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theme/themeOverride1.xml" ContentType="application/vnd.openxmlformats-officedocument.themeOverride+xml"/>
  <Override PartName="/xl/charts/chart13.xml" ContentType="application/vnd.openxmlformats-officedocument.drawingml.chart+xml"/>
  <Override PartName="/xl/drawings/drawing7.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8.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9.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drawings/drawing10.xml" ContentType="application/vnd.openxmlformats-officedocument.drawing+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drawings/drawing11.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drawings/drawing12.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drawings/drawing13.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drawings/drawing14.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theme/themeOverride2.xml" ContentType="application/vnd.openxmlformats-officedocument.themeOverride+xml"/>
  <Override PartName="/xl/charts/chart44.xml" ContentType="application/vnd.openxmlformats-officedocument.drawingml.chart+xml"/>
  <Override PartName="/xl/charts/chart45.xml" ContentType="application/vnd.openxmlformats-officedocument.drawingml.chart+xml"/>
  <Override PartName="/xl/drawings/drawing15.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16.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drawings/drawing17.xml" ContentType="application/vnd.openxmlformats-officedocument.drawing+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drawings/drawing18.xml" ContentType="application/vnd.openxmlformats-officedocument.drawing+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drawings/drawing19.xml" ContentType="application/vnd.openxmlformats-officedocument.drawing+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drawings/drawing20.xml" ContentType="application/vnd.openxmlformats-officedocument.drawing+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drawings/drawing21.xml" ContentType="application/vnd.openxmlformats-officedocument.drawing+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drawings/drawing22.xml" ContentType="application/vnd.openxmlformats-officedocument.drawing+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drawings/drawing23.xml" ContentType="application/vnd.openxmlformats-officedocument.drawing+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drawings/drawing24.xml" ContentType="application/vnd.openxmlformats-officedocument.drawing+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drawings/drawing25.xml" ContentType="application/vnd.openxmlformats-officedocument.drawing+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drawings/drawing26.xml" ContentType="application/vnd.openxmlformats-officedocument.drawing+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drawings/drawing27.xml" ContentType="application/vnd.openxmlformats-officedocument.drawing+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drawings/drawing28.xml" ContentType="application/vnd.openxmlformats-officedocument.drawing+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theme/themeOverride3.xml" ContentType="application/vnd.openxmlformats-officedocument.themeOverride+xml"/>
  <Override PartName="/xl/charts/chart114.xml" ContentType="application/vnd.openxmlformats-officedocument.drawingml.chart+xml"/>
  <Override PartName="/xl/charts/chart115.xml" ContentType="application/vnd.openxmlformats-officedocument.drawingml.chart+xml"/>
  <Override PartName="/xl/drawings/drawing29.xml" ContentType="application/vnd.openxmlformats-officedocument.drawing+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theme/themeOverride4.xml" ContentType="application/vnd.openxmlformats-officedocument.themeOverride+xml"/>
  <Override PartName="/xl/charts/chart119.xml" ContentType="application/vnd.openxmlformats-officedocument.drawingml.chart+xml"/>
  <Override PartName="/xl/charts/chart120.xml" ContentType="application/vnd.openxmlformats-officedocument.drawingml.chart+xml"/>
  <Override PartName="/xl/drawings/drawing30.xml" ContentType="application/vnd.openxmlformats-officedocument.drawing+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theme/themeOverride5.xml" ContentType="application/vnd.openxmlformats-officedocument.themeOverride+xml"/>
  <Override PartName="/xl/charts/chart124.xml" ContentType="application/vnd.openxmlformats-officedocument.drawingml.chart+xml"/>
  <Override PartName="/xl/charts/chart125.xml" ContentType="application/vnd.openxmlformats-officedocument.drawingml.chart+xml"/>
  <Override PartName="/xl/drawings/drawing31.xml" ContentType="application/vnd.openxmlformats-officedocument.drawing+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theme/themeOverride6.xml" ContentType="application/vnd.openxmlformats-officedocument.themeOverride+xml"/>
  <Override PartName="/xl/charts/chart129.xml" ContentType="application/vnd.openxmlformats-officedocument.drawingml.chart+xml"/>
  <Override PartName="/xl/charts/chart130.xml" ContentType="application/vnd.openxmlformats-officedocument.drawingml.chart+xml"/>
  <Override PartName="/xl/drawings/drawing32.xml" ContentType="application/vnd.openxmlformats-officedocument.drawing+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theme/themeOverride7.xml" ContentType="application/vnd.openxmlformats-officedocument.themeOverride+xml"/>
  <Override PartName="/xl/charts/chart134.xml" ContentType="application/vnd.openxmlformats-officedocument.drawingml.chart+xml"/>
  <Override PartName="/xl/charts/chart135.xml" ContentType="application/vnd.openxmlformats-officedocument.drawingml.chart+xml"/>
  <Override PartName="/xl/drawings/drawing33.xml" ContentType="application/vnd.openxmlformats-officedocument.drawing+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theme/themeOverride8.xml" ContentType="application/vnd.openxmlformats-officedocument.themeOverride+xml"/>
  <Override PartName="/xl/charts/chart139.xml" ContentType="application/vnd.openxmlformats-officedocument.drawingml.chart+xml"/>
  <Override PartName="/xl/charts/chart140.xml" ContentType="application/vnd.openxmlformats-officedocument.drawingml.chart+xml"/>
  <Override PartName="/xl/drawings/drawing34.xml" ContentType="application/vnd.openxmlformats-officedocument.drawing+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theme/themeOverride9.xml" ContentType="application/vnd.openxmlformats-officedocument.themeOverride+xml"/>
  <Override PartName="/xl/charts/chart144.xml" ContentType="application/vnd.openxmlformats-officedocument.drawingml.chart+xml"/>
  <Override PartName="/xl/charts/chart145.xml" ContentType="application/vnd.openxmlformats-officedocument.drawingml.chart+xml"/>
  <Override PartName="/xl/drawings/drawing35.xml" ContentType="application/vnd.openxmlformats-officedocument.drawing+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theme/themeOverride10.xml" ContentType="application/vnd.openxmlformats-officedocument.themeOverride+xml"/>
  <Override PartName="/xl/charts/chart149.xml" ContentType="application/vnd.openxmlformats-officedocument.drawingml.chart+xml"/>
  <Override PartName="/xl/charts/chart150.xml" ContentType="application/vnd.openxmlformats-officedocument.drawingml.chart+xml"/>
  <Override PartName="/xl/drawings/drawing36.xml" ContentType="application/vnd.openxmlformats-officedocument.drawing+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theme/themeOverride11.xml" ContentType="application/vnd.openxmlformats-officedocument.themeOverride+xml"/>
  <Override PartName="/xl/charts/chart154.xml" ContentType="application/vnd.openxmlformats-officedocument.drawingml.chart+xml"/>
  <Override PartName="/xl/charts/chart155.xml" ContentType="application/vnd.openxmlformats-officedocument.drawingml.chart+xml"/>
  <Override PartName="/xl/drawings/drawing37.xml" ContentType="application/vnd.openxmlformats-officedocument.drawing+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theme/themeOverride12.xml" ContentType="application/vnd.openxmlformats-officedocument.themeOverride+xml"/>
  <Override PartName="/xl/charts/chart159.xml" ContentType="application/vnd.openxmlformats-officedocument.drawingml.chart+xml"/>
  <Override PartName="/xl/charts/chart160.xml" ContentType="application/vnd.openxmlformats-officedocument.drawingml.chart+xml"/>
  <Override PartName="/xl/drawings/drawing38.xml" ContentType="application/vnd.openxmlformats-officedocument.drawing+xml"/>
  <Override PartName="/xl/charts/chart161.xml" ContentType="application/vnd.openxmlformats-officedocument.drawingml.chart+xml"/>
  <Override PartName="/xl/charts/chart162.xml" ContentType="application/vnd.openxmlformats-officedocument.drawingml.chart+xml"/>
  <Override PartName="/xl/charts/chart163.xml" ContentType="application/vnd.openxmlformats-officedocument.drawingml.chart+xml"/>
  <Override PartName="/xl/theme/themeOverride13.xml" ContentType="application/vnd.openxmlformats-officedocument.themeOverride+xml"/>
  <Override PartName="/xl/charts/chart164.xml" ContentType="application/vnd.openxmlformats-officedocument.drawingml.chart+xml"/>
  <Override PartName="/xl/charts/chart165.xml" ContentType="application/vnd.openxmlformats-officedocument.drawingml.chart+xml"/>
  <Override PartName="/xl/drawings/drawing39.xml" ContentType="application/vnd.openxmlformats-officedocument.drawing+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theme/themeOverride14.xml" ContentType="application/vnd.openxmlformats-officedocument.themeOverride+xml"/>
  <Override PartName="/xl/charts/chart169.xml" ContentType="application/vnd.openxmlformats-officedocument.drawingml.chart+xml"/>
  <Override PartName="/xl/charts/chart170.xml" ContentType="application/vnd.openxmlformats-officedocument.drawingml.chart+xml"/>
  <Override PartName="/xl/drawings/drawing40.xml" ContentType="application/vnd.openxmlformats-officedocument.drawing+xml"/>
  <Override PartName="/xl/charts/chart171.xml" ContentType="application/vnd.openxmlformats-officedocument.drawingml.chart+xml"/>
  <Override PartName="/xl/charts/chart172.xml" ContentType="application/vnd.openxmlformats-officedocument.drawingml.chart+xml"/>
  <Override PartName="/xl/charts/chart173.xml" ContentType="application/vnd.openxmlformats-officedocument.drawingml.chart+xml"/>
  <Override PartName="/xl/drawings/drawing41.xml" ContentType="application/vnd.openxmlformats-officedocument.drawing+xml"/>
  <Override PartName="/xl/charts/chart174.xml" ContentType="application/vnd.openxmlformats-officedocument.drawingml.chart+xml"/>
  <Override PartName="/xl/charts/chart175.xml" ContentType="application/vnd.openxmlformats-officedocument.drawingml.chart+xml"/>
  <Override PartName="/xl/drawings/drawing42.xml" ContentType="application/vnd.openxmlformats-officedocument.drawing+xml"/>
  <Override PartName="/xl/charts/chart176.xml" ContentType="application/vnd.openxmlformats-officedocument.drawingml.chart+xml"/>
  <Override PartName="/xl/charts/chart177.xml" ContentType="application/vnd.openxmlformats-officedocument.drawingml.chart+xml"/>
  <Override PartName="/xl/charts/chart178.xml" ContentType="application/vnd.openxmlformats-officedocument.drawingml.chart+xml"/>
  <Override PartName="/xl/drawings/drawing43.xml" ContentType="application/vnd.openxmlformats-officedocument.drawing+xml"/>
  <Override PartName="/xl/charts/chart179.xml" ContentType="application/vnd.openxmlformats-officedocument.drawingml.chart+xml"/>
  <Override PartName="/xl/charts/chart180.xml" ContentType="application/vnd.openxmlformats-officedocument.drawingml.chart+xml"/>
  <Override PartName="/xl/drawings/drawing44.xml" ContentType="application/vnd.openxmlformats-officedocument.drawing+xml"/>
  <Override PartName="/xl/charts/chart181.xml" ContentType="application/vnd.openxmlformats-officedocument.drawingml.chart+xml"/>
  <Override PartName="/xl/drawings/drawing45.xml" ContentType="application/vnd.openxmlformats-officedocument.drawing+xml"/>
  <Override PartName="/xl/drawings/drawing4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NOVÁ STATISTIKA\Zprávy TEPLO\Roční zprávy TEPLO\RZ Teplo 2025_en\"/>
    </mc:Choice>
  </mc:AlternateContent>
  <xr:revisionPtr revIDLastSave="0" documentId="13_ncr:1_{ACA85542-D849-4399-91E1-B0C62BEF540C}" xr6:coauthVersionLast="47" xr6:coauthVersionMax="47" xr10:uidLastSave="{00000000-0000-0000-0000-000000000000}"/>
  <bookViews>
    <workbookView xWindow="-120" yWindow="-120" windowWidth="29040" windowHeight="15720" tabRatio="943" xr2:uid="{00000000-000D-0000-FFFF-FFFF00000000}"/>
  </bookViews>
  <sheets>
    <sheet name="COVER PAGE" sheetId="182" r:id="rId1"/>
    <sheet name="CONTENTS" sheetId="27" r:id="rId2"/>
    <sheet name="INTRODUCTION" sheetId="170" r:id="rId3"/>
    <sheet name="1" sheetId="181" r:id="rId4"/>
    <sheet name="2" sheetId="105" r:id="rId5"/>
    <sheet name="3" sheetId="7" r:id="rId6"/>
    <sheet name="4.1" sheetId="128" r:id="rId7"/>
    <sheet name="4.2" sheetId="127" r:id="rId8"/>
    <sheet name="4.3" sheetId="132" r:id="rId9"/>
    <sheet name="5.1" sheetId="53" r:id="rId10"/>
    <sheet name="5.2" sheetId="131" r:id="rId11"/>
    <sheet name="5.3" sheetId="130" r:id="rId12"/>
    <sheet name="5.4" sheetId="147" r:id="rId13"/>
    <sheet name="6" sheetId="77" r:id="rId14"/>
    <sheet name="7.1" sheetId="129" r:id="rId15"/>
    <sheet name="7.2" sheetId="57" r:id="rId16"/>
    <sheet name="8.1" sheetId="146" r:id="rId17"/>
    <sheet name="8.2" sheetId="148" r:id="rId18"/>
    <sheet name="14.2" sheetId="118" state="hidden" r:id="rId19"/>
    <sheet name="14.3" sheetId="112" state="hidden" r:id="rId20"/>
    <sheet name="14.4" sheetId="119" state="hidden" r:id="rId21"/>
    <sheet name="14.5" sheetId="113" state="hidden" r:id="rId22"/>
    <sheet name="14.6" sheetId="120" state="hidden" r:id="rId23"/>
    <sheet name="14.7" sheetId="114" state="hidden" r:id="rId24"/>
    <sheet name="14.8" sheetId="121" state="hidden" r:id="rId25"/>
    <sheet name="14.9" sheetId="115" state="hidden" r:id="rId26"/>
    <sheet name="14.10" sheetId="122" state="hidden" r:id="rId27"/>
    <sheet name="14.11" sheetId="116" state="hidden" r:id="rId28"/>
    <sheet name="14.12" sheetId="123" state="hidden" r:id="rId29"/>
    <sheet name="14.13" sheetId="117" state="hidden" r:id="rId30"/>
    <sheet name="14.14" sheetId="124" state="hidden" r:id="rId31"/>
    <sheet name="8.3" sheetId="149" r:id="rId32"/>
    <sheet name="8.4" sheetId="150" r:id="rId33"/>
    <sheet name="8.5" sheetId="151" r:id="rId34"/>
    <sheet name="8.6" sheetId="152" r:id="rId35"/>
    <sheet name="8.7" sheetId="153" r:id="rId36"/>
    <sheet name="8.8" sheetId="154" r:id="rId37"/>
    <sheet name="8.9" sheetId="155" r:id="rId38"/>
    <sheet name="8.10" sheetId="156" r:id="rId39"/>
    <sheet name="8.11" sheetId="157" r:id="rId40"/>
    <sheet name="8.12" sheetId="158" r:id="rId41"/>
    <sheet name="8.13" sheetId="159" r:id="rId42"/>
    <sheet name="8.14" sheetId="160" r:id="rId43"/>
    <sheet name="9" sheetId="161" r:id="rId44"/>
    <sheet name="10.1" sheetId="162" r:id="rId45"/>
    <sheet name="10.2" sheetId="166" r:id="rId46"/>
    <sheet name="10.3" sheetId="163" r:id="rId47"/>
    <sheet name="10.4" sheetId="173" r:id="rId48"/>
    <sheet name="10.5" sheetId="171" r:id="rId49"/>
    <sheet name="10.6" sheetId="167" r:id="rId50"/>
    <sheet name="11.1" sheetId="175" r:id="rId51"/>
    <sheet name="11.2" sheetId="168" r:id="rId52"/>
  </sheets>
  <externalReferences>
    <externalReference r:id="rId53"/>
  </externalReferences>
  <definedNames>
    <definedName name="Datum_OTE" localSheetId="0">"30. 4. 2026"</definedName>
    <definedName name="Datum_OTE">"2. 5. 2017"</definedName>
    <definedName name="_xlnm.Print_Area" localSheetId="0">'COVER PAGE'!$A$1:$B$11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167" l="1"/>
  <c r="G4" i="171"/>
  <c r="I24" i="173"/>
  <c r="I4" i="173"/>
  <c r="I24" i="163"/>
  <c r="I4" i="163"/>
  <c r="C41" i="166"/>
  <c r="D41" i="166"/>
  <c r="E41" i="166"/>
  <c r="F41" i="166"/>
  <c r="G41" i="166"/>
  <c r="H41" i="166"/>
  <c r="I41" i="166"/>
  <c r="J41" i="166"/>
  <c r="K41" i="166"/>
  <c r="L41" i="166"/>
  <c r="M41" i="166"/>
  <c r="B41" i="166"/>
  <c r="C39" i="166"/>
  <c r="D39" i="166"/>
  <c r="E39" i="166"/>
  <c r="F39" i="166"/>
  <c r="G39" i="166"/>
  <c r="H39" i="166"/>
  <c r="I39" i="166"/>
  <c r="J39" i="166"/>
  <c r="K39" i="166"/>
  <c r="L39" i="166"/>
  <c r="M39" i="166"/>
  <c r="B39" i="166"/>
  <c r="C38" i="166"/>
  <c r="D38" i="166"/>
  <c r="E38" i="166"/>
  <c r="F38" i="166"/>
  <c r="G38" i="166"/>
  <c r="H38" i="166"/>
  <c r="I38" i="166"/>
  <c r="J38" i="166"/>
  <c r="K38" i="166"/>
  <c r="L38" i="166"/>
  <c r="M38" i="166"/>
  <c r="B38" i="166"/>
  <c r="C34" i="166"/>
  <c r="D34" i="166"/>
  <c r="E34" i="166"/>
  <c r="F34" i="166"/>
  <c r="G34" i="166"/>
  <c r="H34" i="166"/>
  <c r="I34" i="166"/>
  <c r="J34" i="166"/>
  <c r="K34" i="166"/>
  <c r="L34" i="166"/>
  <c r="M34" i="166"/>
  <c r="B34" i="166"/>
  <c r="C32" i="166"/>
  <c r="D32" i="166"/>
  <c r="E32" i="166"/>
  <c r="F32" i="166"/>
  <c r="G32" i="166"/>
  <c r="H32" i="166"/>
  <c r="I32" i="166"/>
  <c r="J32" i="166"/>
  <c r="K32" i="166"/>
  <c r="L32" i="166"/>
  <c r="M32" i="166"/>
  <c r="B32" i="166"/>
  <c r="C31" i="166"/>
  <c r="D31" i="166"/>
  <c r="E31" i="166"/>
  <c r="F31" i="166"/>
  <c r="G31" i="166"/>
  <c r="H31" i="166"/>
  <c r="I31" i="166"/>
  <c r="J31" i="166"/>
  <c r="K31" i="166"/>
  <c r="L31" i="166"/>
  <c r="M31" i="166"/>
  <c r="B31" i="166"/>
  <c r="N22" i="166"/>
  <c r="N11" i="166"/>
  <c r="F23" i="162" l="1"/>
  <c r="P21" i="161"/>
  <c r="O21" i="161"/>
  <c r="N21" i="161"/>
  <c r="M21" i="161"/>
  <c r="L21" i="161"/>
  <c r="K21" i="161"/>
  <c r="J21" i="161"/>
  <c r="I21" i="161"/>
  <c r="H21" i="161"/>
  <c r="G21" i="161"/>
  <c r="F21" i="161"/>
  <c r="E21" i="161"/>
  <c r="D21" i="161"/>
  <c r="C21" i="161"/>
  <c r="B21" i="161"/>
  <c r="P20" i="161"/>
  <c r="O20" i="161"/>
  <c r="N20" i="161"/>
  <c r="M20" i="161"/>
  <c r="L20" i="161"/>
  <c r="K20" i="161"/>
  <c r="J20" i="161"/>
  <c r="I20" i="161"/>
  <c r="H20" i="161"/>
  <c r="G20" i="161"/>
  <c r="F20" i="161"/>
  <c r="E20" i="161"/>
  <c r="D20" i="161"/>
  <c r="C20" i="161"/>
  <c r="B20" i="161"/>
  <c r="P19" i="161"/>
  <c r="O19" i="161"/>
  <c r="N19" i="161"/>
  <c r="M19" i="161"/>
  <c r="L19" i="161"/>
  <c r="K19" i="161"/>
  <c r="J19" i="161"/>
  <c r="I19" i="161"/>
  <c r="H19" i="161"/>
  <c r="G19" i="161"/>
  <c r="F19" i="161"/>
  <c r="E19" i="161"/>
  <c r="D19" i="161"/>
  <c r="C19" i="161"/>
  <c r="B19" i="161"/>
  <c r="P18" i="161"/>
  <c r="O18" i="161"/>
  <c r="N18" i="161"/>
  <c r="M18" i="161"/>
  <c r="L18" i="161"/>
  <c r="K18" i="161"/>
  <c r="J18" i="161"/>
  <c r="I18" i="161"/>
  <c r="H18" i="161"/>
  <c r="G18" i="161"/>
  <c r="F18" i="161"/>
  <c r="E18" i="161"/>
  <c r="D18" i="161"/>
  <c r="C18" i="161"/>
  <c r="B18" i="161"/>
  <c r="P17" i="161"/>
  <c r="O17" i="161"/>
  <c r="N17" i="161"/>
  <c r="M17" i="161"/>
  <c r="L17" i="161"/>
  <c r="K17" i="161"/>
  <c r="J17" i="161"/>
  <c r="I17" i="161"/>
  <c r="H17" i="161"/>
  <c r="G17" i="161"/>
  <c r="F17" i="161"/>
  <c r="E17" i="161"/>
  <c r="D17" i="161"/>
  <c r="C17" i="161"/>
  <c r="B17" i="161"/>
  <c r="P16" i="161"/>
  <c r="O16" i="161"/>
  <c r="N16" i="161"/>
  <c r="M16" i="161"/>
  <c r="L16" i="161"/>
  <c r="K16" i="161"/>
  <c r="J16" i="161"/>
  <c r="I16" i="161"/>
  <c r="H16" i="161"/>
  <c r="G16" i="161"/>
  <c r="F16" i="161"/>
  <c r="E16" i="161"/>
  <c r="D16" i="161"/>
  <c r="C16" i="161"/>
  <c r="B16" i="161"/>
  <c r="P15" i="161"/>
  <c r="O15" i="161"/>
  <c r="N15" i="161"/>
  <c r="M15" i="161"/>
  <c r="L15" i="161"/>
  <c r="K15" i="161"/>
  <c r="J15" i="161"/>
  <c r="I15" i="161"/>
  <c r="H15" i="161"/>
  <c r="G15" i="161"/>
  <c r="F15" i="161"/>
  <c r="E15" i="161"/>
  <c r="D15" i="161"/>
  <c r="C15" i="161"/>
  <c r="B15" i="161"/>
  <c r="P14" i="161"/>
  <c r="O14" i="161"/>
  <c r="N14" i="161"/>
  <c r="L14" i="161"/>
  <c r="K14" i="161"/>
  <c r="I14" i="161"/>
  <c r="H14" i="161"/>
  <c r="F14" i="161"/>
  <c r="E14" i="161"/>
  <c r="D14" i="161"/>
  <c r="C14" i="161"/>
  <c r="B14" i="161"/>
  <c r="P13" i="161"/>
  <c r="O13" i="161"/>
  <c r="N13" i="161"/>
  <c r="M13" i="161"/>
  <c r="L13" i="161"/>
  <c r="K13" i="161"/>
  <c r="J13" i="161"/>
  <c r="I13" i="161"/>
  <c r="H13" i="161"/>
  <c r="G13" i="161"/>
  <c r="F13" i="161"/>
  <c r="E13" i="161"/>
  <c r="D13" i="161"/>
  <c r="C13" i="161"/>
  <c r="B13" i="161"/>
  <c r="P12" i="161"/>
  <c r="O12" i="161"/>
  <c r="N12" i="161"/>
  <c r="M12" i="161"/>
  <c r="L12" i="161"/>
  <c r="K12" i="161"/>
  <c r="J12" i="161"/>
  <c r="I12" i="161"/>
  <c r="H12" i="161"/>
  <c r="G12" i="161"/>
  <c r="F12" i="161"/>
  <c r="E12" i="161"/>
  <c r="D12" i="161"/>
  <c r="C12" i="161"/>
  <c r="B12" i="161"/>
  <c r="P11" i="161"/>
  <c r="O11" i="161"/>
  <c r="N11" i="161"/>
  <c r="M11" i="161"/>
  <c r="L11" i="161"/>
  <c r="K11" i="161"/>
  <c r="J11" i="161"/>
  <c r="I11" i="161"/>
  <c r="H11" i="161"/>
  <c r="G11" i="161"/>
  <c r="F11" i="161"/>
  <c r="E11" i="161"/>
  <c r="D11" i="161"/>
  <c r="C11" i="161"/>
  <c r="B11" i="161"/>
  <c r="P10" i="161"/>
  <c r="O10" i="161"/>
  <c r="N10" i="161"/>
  <c r="M10" i="161"/>
  <c r="L10" i="161"/>
  <c r="K10" i="161"/>
  <c r="J10" i="161"/>
  <c r="I10" i="161"/>
  <c r="H10" i="161"/>
  <c r="G10" i="161"/>
  <c r="F10" i="161"/>
  <c r="E10" i="161"/>
  <c r="D10" i="161"/>
  <c r="C10" i="161"/>
  <c r="B10" i="161"/>
  <c r="P9" i="161"/>
  <c r="O9" i="161"/>
  <c r="N9" i="161"/>
  <c r="M9" i="161"/>
  <c r="L9" i="161"/>
  <c r="K9" i="161"/>
  <c r="J9" i="161"/>
  <c r="I9" i="161"/>
  <c r="H9" i="161"/>
  <c r="G9" i="161"/>
  <c r="F9" i="161"/>
  <c r="E9" i="161"/>
  <c r="D9" i="161"/>
  <c r="C9" i="161"/>
  <c r="B9" i="161"/>
  <c r="P8" i="161"/>
  <c r="O8" i="161"/>
  <c r="N8" i="161"/>
  <c r="M8" i="161"/>
  <c r="L8" i="161"/>
  <c r="K8" i="161"/>
  <c r="J8" i="161"/>
  <c r="I8" i="161"/>
  <c r="H8" i="161"/>
  <c r="G8" i="161"/>
  <c r="F8" i="161"/>
  <c r="E8" i="161"/>
  <c r="D8" i="161"/>
  <c r="C8" i="161"/>
  <c r="B8" i="161"/>
  <c r="P7" i="161"/>
  <c r="O7" i="161"/>
  <c r="N7" i="161"/>
  <c r="M7" i="161"/>
  <c r="L7" i="161"/>
  <c r="K7" i="161"/>
  <c r="J7" i="161"/>
  <c r="I7" i="161"/>
  <c r="H7" i="161"/>
  <c r="G7" i="161"/>
  <c r="F7" i="161"/>
  <c r="E7" i="161"/>
  <c r="D7" i="161"/>
  <c r="C7" i="161"/>
  <c r="B7" i="161"/>
  <c r="P6" i="161"/>
  <c r="O6" i="161"/>
  <c r="N6" i="161"/>
  <c r="M6" i="161"/>
  <c r="L6" i="161"/>
  <c r="K6" i="161"/>
  <c r="J6" i="161"/>
  <c r="I6" i="161"/>
  <c r="H6" i="161"/>
  <c r="G6" i="161"/>
  <c r="F6" i="161"/>
  <c r="E6" i="161"/>
  <c r="D6" i="161"/>
  <c r="C6" i="161"/>
  <c r="B6" i="161"/>
  <c r="P5" i="161"/>
  <c r="O5" i="161"/>
  <c r="N5" i="161"/>
  <c r="M5" i="161"/>
  <c r="L5" i="161"/>
  <c r="K5" i="161"/>
  <c r="J5" i="161"/>
  <c r="I5" i="161"/>
  <c r="H5" i="161"/>
  <c r="G5" i="161"/>
  <c r="F5" i="161"/>
  <c r="E5" i="161"/>
  <c r="D5" i="161"/>
  <c r="C5" i="161"/>
  <c r="B5" i="161"/>
  <c r="O34" i="160"/>
  <c r="N34" i="160"/>
  <c r="M34" i="160"/>
  <c r="L34" i="160"/>
  <c r="K34" i="160"/>
  <c r="J34" i="160"/>
  <c r="I34" i="160"/>
  <c r="H34" i="160"/>
  <c r="G34" i="160"/>
  <c r="F34" i="160"/>
  <c r="E34" i="160"/>
  <c r="D34" i="160"/>
  <c r="C34" i="160"/>
  <c r="B34" i="160"/>
  <c r="O33" i="160"/>
  <c r="N33" i="160"/>
  <c r="M33" i="160"/>
  <c r="L33" i="160"/>
  <c r="K33" i="160"/>
  <c r="J33" i="160"/>
  <c r="I33" i="160"/>
  <c r="H33" i="160"/>
  <c r="G33" i="160"/>
  <c r="F33" i="160"/>
  <c r="E33" i="160"/>
  <c r="D33" i="160"/>
  <c r="C33" i="160"/>
  <c r="B33" i="160"/>
  <c r="O32" i="160"/>
  <c r="N32" i="160"/>
  <c r="M32" i="160"/>
  <c r="L32" i="160"/>
  <c r="K32" i="160"/>
  <c r="J32" i="160"/>
  <c r="I32" i="160"/>
  <c r="H32" i="160"/>
  <c r="G32" i="160"/>
  <c r="F32" i="160"/>
  <c r="E32" i="160"/>
  <c r="D32" i="160"/>
  <c r="C32" i="160"/>
  <c r="B32" i="160"/>
  <c r="O31" i="160"/>
  <c r="N31" i="160"/>
  <c r="M31" i="160"/>
  <c r="L31" i="160"/>
  <c r="K31" i="160"/>
  <c r="J31" i="160"/>
  <c r="I31" i="160"/>
  <c r="H31" i="160"/>
  <c r="G31" i="160"/>
  <c r="F31" i="160"/>
  <c r="E31" i="160"/>
  <c r="D31" i="160"/>
  <c r="C31" i="160"/>
  <c r="B31" i="160"/>
  <c r="O30" i="160"/>
  <c r="N30" i="160"/>
  <c r="M30" i="160"/>
  <c r="L30" i="160"/>
  <c r="K30" i="160"/>
  <c r="J30" i="160"/>
  <c r="I30" i="160"/>
  <c r="H30" i="160"/>
  <c r="G30" i="160"/>
  <c r="F30" i="160"/>
  <c r="E30" i="160"/>
  <c r="D30" i="160"/>
  <c r="C30" i="160"/>
  <c r="B30" i="160"/>
  <c r="O29" i="160"/>
  <c r="N29" i="160"/>
  <c r="M29" i="160"/>
  <c r="L29" i="160"/>
  <c r="K29" i="160"/>
  <c r="J29" i="160"/>
  <c r="I29" i="160"/>
  <c r="H29" i="160"/>
  <c r="G29" i="160"/>
  <c r="F29" i="160"/>
  <c r="E29" i="160"/>
  <c r="D29" i="160"/>
  <c r="C29" i="160"/>
  <c r="B29" i="160"/>
  <c r="O28" i="160"/>
  <c r="N28" i="160"/>
  <c r="M28" i="160"/>
  <c r="L28" i="160"/>
  <c r="K28" i="160"/>
  <c r="J28" i="160"/>
  <c r="I28" i="160"/>
  <c r="H28" i="160"/>
  <c r="G28" i="160"/>
  <c r="F28" i="160"/>
  <c r="E28" i="160"/>
  <c r="D28" i="160"/>
  <c r="C28" i="160"/>
  <c r="B28" i="160"/>
  <c r="O27" i="160"/>
  <c r="N27" i="160"/>
  <c r="M27" i="160"/>
  <c r="L27" i="160"/>
  <c r="K27" i="160"/>
  <c r="J27" i="160"/>
  <c r="I27" i="160"/>
  <c r="H27" i="160"/>
  <c r="G27" i="160"/>
  <c r="F27" i="160"/>
  <c r="E27" i="160"/>
  <c r="D27" i="160"/>
  <c r="C27" i="160"/>
  <c r="B27" i="160"/>
  <c r="O26" i="160"/>
  <c r="N26" i="160"/>
  <c r="M26" i="160"/>
  <c r="L26" i="160"/>
  <c r="K26" i="160"/>
  <c r="J26" i="160"/>
  <c r="I26" i="160"/>
  <c r="H26" i="160"/>
  <c r="G26" i="160"/>
  <c r="F26" i="160"/>
  <c r="E26" i="160"/>
  <c r="D26" i="160"/>
  <c r="C26" i="160"/>
  <c r="B26" i="160"/>
  <c r="O25" i="160"/>
  <c r="N25" i="160"/>
  <c r="M25" i="160"/>
  <c r="L25" i="160"/>
  <c r="K25" i="160"/>
  <c r="J25" i="160"/>
  <c r="I25" i="160"/>
  <c r="H25" i="160"/>
  <c r="G25" i="160"/>
  <c r="F25" i="160"/>
  <c r="E25" i="160"/>
  <c r="D25" i="160"/>
  <c r="C25" i="160"/>
  <c r="B25" i="160"/>
  <c r="O24" i="160"/>
  <c r="N24" i="160"/>
  <c r="M24" i="160"/>
  <c r="L24" i="160"/>
  <c r="K24" i="160"/>
  <c r="J24" i="160"/>
  <c r="I24" i="160"/>
  <c r="H24" i="160"/>
  <c r="G24" i="160"/>
  <c r="F24" i="160"/>
  <c r="E24" i="160"/>
  <c r="D24" i="160"/>
  <c r="C24" i="160"/>
  <c r="B24" i="160"/>
  <c r="O23" i="160"/>
  <c r="N23" i="160"/>
  <c r="M23" i="160"/>
  <c r="L23" i="160"/>
  <c r="K23" i="160"/>
  <c r="J23" i="160"/>
  <c r="I23" i="160"/>
  <c r="H23" i="160"/>
  <c r="G23" i="160"/>
  <c r="F23" i="160"/>
  <c r="E23" i="160"/>
  <c r="D23" i="160"/>
  <c r="C23" i="160"/>
  <c r="B23" i="160"/>
  <c r="O22" i="160"/>
  <c r="N22" i="160"/>
  <c r="M22" i="160"/>
  <c r="L22" i="160"/>
  <c r="K22" i="160"/>
  <c r="J22" i="160"/>
  <c r="I22" i="160"/>
  <c r="H22" i="160"/>
  <c r="G22" i="160"/>
  <c r="F22" i="160"/>
  <c r="E22" i="160"/>
  <c r="D22" i="160"/>
  <c r="C22" i="160"/>
  <c r="B22" i="160"/>
  <c r="O21" i="160"/>
  <c r="N21" i="160"/>
  <c r="M21" i="160"/>
  <c r="L21" i="160"/>
  <c r="K21" i="160"/>
  <c r="J21" i="160"/>
  <c r="I21" i="160"/>
  <c r="H21" i="160"/>
  <c r="G21" i="160"/>
  <c r="F21" i="160"/>
  <c r="E21" i="160"/>
  <c r="D21" i="160"/>
  <c r="C21" i="160"/>
  <c r="B21" i="160"/>
  <c r="O20" i="160"/>
  <c r="N20" i="160"/>
  <c r="M20" i="160"/>
  <c r="L20" i="160"/>
  <c r="K20" i="160"/>
  <c r="J20" i="160"/>
  <c r="I20" i="160"/>
  <c r="H20" i="160"/>
  <c r="G20" i="160"/>
  <c r="F20" i="160"/>
  <c r="E20" i="160"/>
  <c r="D20" i="160"/>
  <c r="C20" i="160"/>
  <c r="B20" i="160"/>
  <c r="O19" i="160"/>
  <c r="N19" i="160"/>
  <c r="M19" i="160"/>
  <c r="L19" i="160"/>
  <c r="K19" i="160"/>
  <c r="J19" i="160"/>
  <c r="I19" i="160"/>
  <c r="H19" i="160"/>
  <c r="G19" i="160"/>
  <c r="F19" i="160"/>
  <c r="E19" i="160"/>
  <c r="D19" i="160"/>
  <c r="C19" i="160"/>
  <c r="B19" i="160"/>
  <c r="O18" i="160"/>
  <c r="N18" i="160"/>
  <c r="M18" i="160"/>
  <c r="L18" i="160"/>
  <c r="K18" i="160"/>
  <c r="J18" i="160"/>
  <c r="I18" i="160"/>
  <c r="H18" i="160"/>
  <c r="G18" i="160"/>
  <c r="F18" i="160"/>
  <c r="E18" i="160"/>
  <c r="D18" i="160"/>
  <c r="C18" i="160"/>
  <c r="B18" i="160"/>
  <c r="O17" i="160"/>
  <c r="N17" i="160"/>
  <c r="M17" i="160"/>
  <c r="L17" i="160"/>
  <c r="K17" i="160"/>
  <c r="J17" i="160"/>
  <c r="I17" i="160"/>
  <c r="H17" i="160"/>
  <c r="G17" i="160"/>
  <c r="F17" i="160"/>
  <c r="E17" i="160"/>
  <c r="D17" i="160"/>
  <c r="C17" i="160"/>
  <c r="B17" i="160"/>
  <c r="O16" i="160"/>
  <c r="N16" i="160"/>
  <c r="M16" i="160"/>
  <c r="L16" i="160"/>
  <c r="K16" i="160"/>
  <c r="J16" i="160"/>
  <c r="I16" i="160"/>
  <c r="H16" i="160"/>
  <c r="G16" i="160"/>
  <c r="F16" i="160"/>
  <c r="E16" i="160"/>
  <c r="D16" i="160"/>
  <c r="C16" i="160"/>
  <c r="B16" i="160"/>
  <c r="O15" i="160"/>
  <c r="N15" i="160"/>
  <c r="M15" i="160"/>
  <c r="L15" i="160"/>
  <c r="K15" i="160"/>
  <c r="J15" i="160"/>
  <c r="I15" i="160"/>
  <c r="H15" i="160"/>
  <c r="G15" i="160"/>
  <c r="F15" i="160"/>
  <c r="E15" i="160"/>
  <c r="D15" i="160"/>
  <c r="C15" i="160"/>
  <c r="B15" i="160"/>
  <c r="O14" i="160"/>
  <c r="N14" i="160"/>
  <c r="M14" i="160"/>
  <c r="L14" i="160"/>
  <c r="K14" i="160"/>
  <c r="J14" i="160"/>
  <c r="I14" i="160"/>
  <c r="H14" i="160"/>
  <c r="G14" i="160"/>
  <c r="F14" i="160"/>
  <c r="E14" i="160"/>
  <c r="D14" i="160"/>
  <c r="C14" i="160"/>
  <c r="B14" i="160"/>
  <c r="O13" i="160"/>
  <c r="N13" i="160"/>
  <c r="M13" i="160"/>
  <c r="L13" i="160"/>
  <c r="K13" i="160"/>
  <c r="J13" i="160"/>
  <c r="I13" i="160"/>
  <c r="H13" i="160"/>
  <c r="G13" i="160"/>
  <c r="F13" i="160"/>
  <c r="E13" i="160"/>
  <c r="D13" i="160"/>
  <c r="C13" i="160"/>
  <c r="B13" i="160"/>
  <c r="O12" i="160"/>
  <c r="N12" i="160"/>
  <c r="M12" i="160"/>
  <c r="L12" i="160"/>
  <c r="K12" i="160"/>
  <c r="J12" i="160"/>
  <c r="I12" i="160"/>
  <c r="H12" i="160"/>
  <c r="G12" i="160"/>
  <c r="F12" i="160"/>
  <c r="E12" i="160"/>
  <c r="D12" i="160"/>
  <c r="C12" i="160"/>
  <c r="B12" i="160"/>
  <c r="O11" i="160"/>
  <c r="N11" i="160"/>
  <c r="M11" i="160"/>
  <c r="L11" i="160"/>
  <c r="K11" i="160"/>
  <c r="J11" i="160"/>
  <c r="I11" i="160"/>
  <c r="H11" i="160"/>
  <c r="G11" i="160"/>
  <c r="F11" i="160"/>
  <c r="E11" i="160"/>
  <c r="D11" i="160"/>
  <c r="C11" i="160"/>
  <c r="B11" i="160"/>
  <c r="O10" i="160"/>
  <c r="N10" i="160"/>
  <c r="M10" i="160"/>
  <c r="L10" i="160"/>
  <c r="K10" i="160"/>
  <c r="J10" i="160"/>
  <c r="I10" i="160"/>
  <c r="H10" i="160"/>
  <c r="G10" i="160"/>
  <c r="F10" i="160"/>
  <c r="E10" i="160"/>
  <c r="D10" i="160"/>
  <c r="C10" i="160"/>
  <c r="B10" i="160"/>
  <c r="O9" i="160"/>
  <c r="N9" i="160"/>
  <c r="M9" i="160"/>
  <c r="L9" i="160"/>
  <c r="K9" i="160"/>
  <c r="J9" i="160"/>
  <c r="I9" i="160"/>
  <c r="H9" i="160"/>
  <c r="G9" i="160"/>
  <c r="F9" i="160"/>
  <c r="E9" i="160"/>
  <c r="D9" i="160"/>
  <c r="C9" i="160"/>
  <c r="B9" i="160"/>
  <c r="O8" i="160"/>
  <c r="N8" i="160"/>
  <c r="M8" i="160"/>
  <c r="L8" i="160"/>
  <c r="K8" i="160"/>
  <c r="J8" i="160"/>
  <c r="I8" i="160"/>
  <c r="H8" i="160"/>
  <c r="G8" i="160"/>
  <c r="F8" i="160"/>
  <c r="E8" i="160"/>
  <c r="D8" i="160"/>
  <c r="C8" i="160"/>
  <c r="B8" i="160"/>
  <c r="O7" i="160"/>
  <c r="N7" i="160"/>
  <c r="M7" i="160"/>
  <c r="L7" i="160"/>
  <c r="K7" i="160"/>
  <c r="J7" i="160"/>
  <c r="I7" i="160"/>
  <c r="H7" i="160"/>
  <c r="G7" i="160"/>
  <c r="F7" i="160"/>
  <c r="E7" i="160"/>
  <c r="D7" i="160"/>
  <c r="C7" i="160"/>
  <c r="B7" i="160"/>
  <c r="O34" i="159"/>
  <c r="N34" i="159"/>
  <c r="M34" i="159"/>
  <c r="L34" i="159"/>
  <c r="K34" i="159"/>
  <c r="J34" i="159"/>
  <c r="I34" i="159"/>
  <c r="H34" i="159"/>
  <c r="G34" i="159"/>
  <c r="F34" i="159"/>
  <c r="E34" i="159"/>
  <c r="D34" i="159"/>
  <c r="C34" i="159"/>
  <c r="B34" i="159"/>
  <c r="O33" i="159"/>
  <c r="N33" i="159"/>
  <c r="M33" i="159"/>
  <c r="L33" i="159"/>
  <c r="K33" i="159"/>
  <c r="J33" i="159"/>
  <c r="I33" i="159"/>
  <c r="H33" i="159"/>
  <c r="G33" i="159"/>
  <c r="F33" i="159"/>
  <c r="E33" i="159"/>
  <c r="D33" i="159"/>
  <c r="C33" i="159"/>
  <c r="B33" i="159"/>
  <c r="O32" i="159"/>
  <c r="N32" i="159"/>
  <c r="M32" i="159"/>
  <c r="L32" i="159"/>
  <c r="K32" i="159"/>
  <c r="J32" i="159"/>
  <c r="I32" i="159"/>
  <c r="H32" i="159"/>
  <c r="G32" i="159"/>
  <c r="F32" i="159"/>
  <c r="E32" i="159"/>
  <c r="D32" i="159"/>
  <c r="C32" i="159"/>
  <c r="B32" i="159"/>
  <c r="O31" i="159"/>
  <c r="N31" i="159"/>
  <c r="M31" i="159"/>
  <c r="L31" i="159"/>
  <c r="K31" i="159"/>
  <c r="J31" i="159"/>
  <c r="I31" i="159"/>
  <c r="H31" i="159"/>
  <c r="G31" i="159"/>
  <c r="F31" i="159"/>
  <c r="E31" i="159"/>
  <c r="D31" i="159"/>
  <c r="C31" i="159"/>
  <c r="B31" i="159"/>
  <c r="O30" i="159"/>
  <c r="N30" i="159"/>
  <c r="M30" i="159"/>
  <c r="L30" i="159"/>
  <c r="K30" i="159"/>
  <c r="J30" i="159"/>
  <c r="I30" i="159"/>
  <c r="H30" i="159"/>
  <c r="G30" i="159"/>
  <c r="F30" i="159"/>
  <c r="E30" i="159"/>
  <c r="D30" i="159"/>
  <c r="C30" i="159"/>
  <c r="B30" i="159"/>
  <c r="O29" i="159"/>
  <c r="N29" i="159"/>
  <c r="M29" i="159"/>
  <c r="L29" i="159"/>
  <c r="K29" i="159"/>
  <c r="J29" i="159"/>
  <c r="I29" i="159"/>
  <c r="H29" i="159"/>
  <c r="G29" i="159"/>
  <c r="F29" i="159"/>
  <c r="E29" i="159"/>
  <c r="D29" i="159"/>
  <c r="C29" i="159"/>
  <c r="B29" i="159"/>
  <c r="O28" i="159"/>
  <c r="N28" i="159"/>
  <c r="M28" i="159"/>
  <c r="L28" i="159"/>
  <c r="K28" i="159"/>
  <c r="J28" i="159"/>
  <c r="I28" i="159"/>
  <c r="H28" i="159"/>
  <c r="G28" i="159"/>
  <c r="F28" i="159"/>
  <c r="E28" i="159"/>
  <c r="D28" i="159"/>
  <c r="C28" i="159"/>
  <c r="B28" i="159"/>
  <c r="O27" i="159"/>
  <c r="N27" i="159"/>
  <c r="M27" i="159"/>
  <c r="L27" i="159"/>
  <c r="K27" i="159"/>
  <c r="J27" i="159"/>
  <c r="I27" i="159"/>
  <c r="H27" i="159"/>
  <c r="G27" i="159"/>
  <c r="F27" i="159"/>
  <c r="E27" i="159"/>
  <c r="D27" i="159"/>
  <c r="C27" i="159"/>
  <c r="B27" i="159"/>
  <c r="O26" i="159"/>
  <c r="N26" i="159"/>
  <c r="M26" i="159"/>
  <c r="L26" i="159"/>
  <c r="K26" i="159"/>
  <c r="J26" i="159"/>
  <c r="I26" i="159"/>
  <c r="H26" i="159"/>
  <c r="G26" i="159"/>
  <c r="F26" i="159"/>
  <c r="E26" i="159"/>
  <c r="D26" i="159"/>
  <c r="C26" i="159"/>
  <c r="B26" i="159"/>
  <c r="O25" i="159"/>
  <c r="N25" i="159"/>
  <c r="M25" i="159"/>
  <c r="L25" i="159"/>
  <c r="K25" i="159"/>
  <c r="J25" i="159"/>
  <c r="I25" i="159"/>
  <c r="H25" i="159"/>
  <c r="G25" i="159"/>
  <c r="F25" i="159"/>
  <c r="E25" i="159"/>
  <c r="D25" i="159"/>
  <c r="C25" i="159"/>
  <c r="B25" i="159"/>
  <c r="O24" i="159"/>
  <c r="N24" i="159"/>
  <c r="M24" i="159"/>
  <c r="L24" i="159"/>
  <c r="K24" i="159"/>
  <c r="J24" i="159"/>
  <c r="I24" i="159"/>
  <c r="H24" i="159"/>
  <c r="G24" i="159"/>
  <c r="F24" i="159"/>
  <c r="E24" i="159"/>
  <c r="D24" i="159"/>
  <c r="C24" i="159"/>
  <c r="B24" i="159"/>
  <c r="O23" i="159"/>
  <c r="N23" i="159"/>
  <c r="M23" i="159"/>
  <c r="L23" i="159"/>
  <c r="K23" i="159"/>
  <c r="J23" i="159"/>
  <c r="I23" i="159"/>
  <c r="H23" i="159"/>
  <c r="G23" i="159"/>
  <c r="F23" i="159"/>
  <c r="E23" i="159"/>
  <c r="D23" i="159"/>
  <c r="C23" i="159"/>
  <c r="B23" i="159"/>
  <c r="O22" i="159"/>
  <c r="N22" i="159"/>
  <c r="M22" i="159"/>
  <c r="L22" i="159"/>
  <c r="K22" i="159"/>
  <c r="J22" i="159"/>
  <c r="I22" i="159"/>
  <c r="H22" i="159"/>
  <c r="G22" i="159"/>
  <c r="F22" i="159"/>
  <c r="E22" i="159"/>
  <c r="D22" i="159"/>
  <c r="C22" i="159"/>
  <c r="B22" i="159"/>
  <c r="O21" i="159"/>
  <c r="N21" i="159"/>
  <c r="M21" i="159"/>
  <c r="L21" i="159"/>
  <c r="K21" i="159"/>
  <c r="J21" i="159"/>
  <c r="I21" i="159"/>
  <c r="H21" i="159"/>
  <c r="G21" i="159"/>
  <c r="F21" i="159"/>
  <c r="E21" i="159"/>
  <c r="D21" i="159"/>
  <c r="C21" i="159"/>
  <c r="B21" i="159"/>
  <c r="O20" i="159"/>
  <c r="N20" i="159"/>
  <c r="M20" i="159"/>
  <c r="L20" i="159"/>
  <c r="K20" i="159"/>
  <c r="J20" i="159"/>
  <c r="I20" i="159"/>
  <c r="H20" i="159"/>
  <c r="G20" i="159"/>
  <c r="F20" i="159"/>
  <c r="E20" i="159"/>
  <c r="D20" i="159"/>
  <c r="C20" i="159"/>
  <c r="B20" i="159"/>
  <c r="O19" i="159"/>
  <c r="N19" i="159"/>
  <c r="M19" i="159"/>
  <c r="L19" i="159"/>
  <c r="K19" i="159"/>
  <c r="J19" i="159"/>
  <c r="I19" i="159"/>
  <c r="H19" i="159"/>
  <c r="G19" i="159"/>
  <c r="F19" i="159"/>
  <c r="E19" i="159"/>
  <c r="D19" i="159"/>
  <c r="C19" i="159"/>
  <c r="B19" i="159"/>
  <c r="O18" i="159"/>
  <c r="N18" i="159"/>
  <c r="M18" i="159"/>
  <c r="L18" i="159"/>
  <c r="K18" i="159"/>
  <c r="J18" i="159"/>
  <c r="I18" i="159"/>
  <c r="H18" i="159"/>
  <c r="G18" i="159"/>
  <c r="F18" i="159"/>
  <c r="E18" i="159"/>
  <c r="D18" i="159"/>
  <c r="C18" i="159"/>
  <c r="B18" i="159"/>
  <c r="O17" i="159"/>
  <c r="N17" i="159"/>
  <c r="M17" i="159"/>
  <c r="L17" i="159"/>
  <c r="K17" i="159"/>
  <c r="J17" i="159"/>
  <c r="I17" i="159"/>
  <c r="H17" i="159"/>
  <c r="G17" i="159"/>
  <c r="F17" i="159"/>
  <c r="E17" i="159"/>
  <c r="D17" i="159"/>
  <c r="C17" i="159"/>
  <c r="B17" i="159"/>
  <c r="O16" i="159"/>
  <c r="N16" i="159"/>
  <c r="M16" i="159"/>
  <c r="L16" i="159"/>
  <c r="K16" i="159"/>
  <c r="J16" i="159"/>
  <c r="I16" i="159"/>
  <c r="H16" i="159"/>
  <c r="G16" i="159"/>
  <c r="F16" i="159"/>
  <c r="E16" i="159"/>
  <c r="D16" i="159"/>
  <c r="C16" i="159"/>
  <c r="B16" i="159"/>
  <c r="O15" i="159"/>
  <c r="N15" i="159"/>
  <c r="M15" i="159"/>
  <c r="L15" i="159"/>
  <c r="K15" i="159"/>
  <c r="J15" i="159"/>
  <c r="I15" i="159"/>
  <c r="H15" i="159"/>
  <c r="G15" i="159"/>
  <c r="F15" i="159"/>
  <c r="E15" i="159"/>
  <c r="D15" i="159"/>
  <c r="C15" i="159"/>
  <c r="B15" i="159"/>
  <c r="O14" i="159"/>
  <c r="N14" i="159"/>
  <c r="M14" i="159"/>
  <c r="L14" i="159"/>
  <c r="K14" i="159"/>
  <c r="J14" i="159"/>
  <c r="I14" i="159"/>
  <c r="H14" i="159"/>
  <c r="G14" i="159"/>
  <c r="F14" i="159"/>
  <c r="E14" i="159"/>
  <c r="D14" i="159"/>
  <c r="C14" i="159"/>
  <c r="B14" i="159"/>
  <c r="O13" i="159"/>
  <c r="N13" i="159"/>
  <c r="M13" i="159"/>
  <c r="L13" i="159"/>
  <c r="K13" i="159"/>
  <c r="J13" i="159"/>
  <c r="I13" i="159"/>
  <c r="H13" i="159"/>
  <c r="G13" i="159"/>
  <c r="F13" i="159"/>
  <c r="E13" i="159"/>
  <c r="D13" i="159"/>
  <c r="C13" i="159"/>
  <c r="B13" i="159"/>
  <c r="O12" i="159"/>
  <c r="N12" i="159"/>
  <c r="M12" i="159"/>
  <c r="L12" i="159"/>
  <c r="K12" i="159"/>
  <c r="J12" i="159"/>
  <c r="I12" i="159"/>
  <c r="H12" i="159"/>
  <c r="G12" i="159"/>
  <c r="F12" i="159"/>
  <c r="E12" i="159"/>
  <c r="D12" i="159"/>
  <c r="C12" i="159"/>
  <c r="B12" i="159"/>
  <c r="O11" i="159"/>
  <c r="N11" i="159"/>
  <c r="M11" i="159"/>
  <c r="L11" i="159"/>
  <c r="K11" i="159"/>
  <c r="J11" i="159"/>
  <c r="I11" i="159"/>
  <c r="H11" i="159"/>
  <c r="G11" i="159"/>
  <c r="F11" i="159"/>
  <c r="E11" i="159"/>
  <c r="D11" i="159"/>
  <c r="C11" i="159"/>
  <c r="B11" i="159"/>
  <c r="O10" i="159"/>
  <c r="N10" i="159"/>
  <c r="M10" i="159"/>
  <c r="L10" i="159"/>
  <c r="K10" i="159"/>
  <c r="J10" i="159"/>
  <c r="I10" i="159"/>
  <c r="H10" i="159"/>
  <c r="G10" i="159"/>
  <c r="F10" i="159"/>
  <c r="E10" i="159"/>
  <c r="D10" i="159"/>
  <c r="C10" i="159"/>
  <c r="B10" i="159"/>
  <c r="O9" i="159"/>
  <c r="N9" i="159"/>
  <c r="M9" i="159"/>
  <c r="L9" i="159"/>
  <c r="K9" i="159"/>
  <c r="J9" i="159"/>
  <c r="I9" i="159"/>
  <c r="H9" i="159"/>
  <c r="G9" i="159"/>
  <c r="F9" i="159"/>
  <c r="E9" i="159"/>
  <c r="D9" i="159"/>
  <c r="C9" i="159"/>
  <c r="B9" i="159"/>
  <c r="O8" i="159"/>
  <c r="N8" i="159"/>
  <c r="M8" i="159"/>
  <c r="L8" i="159"/>
  <c r="K8" i="159"/>
  <c r="J8" i="159"/>
  <c r="I8" i="159"/>
  <c r="H8" i="159"/>
  <c r="G8" i="159"/>
  <c r="F8" i="159"/>
  <c r="E8" i="159"/>
  <c r="D8" i="159"/>
  <c r="C8" i="159"/>
  <c r="B8" i="159"/>
  <c r="O7" i="159"/>
  <c r="N7" i="159"/>
  <c r="M7" i="159"/>
  <c r="L7" i="159"/>
  <c r="K7" i="159"/>
  <c r="J7" i="159"/>
  <c r="I7" i="159"/>
  <c r="H7" i="159"/>
  <c r="G7" i="159"/>
  <c r="F7" i="159"/>
  <c r="E7" i="159"/>
  <c r="D7" i="159"/>
  <c r="C7" i="159"/>
  <c r="B7" i="159"/>
  <c r="O34" i="158"/>
  <c r="N34" i="158"/>
  <c r="M34" i="158"/>
  <c r="L34" i="158"/>
  <c r="K34" i="158"/>
  <c r="J34" i="158"/>
  <c r="I34" i="158"/>
  <c r="H34" i="158"/>
  <c r="G34" i="158"/>
  <c r="F34" i="158"/>
  <c r="E34" i="158"/>
  <c r="D34" i="158"/>
  <c r="C34" i="158"/>
  <c r="B34" i="158"/>
  <c r="O33" i="158"/>
  <c r="N33" i="158"/>
  <c r="M33" i="158"/>
  <c r="L33" i="158"/>
  <c r="K33" i="158"/>
  <c r="J33" i="158"/>
  <c r="I33" i="158"/>
  <c r="H33" i="158"/>
  <c r="G33" i="158"/>
  <c r="F33" i="158"/>
  <c r="E33" i="158"/>
  <c r="D33" i="158"/>
  <c r="C33" i="158"/>
  <c r="B33" i="158"/>
  <c r="O32" i="158"/>
  <c r="N32" i="158"/>
  <c r="M32" i="158"/>
  <c r="L32" i="158"/>
  <c r="K32" i="158"/>
  <c r="J32" i="158"/>
  <c r="I32" i="158"/>
  <c r="H32" i="158"/>
  <c r="G32" i="158"/>
  <c r="F32" i="158"/>
  <c r="E32" i="158"/>
  <c r="D32" i="158"/>
  <c r="C32" i="158"/>
  <c r="B32" i="158"/>
  <c r="O31" i="158"/>
  <c r="N31" i="158"/>
  <c r="M31" i="158"/>
  <c r="L31" i="158"/>
  <c r="K31" i="158"/>
  <c r="J31" i="158"/>
  <c r="I31" i="158"/>
  <c r="H31" i="158"/>
  <c r="G31" i="158"/>
  <c r="F31" i="158"/>
  <c r="E31" i="158"/>
  <c r="D31" i="158"/>
  <c r="C31" i="158"/>
  <c r="B31" i="158"/>
  <c r="O30" i="158"/>
  <c r="N30" i="158"/>
  <c r="M30" i="158"/>
  <c r="L30" i="158"/>
  <c r="K30" i="158"/>
  <c r="J30" i="158"/>
  <c r="I30" i="158"/>
  <c r="H30" i="158"/>
  <c r="G30" i="158"/>
  <c r="F30" i="158"/>
  <c r="E30" i="158"/>
  <c r="D30" i="158"/>
  <c r="C30" i="158"/>
  <c r="B30" i="158"/>
  <c r="O29" i="158"/>
  <c r="N29" i="158"/>
  <c r="M29" i="158"/>
  <c r="L29" i="158"/>
  <c r="K29" i="158"/>
  <c r="J29" i="158"/>
  <c r="I29" i="158"/>
  <c r="H29" i="158"/>
  <c r="G29" i="158"/>
  <c r="F29" i="158"/>
  <c r="E29" i="158"/>
  <c r="D29" i="158"/>
  <c r="C29" i="158"/>
  <c r="B29" i="158"/>
  <c r="O28" i="158"/>
  <c r="N28" i="158"/>
  <c r="M28" i="158"/>
  <c r="L28" i="158"/>
  <c r="K28" i="158"/>
  <c r="J28" i="158"/>
  <c r="I28" i="158"/>
  <c r="H28" i="158"/>
  <c r="G28" i="158"/>
  <c r="F28" i="158"/>
  <c r="E28" i="158"/>
  <c r="D28" i="158"/>
  <c r="C28" i="158"/>
  <c r="B28" i="158"/>
  <c r="O27" i="158"/>
  <c r="N27" i="158"/>
  <c r="M27" i="158"/>
  <c r="L27" i="158"/>
  <c r="K27" i="158"/>
  <c r="J27" i="158"/>
  <c r="I27" i="158"/>
  <c r="H27" i="158"/>
  <c r="G27" i="158"/>
  <c r="F27" i="158"/>
  <c r="E27" i="158"/>
  <c r="D27" i="158"/>
  <c r="C27" i="158"/>
  <c r="B27" i="158"/>
  <c r="O26" i="158"/>
  <c r="N26" i="158"/>
  <c r="M26" i="158"/>
  <c r="L26" i="158"/>
  <c r="K26" i="158"/>
  <c r="J26" i="158"/>
  <c r="I26" i="158"/>
  <c r="H26" i="158"/>
  <c r="G26" i="158"/>
  <c r="F26" i="158"/>
  <c r="E26" i="158"/>
  <c r="D26" i="158"/>
  <c r="C26" i="158"/>
  <c r="B26" i="158"/>
  <c r="N25" i="158"/>
  <c r="M25" i="158"/>
  <c r="L25" i="158"/>
  <c r="K25" i="158"/>
  <c r="J25" i="158"/>
  <c r="I25" i="158"/>
  <c r="H25" i="158"/>
  <c r="G25" i="158"/>
  <c r="F25" i="158"/>
  <c r="E25" i="158"/>
  <c r="D25" i="158"/>
  <c r="C25" i="158"/>
  <c r="B25" i="158"/>
  <c r="O24" i="158"/>
  <c r="N24" i="158"/>
  <c r="M24" i="158"/>
  <c r="L24" i="158"/>
  <c r="K24" i="158"/>
  <c r="J24" i="158"/>
  <c r="I24" i="158"/>
  <c r="H24" i="158"/>
  <c r="G24" i="158"/>
  <c r="F24" i="158"/>
  <c r="E24" i="158"/>
  <c r="D24" i="158"/>
  <c r="C24" i="158"/>
  <c r="B24" i="158"/>
  <c r="O23" i="158"/>
  <c r="N23" i="158"/>
  <c r="M23" i="158"/>
  <c r="L23" i="158"/>
  <c r="K23" i="158"/>
  <c r="J23" i="158"/>
  <c r="I23" i="158"/>
  <c r="H23" i="158"/>
  <c r="G23" i="158"/>
  <c r="F23" i="158"/>
  <c r="E23" i="158"/>
  <c r="D23" i="158"/>
  <c r="C23" i="158"/>
  <c r="B23" i="158"/>
  <c r="O22" i="158"/>
  <c r="N22" i="158"/>
  <c r="M22" i="158"/>
  <c r="L22" i="158"/>
  <c r="K22" i="158"/>
  <c r="J22" i="158"/>
  <c r="I22" i="158"/>
  <c r="H22" i="158"/>
  <c r="G22" i="158"/>
  <c r="F22" i="158"/>
  <c r="E22" i="158"/>
  <c r="D22" i="158"/>
  <c r="C22" i="158"/>
  <c r="B22" i="158"/>
  <c r="O21" i="158"/>
  <c r="N21" i="158"/>
  <c r="M21" i="158"/>
  <c r="L21" i="158"/>
  <c r="K21" i="158"/>
  <c r="J21" i="158"/>
  <c r="I21" i="158"/>
  <c r="H21" i="158"/>
  <c r="G21" i="158"/>
  <c r="F21" i="158"/>
  <c r="E21" i="158"/>
  <c r="D21" i="158"/>
  <c r="C21" i="158"/>
  <c r="B21" i="158"/>
  <c r="O20" i="158"/>
  <c r="N20" i="158"/>
  <c r="M20" i="158"/>
  <c r="L20" i="158"/>
  <c r="K20" i="158"/>
  <c r="J20" i="158"/>
  <c r="I20" i="158"/>
  <c r="H20" i="158"/>
  <c r="G20" i="158"/>
  <c r="F20" i="158"/>
  <c r="E20" i="158"/>
  <c r="D20" i="158"/>
  <c r="C20" i="158"/>
  <c r="B20" i="158"/>
  <c r="O19" i="158"/>
  <c r="N19" i="158"/>
  <c r="M19" i="158"/>
  <c r="L19" i="158"/>
  <c r="K19" i="158"/>
  <c r="J19" i="158"/>
  <c r="I19" i="158"/>
  <c r="H19" i="158"/>
  <c r="G19" i="158"/>
  <c r="F19" i="158"/>
  <c r="E19" i="158"/>
  <c r="D19" i="158"/>
  <c r="C19" i="158"/>
  <c r="B19" i="158"/>
  <c r="O18" i="158"/>
  <c r="N18" i="158"/>
  <c r="M18" i="158"/>
  <c r="L18" i="158"/>
  <c r="K18" i="158"/>
  <c r="J18" i="158"/>
  <c r="I18" i="158"/>
  <c r="H18" i="158"/>
  <c r="G18" i="158"/>
  <c r="F18" i="158"/>
  <c r="E18" i="158"/>
  <c r="D18" i="158"/>
  <c r="C18" i="158"/>
  <c r="B18" i="158"/>
  <c r="O17" i="158"/>
  <c r="N17" i="158"/>
  <c r="M17" i="158"/>
  <c r="L17" i="158"/>
  <c r="K17" i="158"/>
  <c r="J17" i="158"/>
  <c r="I17" i="158"/>
  <c r="H17" i="158"/>
  <c r="G17" i="158"/>
  <c r="F17" i="158"/>
  <c r="E17" i="158"/>
  <c r="D17" i="158"/>
  <c r="C17" i="158"/>
  <c r="B17" i="158"/>
  <c r="O16" i="158"/>
  <c r="N16" i="158"/>
  <c r="M16" i="158"/>
  <c r="L16" i="158"/>
  <c r="K16" i="158"/>
  <c r="J16" i="158"/>
  <c r="I16" i="158"/>
  <c r="H16" i="158"/>
  <c r="G16" i="158"/>
  <c r="F16" i="158"/>
  <c r="E16" i="158"/>
  <c r="D16" i="158"/>
  <c r="C16" i="158"/>
  <c r="B16" i="158"/>
  <c r="O15" i="158"/>
  <c r="N15" i="158"/>
  <c r="M15" i="158"/>
  <c r="L15" i="158"/>
  <c r="K15" i="158"/>
  <c r="J15" i="158"/>
  <c r="I15" i="158"/>
  <c r="H15" i="158"/>
  <c r="G15" i="158"/>
  <c r="F15" i="158"/>
  <c r="E15" i="158"/>
  <c r="D15" i="158"/>
  <c r="C15" i="158"/>
  <c r="B15" i="158"/>
  <c r="O14" i="158"/>
  <c r="N14" i="158"/>
  <c r="M14" i="158"/>
  <c r="L14" i="158"/>
  <c r="K14" i="158"/>
  <c r="J14" i="158"/>
  <c r="I14" i="158"/>
  <c r="H14" i="158"/>
  <c r="G14" i="158"/>
  <c r="F14" i="158"/>
  <c r="E14" i="158"/>
  <c r="D14" i="158"/>
  <c r="C14" i="158"/>
  <c r="B14" i="158"/>
  <c r="O13" i="158"/>
  <c r="N13" i="158"/>
  <c r="M13" i="158"/>
  <c r="L13" i="158"/>
  <c r="K13" i="158"/>
  <c r="J13" i="158"/>
  <c r="I13" i="158"/>
  <c r="H13" i="158"/>
  <c r="G13" i="158"/>
  <c r="F13" i="158"/>
  <c r="E13" i="158"/>
  <c r="D13" i="158"/>
  <c r="C13" i="158"/>
  <c r="B13" i="158"/>
  <c r="O12" i="158"/>
  <c r="N12" i="158"/>
  <c r="M12" i="158"/>
  <c r="L12" i="158"/>
  <c r="K12" i="158"/>
  <c r="J12" i="158"/>
  <c r="I12" i="158"/>
  <c r="H12" i="158"/>
  <c r="G12" i="158"/>
  <c r="F12" i="158"/>
  <c r="E12" i="158"/>
  <c r="D12" i="158"/>
  <c r="C12" i="158"/>
  <c r="B12" i="158"/>
  <c r="O11" i="158"/>
  <c r="N11" i="158"/>
  <c r="M11" i="158"/>
  <c r="L11" i="158"/>
  <c r="K11" i="158"/>
  <c r="J11" i="158"/>
  <c r="I11" i="158"/>
  <c r="H11" i="158"/>
  <c r="G11" i="158"/>
  <c r="F11" i="158"/>
  <c r="E11" i="158"/>
  <c r="D11" i="158"/>
  <c r="C11" i="158"/>
  <c r="B11" i="158"/>
  <c r="O10" i="158"/>
  <c r="N10" i="158"/>
  <c r="M10" i="158"/>
  <c r="L10" i="158"/>
  <c r="K10" i="158"/>
  <c r="J10" i="158"/>
  <c r="I10" i="158"/>
  <c r="H10" i="158"/>
  <c r="G10" i="158"/>
  <c r="F10" i="158"/>
  <c r="E10" i="158"/>
  <c r="D10" i="158"/>
  <c r="C10" i="158"/>
  <c r="B10" i="158"/>
  <c r="O9" i="158"/>
  <c r="N9" i="158"/>
  <c r="M9" i="158"/>
  <c r="L9" i="158"/>
  <c r="K9" i="158"/>
  <c r="J9" i="158"/>
  <c r="I9" i="158"/>
  <c r="H9" i="158"/>
  <c r="G9" i="158"/>
  <c r="F9" i="158"/>
  <c r="E9" i="158"/>
  <c r="D9" i="158"/>
  <c r="C9" i="158"/>
  <c r="B9" i="158"/>
  <c r="O8" i="158"/>
  <c r="N8" i="158"/>
  <c r="M8" i="158"/>
  <c r="L8" i="158"/>
  <c r="K8" i="158"/>
  <c r="J8" i="158"/>
  <c r="I8" i="158"/>
  <c r="H8" i="158"/>
  <c r="G8" i="158"/>
  <c r="F8" i="158"/>
  <c r="E8" i="158"/>
  <c r="D8" i="158"/>
  <c r="C8" i="158"/>
  <c r="B8" i="158"/>
  <c r="O7" i="158"/>
  <c r="N7" i="158"/>
  <c r="M7" i="158"/>
  <c r="L7" i="158"/>
  <c r="K7" i="158"/>
  <c r="J7" i="158"/>
  <c r="I7" i="158"/>
  <c r="H7" i="158"/>
  <c r="G7" i="158"/>
  <c r="F7" i="158"/>
  <c r="E7" i="158"/>
  <c r="D7" i="158"/>
  <c r="C7" i="158"/>
  <c r="B7" i="158"/>
  <c r="O6" i="158"/>
  <c r="N6" i="158"/>
  <c r="M6" i="158"/>
  <c r="L6" i="158"/>
  <c r="K6" i="158"/>
  <c r="J6" i="158"/>
  <c r="I6" i="158"/>
  <c r="H6" i="158"/>
  <c r="G6" i="158"/>
  <c r="F6" i="158"/>
  <c r="E6" i="158"/>
  <c r="D6" i="158"/>
  <c r="C6" i="158"/>
  <c r="B6" i="158"/>
  <c r="O34" i="157"/>
  <c r="N34" i="157"/>
  <c r="M34" i="157"/>
  <c r="L34" i="157"/>
  <c r="K34" i="157"/>
  <c r="J34" i="157"/>
  <c r="I34" i="157"/>
  <c r="H34" i="157"/>
  <c r="G34" i="157"/>
  <c r="F34" i="157"/>
  <c r="E34" i="157"/>
  <c r="D34" i="157"/>
  <c r="C34" i="157"/>
  <c r="B34" i="157"/>
  <c r="O33" i="157"/>
  <c r="N33" i="157"/>
  <c r="M33" i="157"/>
  <c r="L33" i="157"/>
  <c r="K33" i="157"/>
  <c r="J33" i="157"/>
  <c r="I33" i="157"/>
  <c r="H33" i="157"/>
  <c r="G33" i="157"/>
  <c r="F33" i="157"/>
  <c r="E33" i="157"/>
  <c r="D33" i="157"/>
  <c r="C33" i="157"/>
  <c r="B33" i="157"/>
  <c r="O32" i="157"/>
  <c r="N32" i="157"/>
  <c r="M32" i="157"/>
  <c r="L32" i="157"/>
  <c r="K32" i="157"/>
  <c r="J32" i="157"/>
  <c r="I32" i="157"/>
  <c r="H32" i="157"/>
  <c r="G32" i="157"/>
  <c r="F32" i="157"/>
  <c r="E32" i="157"/>
  <c r="D32" i="157"/>
  <c r="C32" i="157"/>
  <c r="B32" i="157"/>
  <c r="O31" i="157"/>
  <c r="N31" i="157"/>
  <c r="M31" i="157"/>
  <c r="L31" i="157"/>
  <c r="K31" i="157"/>
  <c r="J31" i="157"/>
  <c r="I31" i="157"/>
  <c r="H31" i="157"/>
  <c r="G31" i="157"/>
  <c r="F31" i="157"/>
  <c r="E31" i="157"/>
  <c r="D31" i="157"/>
  <c r="C31" i="157"/>
  <c r="B31" i="157"/>
  <c r="O30" i="157"/>
  <c r="N30" i="157"/>
  <c r="M30" i="157"/>
  <c r="L30" i="157"/>
  <c r="K30" i="157"/>
  <c r="J30" i="157"/>
  <c r="I30" i="157"/>
  <c r="H30" i="157"/>
  <c r="G30" i="157"/>
  <c r="F30" i="157"/>
  <c r="E30" i="157"/>
  <c r="D30" i="157"/>
  <c r="C30" i="157"/>
  <c r="B30" i="157"/>
  <c r="O29" i="157"/>
  <c r="N29" i="157"/>
  <c r="M29" i="157"/>
  <c r="L29" i="157"/>
  <c r="K29" i="157"/>
  <c r="J29" i="157"/>
  <c r="I29" i="157"/>
  <c r="H29" i="157"/>
  <c r="G29" i="157"/>
  <c r="F29" i="157"/>
  <c r="E29" i="157"/>
  <c r="D29" i="157"/>
  <c r="C29" i="157"/>
  <c r="B29" i="157"/>
  <c r="O28" i="157"/>
  <c r="N28" i="157"/>
  <c r="M28" i="157"/>
  <c r="L28" i="157"/>
  <c r="K28" i="157"/>
  <c r="J28" i="157"/>
  <c r="I28" i="157"/>
  <c r="H28" i="157"/>
  <c r="G28" i="157"/>
  <c r="F28" i="157"/>
  <c r="E28" i="157"/>
  <c r="D28" i="157"/>
  <c r="C28" i="157"/>
  <c r="B28" i="157"/>
  <c r="O27" i="157"/>
  <c r="N27" i="157"/>
  <c r="M27" i="157"/>
  <c r="L27" i="157"/>
  <c r="K27" i="157"/>
  <c r="J27" i="157"/>
  <c r="I27" i="157"/>
  <c r="H27" i="157"/>
  <c r="G27" i="157"/>
  <c r="F27" i="157"/>
  <c r="E27" i="157"/>
  <c r="D27" i="157"/>
  <c r="C27" i="157"/>
  <c r="B27" i="157"/>
  <c r="O26" i="157"/>
  <c r="N26" i="157"/>
  <c r="M26" i="157"/>
  <c r="L26" i="157"/>
  <c r="K26" i="157"/>
  <c r="J26" i="157"/>
  <c r="I26" i="157"/>
  <c r="H26" i="157"/>
  <c r="G26" i="157"/>
  <c r="F26" i="157"/>
  <c r="E26" i="157"/>
  <c r="D26" i="157"/>
  <c r="C26" i="157"/>
  <c r="B26" i="157"/>
  <c r="O25" i="157"/>
  <c r="N25" i="157"/>
  <c r="M25" i="157"/>
  <c r="L25" i="157"/>
  <c r="K25" i="157"/>
  <c r="J25" i="157"/>
  <c r="I25" i="157"/>
  <c r="H25" i="157"/>
  <c r="G25" i="157"/>
  <c r="F25" i="157"/>
  <c r="E25" i="157"/>
  <c r="D25" i="157"/>
  <c r="C25" i="157"/>
  <c r="B25" i="157"/>
  <c r="O24" i="157"/>
  <c r="N24" i="157"/>
  <c r="M24" i="157"/>
  <c r="L24" i="157"/>
  <c r="K24" i="157"/>
  <c r="J24" i="157"/>
  <c r="I24" i="157"/>
  <c r="H24" i="157"/>
  <c r="G24" i="157"/>
  <c r="F24" i="157"/>
  <c r="E24" i="157"/>
  <c r="D24" i="157"/>
  <c r="C24" i="157"/>
  <c r="B24" i="157"/>
  <c r="O23" i="157"/>
  <c r="N23" i="157"/>
  <c r="M23" i="157"/>
  <c r="L23" i="157"/>
  <c r="K23" i="157"/>
  <c r="J23" i="157"/>
  <c r="I23" i="157"/>
  <c r="H23" i="157"/>
  <c r="G23" i="157"/>
  <c r="F23" i="157"/>
  <c r="E23" i="157"/>
  <c r="D23" i="157"/>
  <c r="C23" i="157"/>
  <c r="B23" i="157"/>
  <c r="O22" i="157"/>
  <c r="N22" i="157"/>
  <c r="M22" i="157"/>
  <c r="L22" i="157"/>
  <c r="K22" i="157"/>
  <c r="J22" i="157"/>
  <c r="I22" i="157"/>
  <c r="H22" i="157"/>
  <c r="G22" i="157"/>
  <c r="F22" i="157"/>
  <c r="E22" i="157"/>
  <c r="D22" i="157"/>
  <c r="C22" i="157"/>
  <c r="B22" i="157"/>
  <c r="O21" i="157"/>
  <c r="N21" i="157"/>
  <c r="M21" i="157"/>
  <c r="L21" i="157"/>
  <c r="K21" i="157"/>
  <c r="J21" i="157"/>
  <c r="I21" i="157"/>
  <c r="H21" i="157"/>
  <c r="G21" i="157"/>
  <c r="F21" i="157"/>
  <c r="E21" i="157"/>
  <c r="D21" i="157"/>
  <c r="C21" i="157"/>
  <c r="B21" i="157"/>
  <c r="O20" i="157"/>
  <c r="N20" i="157"/>
  <c r="M20" i="157"/>
  <c r="L20" i="157"/>
  <c r="K20" i="157"/>
  <c r="J20" i="157"/>
  <c r="I20" i="157"/>
  <c r="H20" i="157"/>
  <c r="G20" i="157"/>
  <c r="F20" i="157"/>
  <c r="E20" i="157"/>
  <c r="D20" i="157"/>
  <c r="C20" i="157"/>
  <c r="B20" i="157"/>
  <c r="O19" i="157"/>
  <c r="N19" i="157"/>
  <c r="M19" i="157"/>
  <c r="L19" i="157"/>
  <c r="K19" i="157"/>
  <c r="J19" i="157"/>
  <c r="I19" i="157"/>
  <c r="H19" i="157"/>
  <c r="G19" i="157"/>
  <c r="F19" i="157"/>
  <c r="E19" i="157"/>
  <c r="D19" i="157"/>
  <c r="C19" i="157"/>
  <c r="B19" i="157"/>
  <c r="O18" i="157"/>
  <c r="N18" i="157"/>
  <c r="M18" i="157"/>
  <c r="L18" i="157"/>
  <c r="K18" i="157"/>
  <c r="J18" i="157"/>
  <c r="I18" i="157"/>
  <c r="H18" i="157"/>
  <c r="G18" i="157"/>
  <c r="F18" i="157"/>
  <c r="E18" i="157"/>
  <c r="D18" i="157"/>
  <c r="C18" i="157"/>
  <c r="B18" i="157"/>
  <c r="O17" i="157"/>
  <c r="N17" i="157"/>
  <c r="M17" i="157"/>
  <c r="L17" i="157"/>
  <c r="K17" i="157"/>
  <c r="J17" i="157"/>
  <c r="I17" i="157"/>
  <c r="H17" i="157"/>
  <c r="G17" i="157"/>
  <c r="F17" i="157"/>
  <c r="E17" i="157"/>
  <c r="D17" i="157"/>
  <c r="C17" i="157"/>
  <c r="B17" i="157"/>
  <c r="O16" i="157"/>
  <c r="N16" i="157"/>
  <c r="M16" i="157"/>
  <c r="L16" i="157"/>
  <c r="K16" i="157"/>
  <c r="J16" i="157"/>
  <c r="I16" i="157"/>
  <c r="H16" i="157"/>
  <c r="G16" i="157"/>
  <c r="F16" i="157"/>
  <c r="E16" i="157"/>
  <c r="D16" i="157"/>
  <c r="C16" i="157"/>
  <c r="B16" i="157"/>
  <c r="O15" i="157"/>
  <c r="N15" i="157"/>
  <c r="M15" i="157"/>
  <c r="L15" i="157"/>
  <c r="K15" i="157"/>
  <c r="J15" i="157"/>
  <c r="I15" i="157"/>
  <c r="H15" i="157"/>
  <c r="G15" i="157"/>
  <c r="F15" i="157"/>
  <c r="E15" i="157"/>
  <c r="D15" i="157"/>
  <c r="C15" i="157"/>
  <c r="B15" i="157"/>
  <c r="O14" i="157"/>
  <c r="N14" i="157"/>
  <c r="M14" i="157"/>
  <c r="L14" i="157"/>
  <c r="K14" i="157"/>
  <c r="J14" i="157"/>
  <c r="I14" i="157"/>
  <c r="H14" i="157"/>
  <c r="G14" i="157"/>
  <c r="F14" i="157"/>
  <c r="E14" i="157"/>
  <c r="D14" i="157"/>
  <c r="C14" i="157"/>
  <c r="B14" i="157"/>
  <c r="O13" i="157"/>
  <c r="N13" i="157"/>
  <c r="M13" i="157"/>
  <c r="L13" i="157"/>
  <c r="K13" i="157"/>
  <c r="J13" i="157"/>
  <c r="I13" i="157"/>
  <c r="H13" i="157"/>
  <c r="G13" i="157"/>
  <c r="F13" i="157"/>
  <c r="E13" i="157"/>
  <c r="D13" i="157"/>
  <c r="C13" i="157"/>
  <c r="B13" i="157"/>
  <c r="O12" i="157"/>
  <c r="N12" i="157"/>
  <c r="M12" i="157"/>
  <c r="L12" i="157"/>
  <c r="K12" i="157"/>
  <c r="J12" i="157"/>
  <c r="I12" i="157"/>
  <c r="H12" i="157"/>
  <c r="G12" i="157"/>
  <c r="F12" i="157"/>
  <c r="E12" i="157"/>
  <c r="D12" i="157"/>
  <c r="C12" i="157"/>
  <c r="B12" i="157"/>
  <c r="O11" i="157"/>
  <c r="N11" i="157"/>
  <c r="M11" i="157"/>
  <c r="L11" i="157"/>
  <c r="K11" i="157"/>
  <c r="J11" i="157"/>
  <c r="I11" i="157"/>
  <c r="H11" i="157"/>
  <c r="G11" i="157"/>
  <c r="F11" i="157"/>
  <c r="E11" i="157"/>
  <c r="D11" i="157"/>
  <c r="C11" i="157"/>
  <c r="B11" i="157"/>
  <c r="O10" i="157"/>
  <c r="N10" i="157"/>
  <c r="M10" i="157"/>
  <c r="L10" i="157"/>
  <c r="K10" i="157"/>
  <c r="J10" i="157"/>
  <c r="I10" i="157"/>
  <c r="H10" i="157"/>
  <c r="G10" i="157"/>
  <c r="F10" i="157"/>
  <c r="E10" i="157"/>
  <c r="D10" i="157"/>
  <c r="C10" i="157"/>
  <c r="B10" i="157"/>
  <c r="O9" i="157"/>
  <c r="N9" i="157"/>
  <c r="M9" i="157"/>
  <c r="L9" i="157"/>
  <c r="K9" i="157"/>
  <c r="J9" i="157"/>
  <c r="I9" i="157"/>
  <c r="H9" i="157"/>
  <c r="G9" i="157"/>
  <c r="F9" i="157"/>
  <c r="E9" i="157"/>
  <c r="D9" i="157"/>
  <c r="C9" i="157"/>
  <c r="B9" i="157"/>
  <c r="O8" i="157"/>
  <c r="N8" i="157"/>
  <c r="M8" i="157"/>
  <c r="L8" i="157"/>
  <c r="K8" i="157"/>
  <c r="J8" i="157"/>
  <c r="I8" i="157"/>
  <c r="H8" i="157"/>
  <c r="G8" i="157"/>
  <c r="F8" i="157"/>
  <c r="E8" i="157"/>
  <c r="D8" i="157"/>
  <c r="C8" i="157"/>
  <c r="B8" i="157"/>
  <c r="O7" i="157"/>
  <c r="N7" i="157"/>
  <c r="M7" i="157"/>
  <c r="L7" i="157"/>
  <c r="K7" i="157"/>
  <c r="J7" i="157"/>
  <c r="I7" i="157"/>
  <c r="H7" i="157"/>
  <c r="G7" i="157"/>
  <c r="F7" i="157"/>
  <c r="E7" i="157"/>
  <c r="D7" i="157"/>
  <c r="C7" i="157"/>
  <c r="B7" i="157"/>
  <c r="O35" i="156"/>
  <c r="N35" i="156"/>
  <c r="M35" i="156"/>
  <c r="L35" i="156"/>
  <c r="K35" i="156"/>
  <c r="J35" i="156"/>
  <c r="I35" i="156"/>
  <c r="H35" i="156"/>
  <c r="G35" i="156"/>
  <c r="F35" i="156"/>
  <c r="E35" i="156"/>
  <c r="D35" i="156"/>
  <c r="C35" i="156"/>
  <c r="B35" i="156"/>
  <c r="O34" i="156"/>
  <c r="N34" i="156"/>
  <c r="M34" i="156"/>
  <c r="L34" i="156"/>
  <c r="K34" i="156"/>
  <c r="J34" i="156"/>
  <c r="I34" i="156"/>
  <c r="H34" i="156"/>
  <c r="G34" i="156"/>
  <c r="F34" i="156"/>
  <c r="E34" i="156"/>
  <c r="D34" i="156"/>
  <c r="C34" i="156"/>
  <c r="B34" i="156"/>
  <c r="O33" i="156"/>
  <c r="N33" i="156"/>
  <c r="M33" i="156"/>
  <c r="L33" i="156"/>
  <c r="K33" i="156"/>
  <c r="J33" i="156"/>
  <c r="I33" i="156"/>
  <c r="H33" i="156"/>
  <c r="G33" i="156"/>
  <c r="F33" i="156"/>
  <c r="E33" i="156"/>
  <c r="D33" i="156"/>
  <c r="C33" i="156"/>
  <c r="B33" i="156"/>
  <c r="O32" i="156"/>
  <c r="N32" i="156"/>
  <c r="M32" i="156"/>
  <c r="L32" i="156"/>
  <c r="K32" i="156"/>
  <c r="J32" i="156"/>
  <c r="I32" i="156"/>
  <c r="H32" i="156"/>
  <c r="G32" i="156"/>
  <c r="F32" i="156"/>
  <c r="E32" i="156"/>
  <c r="D32" i="156"/>
  <c r="C32" i="156"/>
  <c r="B32" i="156"/>
  <c r="O31" i="156"/>
  <c r="N31" i="156"/>
  <c r="M31" i="156"/>
  <c r="L31" i="156"/>
  <c r="K31" i="156"/>
  <c r="J31" i="156"/>
  <c r="I31" i="156"/>
  <c r="H31" i="156"/>
  <c r="G31" i="156"/>
  <c r="F31" i="156"/>
  <c r="E31" i="156"/>
  <c r="D31" i="156"/>
  <c r="C31" i="156"/>
  <c r="B31" i="156"/>
  <c r="O30" i="156"/>
  <c r="N30" i="156"/>
  <c r="M30" i="156"/>
  <c r="L30" i="156"/>
  <c r="K30" i="156"/>
  <c r="J30" i="156"/>
  <c r="I30" i="156"/>
  <c r="H30" i="156"/>
  <c r="G30" i="156"/>
  <c r="F30" i="156"/>
  <c r="E30" i="156"/>
  <c r="D30" i="156"/>
  <c r="C30" i="156"/>
  <c r="B30" i="156"/>
  <c r="O29" i="156"/>
  <c r="N29" i="156"/>
  <c r="M29" i="156"/>
  <c r="L29" i="156"/>
  <c r="K29" i="156"/>
  <c r="J29" i="156"/>
  <c r="I29" i="156"/>
  <c r="H29" i="156"/>
  <c r="G29" i="156"/>
  <c r="F29" i="156"/>
  <c r="E29" i="156"/>
  <c r="D29" i="156"/>
  <c r="C29" i="156"/>
  <c r="B29" i="156"/>
  <c r="O28" i="156"/>
  <c r="N28" i="156"/>
  <c r="M28" i="156"/>
  <c r="L28" i="156"/>
  <c r="K28" i="156"/>
  <c r="J28" i="156"/>
  <c r="I28" i="156"/>
  <c r="H28" i="156"/>
  <c r="G28" i="156"/>
  <c r="F28" i="156"/>
  <c r="E28" i="156"/>
  <c r="D28" i="156"/>
  <c r="C28" i="156"/>
  <c r="B28" i="156"/>
  <c r="O27" i="156"/>
  <c r="N27" i="156"/>
  <c r="M27" i="156"/>
  <c r="L27" i="156"/>
  <c r="K27" i="156"/>
  <c r="J27" i="156"/>
  <c r="I27" i="156"/>
  <c r="H27" i="156"/>
  <c r="G27" i="156"/>
  <c r="F27" i="156"/>
  <c r="E27" i="156"/>
  <c r="D27" i="156"/>
  <c r="C27" i="156"/>
  <c r="B27" i="156"/>
  <c r="N26" i="156"/>
  <c r="M26" i="156"/>
  <c r="L26" i="156"/>
  <c r="K26" i="156"/>
  <c r="J26" i="156"/>
  <c r="I26" i="156"/>
  <c r="H26" i="156"/>
  <c r="G26" i="156"/>
  <c r="F26" i="156"/>
  <c r="E26" i="156"/>
  <c r="D26" i="156"/>
  <c r="C26" i="156"/>
  <c r="B26" i="156"/>
  <c r="O25" i="156"/>
  <c r="N25" i="156"/>
  <c r="M25" i="156"/>
  <c r="L25" i="156"/>
  <c r="K25" i="156"/>
  <c r="J25" i="156"/>
  <c r="I25" i="156"/>
  <c r="H25" i="156"/>
  <c r="G25" i="156"/>
  <c r="F25" i="156"/>
  <c r="E25" i="156"/>
  <c r="D25" i="156"/>
  <c r="C25" i="156"/>
  <c r="B25" i="156"/>
  <c r="O24" i="156"/>
  <c r="N24" i="156"/>
  <c r="M24" i="156"/>
  <c r="L24" i="156"/>
  <c r="K24" i="156"/>
  <c r="J24" i="156"/>
  <c r="I24" i="156"/>
  <c r="H24" i="156"/>
  <c r="G24" i="156"/>
  <c r="F24" i="156"/>
  <c r="E24" i="156"/>
  <c r="D24" i="156"/>
  <c r="C24" i="156"/>
  <c r="B24" i="156"/>
  <c r="O23" i="156"/>
  <c r="N23" i="156"/>
  <c r="M23" i="156"/>
  <c r="L23" i="156"/>
  <c r="K23" i="156"/>
  <c r="J23" i="156"/>
  <c r="I23" i="156"/>
  <c r="H23" i="156"/>
  <c r="G23" i="156"/>
  <c r="F23" i="156"/>
  <c r="E23" i="156"/>
  <c r="D23" i="156"/>
  <c r="C23" i="156"/>
  <c r="B23" i="156"/>
  <c r="O22" i="156"/>
  <c r="N22" i="156"/>
  <c r="M22" i="156"/>
  <c r="L22" i="156"/>
  <c r="K22" i="156"/>
  <c r="J22" i="156"/>
  <c r="I22" i="156"/>
  <c r="H22" i="156"/>
  <c r="G22" i="156"/>
  <c r="F22" i="156"/>
  <c r="E22" i="156"/>
  <c r="D22" i="156"/>
  <c r="C22" i="156"/>
  <c r="B22" i="156"/>
  <c r="O21" i="156"/>
  <c r="N21" i="156"/>
  <c r="M21" i="156"/>
  <c r="L21" i="156"/>
  <c r="K21" i="156"/>
  <c r="J21" i="156"/>
  <c r="I21" i="156"/>
  <c r="H21" i="156"/>
  <c r="G21" i="156"/>
  <c r="F21" i="156"/>
  <c r="E21" i="156"/>
  <c r="D21" i="156"/>
  <c r="C21" i="156"/>
  <c r="B21" i="156"/>
  <c r="O20" i="156"/>
  <c r="N20" i="156"/>
  <c r="M20" i="156"/>
  <c r="L20" i="156"/>
  <c r="K20" i="156"/>
  <c r="J20" i="156"/>
  <c r="I20" i="156"/>
  <c r="H20" i="156"/>
  <c r="G20" i="156"/>
  <c r="F20" i="156"/>
  <c r="E20" i="156"/>
  <c r="D20" i="156"/>
  <c r="C20" i="156"/>
  <c r="B20" i="156"/>
  <c r="O19" i="156"/>
  <c r="N19" i="156"/>
  <c r="M19" i="156"/>
  <c r="L19" i="156"/>
  <c r="K19" i="156"/>
  <c r="J19" i="156"/>
  <c r="I19" i="156"/>
  <c r="H19" i="156"/>
  <c r="G19" i="156"/>
  <c r="F19" i="156"/>
  <c r="E19" i="156"/>
  <c r="D19" i="156"/>
  <c r="C19" i="156"/>
  <c r="B19" i="156"/>
  <c r="O18" i="156"/>
  <c r="N18" i="156"/>
  <c r="M18" i="156"/>
  <c r="L18" i="156"/>
  <c r="K18" i="156"/>
  <c r="J18" i="156"/>
  <c r="I18" i="156"/>
  <c r="H18" i="156"/>
  <c r="G18" i="156"/>
  <c r="F18" i="156"/>
  <c r="E18" i="156"/>
  <c r="D18" i="156"/>
  <c r="C18" i="156"/>
  <c r="B18" i="156"/>
  <c r="O17" i="156"/>
  <c r="N17" i="156"/>
  <c r="M17" i="156"/>
  <c r="L17" i="156"/>
  <c r="K17" i="156"/>
  <c r="J17" i="156"/>
  <c r="I17" i="156"/>
  <c r="H17" i="156"/>
  <c r="G17" i="156"/>
  <c r="F17" i="156"/>
  <c r="E17" i="156"/>
  <c r="D17" i="156"/>
  <c r="C17" i="156"/>
  <c r="B17" i="156"/>
  <c r="O16" i="156"/>
  <c r="N16" i="156"/>
  <c r="M16" i="156"/>
  <c r="L16" i="156"/>
  <c r="K16" i="156"/>
  <c r="J16" i="156"/>
  <c r="I16" i="156"/>
  <c r="H16" i="156"/>
  <c r="G16" i="156"/>
  <c r="F16" i="156"/>
  <c r="E16" i="156"/>
  <c r="D16" i="156"/>
  <c r="C16" i="156"/>
  <c r="B16" i="156"/>
  <c r="O15" i="156"/>
  <c r="N15" i="156"/>
  <c r="M15" i="156"/>
  <c r="L15" i="156"/>
  <c r="K15" i="156"/>
  <c r="J15" i="156"/>
  <c r="I15" i="156"/>
  <c r="H15" i="156"/>
  <c r="G15" i="156"/>
  <c r="F15" i="156"/>
  <c r="E15" i="156"/>
  <c r="D15" i="156"/>
  <c r="C15" i="156"/>
  <c r="B15" i="156"/>
  <c r="O14" i="156"/>
  <c r="N14" i="156"/>
  <c r="M14" i="156"/>
  <c r="L14" i="156"/>
  <c r="K14" i="156"/>
  <c r="J14" i="156"/>
  <c r="I14" i="156"/>
  <c r="H14" i="156"/>
  <c r="G14" i="156"/>
  <c r="F14" i="156"/>
  <c r="E14" i="156"/>
  <c r="D14" i="156"/>
  <c r="C14" i="156"/>
  <c r="B14" i="156"/>
  <c r="O13" i="156"/>
  <c r="N13" i="156"/>
  <c r="M13" i="156"/>
  <c r="L13" i="156"/>
  <c r="K13" i="156"/>
  <c r="J13" i="156"/>
  <c r="I13" i="156"/>
  <c r="H13" i="156"/>
  <c r="G13" i="156"/>
  <c r="F13" i="156"/>
  <c r="E13" i="156"/>
  <c r="D13" i="156"/>
  <c r="C13" i="156"/>
  <c r="B13" i="156"/>
  <c r="O12" i="156"/>
  <c r="N12" i="156"/>
  <c r="M12" i="156"/>
  <c r="L12" i="156"/>
  <c r="K12" i="156"/>
  <c r="J12" i="156"/>
  <c r="I12" i="156"/>
  <c r="H12" i="156"/>
  <c r="G12" i="156"/>
  <c r="F12" i="156"/>
  <c r="E12" i="156"/>
  <c r="D12" i="156"/>
  <c r="C12" i="156"/>
  <c r="B12" i="156"/>
  <c r="O11" i="156"/>
  <c r="N11" i="156"/>
  <c r="M11" i="156"/>
  <c r="L11" i="156"/>
  <c r="K11" i="156"/>
  <c r="J11" i="156"/>
  <c r="I11" i="156"/>
  <c r="H11" i="156"/>
  <c r="G11" i="156"/>
  <c r="F11" i="156"/>
  <c r="E11" i="156"/>
  <c r="D11" i="156"/>
  <c r="C11" i="156"/>
  <c r="B11" i="156"/>
  <c r="O10" i="156"/>
  <c r="N10" i="156"/>
  <c r="M10" i="156"/>
  <c r="L10" i="156"/>
  <c r="K10" i="156"/>
  <c r="J10" i="156"/>
  <c r="I10" i="156"/>
  <c r="H10" i="156"/>
  <c r="G10" i="156"/>
  <c r="F10" i="156"/>
  <c r="E10" i="156"/>
  <c r="D10" i="156"/>
  <c r="C10" i="156"/>
  <c r="B10" i="156"/>
  <c r="O9" i="156"/>
  <c r="N9" i="156"/>
  <c r="M9" i="156"/>
  <c r="L9" i="156"/>
  <c r="K9" i="156"/>
  <c r="J9" i="156"/>
  <c r="I9" i="156"/>
  <c r="H9" i="156"/>
  <c r="G9" i="156"/>
  <c r="F9" i="156"/>
  <c r="E9" i="156"/>
  <c r="D9" i="156"/>
  <c r="C9" i="156"/>
  <c r="B9" i="156"/>
  <c r="O8" i="156"/>
  <c r="N8" i="156"/>
  <c r="M8" i="156"/>
  <c r="L8" i="156"/>
  <c r="K8" i="156"/>
  <c r="J8" i="156"/>
  <c r="I8" i="156"/>
  <c r="H8" i="156"/>
  <c r="G8" i="156"/>
  <c r="F8" i="156"/>
  <c r="E8" i="156"/>
  <c r="D8" i="156"/>
  <c r="C8" i="156"/>
  <c r="B8" i="156"/>
  <c r="O7" i="156"/>
  <c r="N7" i="156"/>
  <c r="M7" i="156"/>
  <c r="L7" i="156"/>
  <c r="K7" i="156"/>
  <c r="J7" i="156"/>
  <c r="I7" i="156"/>
  <c r="H7" i="156"/>
  <c r="G7" i="156"/>
  <c r="F7" i="156"/>
  <c r="E7" i="156"/>
  <c r="D7" i="156"/>
  <c r="C7" i="156"/>
  <c r="B7" i="156"/>
  <c r="O34" i="155"/>
  <c r="N34" i="155"/>
  <c r="M34" i="155"/>
  <c r="L34" i="155"/>
  <c r="K34" i="155"/>
  <c r="J34" i="155"/>
  <c r="I34" i="155"/>
  <c r="H34" i="155"/>
  <c r="G34" i="155"/>
  <c r="F34" i="155"/>
  <c r="E34" i="155"/>
  <c r="D34" i="155"/>
  <c r="C34" i="155"/>
  <c r="B34" i="155"/>
  <c r="O33" i="155"/>
  <c r="N33" i="155"/>
  <c r="M33" i="155"/>
  <c r="L33" i="155"/>
  <c r="K33" i="155"/>
  <c r="J33" i="155"/>
  <c r="I33" i="155"/>
  <c r="H33" i="155"/>
  <c r="G33" i="155"/>
  <c r="F33" i="155"/>
  <c r="E33" i="155"/>
  <c r="D33" i="155"/>
  <c r="C33" i="155"/>
  <c r="B33" i="155"/>
  <c r="O32" i="155"/>
  <c r="N32" i="155"/>
  <c r="M32" i="155"/>
  <c r="L32" i="155"/>
  <c r="K32" i="155"/>
  <c r="J32" i="155"/>
  <c r="I32" i="155"/>
  <c r="H32" i="155"/>
  <c r="G32" i="155"/>
  <c r="F32" i="155"/>
  <c r="E32" i="155"/>
  <c r="D32" i="155"/>
  <c r="C32" i="155"/>
  <c r="B32" i="155"/>
  <c r="O31" i="155"/>
  <c r="N31" i="155"/>
  <c r="M31" i="155"/>
  <c r="L31" i="155"/>
  <c r="K31" i="155"/>
  <c r="J31" i="155"/>
  <c r="I31" i="155"/>
  <c r="H31" i="155"/>
  <c r="G31" i="155"/>
  <c r="F31" i="155"/>
  <c r="E31" i="155"/>
  <c r="D31" i="155"/>
  <c r="C31" i="155"/>
  <c r="B31" i="155"/>
  <c r="O30" i="155"/>
  <c r="N30" i="155"/>
  <c r="M30" i="155"/>
  <c r="L30" i="155"/>
  <c r="K30" i="155"/>
  <c r="J30" i="155"/>
  <c r="I30" i="155"/>
  <c r="H30" i="155"/>
  <c r="G30" i="155"/>
  <c r="F30" i="155"/>
  <c r="E30" i="155"/>
  <c r="D30" i="155"/>
  <c r="C30" i="155"/>
  <c r="B30" i="155"/>
  <c r="O29" i="155"/>
  <c r="N29" i="155"/>
  <c r="M29" i="155"/>
  <c r="L29" i="155"/>
  <c r="K29" i="155"/>
  <c r="J29" i="155"/>
  <c r="I29" i="155"/>
  <c r="H29" i="155"/>
  <c r="G29" i="155"/>
  <c r="F29" i="155"/>
  <c r="E29" i="155"/>
  <c r="D29" i="155"/>
  <c r="C29" i="155"/>
  <c r="B29" i="155"/>
  <c r="O28" i="155"/>
  <c r="N28" i="155"/>
  <c r="M28" i="155"/>
  <c r="L28" i="155"/>
  <c r="K28" i="155"/>
  <c r="J28" i="155"/>
  <c r="I28" i="155"/>
  <c r="H28" i="155"/>
  <c r="G28" i="155"/>
  <c r="F28" i="155"/>
  <c r="E28" i="155"/>
  <c r="D28" i="155"/>
  <c r="C28" i="155"/>
  <c r="B28" i="155"/>
  <c r="O27" i="155"/>
  <c r="N27" i="155"/>
  <c r="M27" i="155"/>
  <c r="L27" i="155"/>
  <c r="K27" i="155"/>
  <c r="J27" i="155"/>
  <c r="I27" i="155"/>
  <c r="H27" i="155"/>
  <c r="G27" i="155"/>
  <c r="F27" i="155"/>
  <c r="E27" i="155"/>
  <c r="D27" i="155"/>
  <c r="C27" i="155"/>
  <c r="B27" i="155"/>
  <c r="O26" i="155"/>
  <c r="N26" i="155"/>
  <c r="M26" i="155"/>
  <c r="L26" i="155"/>
  <c r="K26" i="155"/>
  <c r="J26" i="155"/>
  <c r="I26" i="155"/>
  <c r="H26" i="155"/>
  <c r="G26" i="155"/>
  <c r="F26" i="155"/>
  <c r="E26" i="155"/>
  <c r="D26" i="155"/>
  <c r="C26" i="155"/>
  <c r="B26" i="155"/>
  <c r="O25" i="155"/>
  <c r="N25" i="155"/>
  <c r="M25" i="155"/>
  <c r="L25" i="155"/>
  <c r="K25" i="155"/>
  <c r="J25" i="155"/>
  <c r="I25" i="155"/>
  <c r="H25" i="155"/>
  <c r="G25" i="155"/>
  <c r="F25" i="155"/>
  <c r="E25" i="155"/>
  <c r="D25" i="155"/>
  <c r="C25" i="155"/>
  <c r="B25" i="155"/>
  <c r="O24" i="155"/>
  <c r="N24" i="155"/>
  <c r="M24" i="155"/>
  <c r="L24" i="155"/>
  <c r="K24" i="155"/>
  <c r="J24" i="155"/>
  <c r="I24" i="155"/>
  <c r="H24" i="155"/>
  <c r="G24" i="155"/>
  <c r="F24" i="155"/>
  <c r="E24" i="155"/>
  <c r="D24" i="155"/>
  <c r="C24" i="155"/>
  <c r="B24" i="155"/>
  <c r="O23" i="155"/>
  <c r="N23" i="155"/>
  <c r="M23" i="155"/>
  <c r="L23" i="155"/>
  <c r="K23" i="155"/>
  <c r="J23" i="155"/>
  <c r="I23" i="155"/>
  <c r="H23" i="155"/>
  <c r="G23" i="155"/>
  <c r="F23" i="155"/>
  <c r="E23" i="155"/>
  <c r="D23" i="155"/>
  <c r="C23" i="155"/>
  <c r="B23" i="155"/>
  <c r="O22" i="155"/>
  <c r="N22" i="155"/>
  <c r="M22" i="155"/>
  <c r="L22" i="155"/>
  <c r="K22" i="155"/>
  <c r="J22" i="155"/>
  <c r="I22" i="155"/>
  <c r="H22" i="155"/>
  <c r="G22" i="155"/>
  <c r="F22" i="155"/>
  <c r="E22" i="155"/>
  <c r="D22" i="155"/>
  <c r="C22" i="155"/>
  <c r="B22" i="155"/>
  <c r="O21" i="155"/>
  <c r="N21" i="155"/>
  <c r="M21" i="155"/>
  <c r="L21" i="155"/>
  <c r="K21" i="155"/>
  <c r="J21" i="155"/>
  <c r="I21" i="155"/>
  <c r="H21" i="155"/>
  <c r="G21" i="155"/>
  <c r="F21" i="155"/>
  <c r="E21" i="155"/>
  <c r="D21" i="155"/>
  <c r="C21" i="155"/>
  <c r="B21" i="155"/>
  <c r="O20" i="155"/>
  <c r="N20" i="155"/>
  <c r="M20" i="155"/>
  <c r="L20" i="155"/>
  <c r="K20" i="155"/>
  <c r="J20" i="155"/>
  <c r="I20" i="155"/>
  <c r="H20" i="155"/>
  <c r="G20" i="155"/>
  <c r="F20" i="155"/>
  <c r="E20" i="155"/>
  <c r="D20" i="155"/>
  <c r="C20" i="155"/>
  <c r="B20" i="155"/>
  <c r="O19" i="155"/>
  <c r="N19" i="155"/>
  <c r="M19" i="155"/>
  <c r="L19" i="155"/>
  <c r="K19" i="155"/>
  <c r="J19" i="155"/>
  <c r="I19" i="155"/>
  <c r="H19" i="155"/>
  <c r="G19" i="155"/>
  <c r="F19" i="155"/>
  <c r="E19" i="155"/>
  <c r="D19" i="155"/>
  <c r="C19" i="155"/>
  <c r="B19" i="155"/>
  <c r="O18" i="155"/>
  <c r="N18" i="155"/>
  <c r="M18" i="155"/>
  <c r="L18" i="155"/>
  <c r="K18" i="155"/>
  <c r="J18" i="155"/>
  <c r="I18" i="155"/>
  <c r="H18" i="155"/>
  <c r="G18" i="155"/>
  <c r="F18" i="155"/>
  <c r="E18" i="155"/>
  <c r="D18" i="155"/>
  <c r="C18" i="155"/>
  <c r="B18" i="155"/>
  <c r="O17" i="155"/>
  <c r="N17" i="155"/>
  <c r="M17" i="155"/>
  <c r="L17" i="155"/>
  <c r="K17" i="155"/>
  <c r="J17" i="155"/>
  <c r="I17" i="155"/>
  <c r="H17" i="155"/>
  <c r="G17" i="155"/>
  <c r="F17" i="155"/>
  <c r="E17" i="155"/>
  <c r="D17" i="155"/>
  <c r="C17" i="155"/>
  <c r="B17" i="155"/>
  <c r="O16" i="155"/>
  <c r="N16" i="155"/>
  <c r="M16" i="155"/>
  <c r="L16" i="155"/>
  <c r="K16" i="155"/>
  <c r="J16" i="155"/>
  <c r="I16" i="155"/>
  <c r="H16" i="155"/>
  <c r="G16" i="155"/>
  <c r="F16" i="155"/>
  <c r="E16" i="155"/>
  <c r="D16" i="155"/>
  <c r="C16" i="155"/>
  <c r="B16" i="155"/>
  <c r="O15" i="155"/>
  <c r="N15" i="155"/>
  <c r="M15" i="155"/>
  <c r="L15" i="155"/>
  <c r="K15" i="155"/>
  <c r="J15" i="155"/>
  <c r="I15" i="155"/>
  <c r="H15" i="155"/>
  <c r="G15" i="155"/>
  <c r="F15" i="155"/>
  <c r="E15" i="155"/>
  <c r="D15" i="155"/>
  <c r="C15" i="155"/>
  <c r="B15" i="155"/>
  <c r="O14" i="155"/>
  <c r="N14" i="155"/>
  <c r="M14" i="155"/>
  <c r="L14" i="155"/>
  <c r="K14" i="155"/>
  <c r="J14" i="155"/>
  <c r="I14" i="155"/>
  <c r="H14" i="155"/>
  <c r="G14" i="155"/>
  <c r="F14" i="155"/>
  <c r="E14" i="155"/>
  <c r="D14" i="155"/>
  <c r="C14" i="155"/>
  <c r="B14" i="155"/>
  <c r="O13" i="155"/>
  <c r="N13" i="155"/>
  <c r="M13" i="155"/>
  <c r="L13" i="155"/>
  <c r="K13" i="155"/>
  <c r="J13" i="155"/>
  <c r="I13" i="155"/>
  <c r="H13" i="155"/>
  <c r="G13" i="155"/>
  <c r="F13" i="155"/>
  <c r="E13" i="155"/>
  <c r="D13" i="155"/>
  <c r="C13" i="155"/>
  <c r="B13" i="155"/>
  <c r="O12" i="155"/>
  <c r="N12" i="155"/>
  <c r="M12" i="155"/>
  <c r="L12" i="155"/>
  <c r="K12" i="155"/>
  <c r="J12" i="155"/>
  <c r="I12" i="155"/>
  <c r="H12" i="155"/>
  <c r="G12" i="155"/>
  <c r="F12" i="155"/>
  <c r="E12" i="155"/>
  <c r="D12" i="155"/>
  <c r="C12" i="155"/>
  <c r="B12" i="155"/>
  <c r="O11" i="155"/>
  <c r="N11" i="155"/>
  <c r="M11" i="155"/>
  <c r="L11" i="155"/>
  <c r="K11" i="155"/>
  <c r="J11" i="155"/>
  <c r="I11" i="155"/>
  <c r="H11" i="155"/>
  <c r="G11" i="155"/>
  <c r="F11" i="155"/>
  <c r="E11" i="155"/>
  <c r="D11" i="155"/>
  <c r="C11" i="155"/>
  <c r="B11" i="155"/>
  <c r="O10" i="155"/>
  <c r="N10" i="155"/>
  <c r="M10" i="155"/>
  <c r="L10" i="155"/>
  <c r="K10" i="155"/>
  <c r="J10" i="155"/>
  <c r="I10" i="155"/>
  <c r="H10" i="155"/>
  <c r="G10" i="155"/>
  <c r="F10" i="155"/>
  <c r="E10" i="155"/>
  <c r="D10" i="155"/>
  <c r="C10" i="155"/>
  <c r="B10" i="155"/>
  <c r="O9" i="155"/>
  <c r="N9" i="155"/>
  <c r="M9" i="155"/>
  <c r="L9" i="155"/>
  <c r="K9" i="155"/>
  <c r="J9" i="155"/>
  <c r="I9" i="155"/>
  <c r="H9" i="155"/>
  <c r="G9" i="155"/>
  <c r="F9" i="155"/>
  <c r="E9" i="155"/>
  <c r="D9" i="155"/>
  <c r="C9" i="155"/>
  <c r="B9" i="155"/>
  <c r="O8" i="155"/>
  <c r="N8" i="155"/>
  <c r="M8" i="155"/>
  <c r="L8" i="155"/>
  <c r="K8" i="155"/>
  <c r="J8" i="155"/>
  <c r="I8" i="155"/>
  <c r="H8" i="155"/>
  <c r="G8" i="155"/>
  <c r="F8" i="155"/>
  <c r="E8" i="155"/>
  <c r="D8" i="155"/>
  <c r="C8" i="155"/>
  <c r="B8" i="155"/>
  <c r="O7" i="155"/>
  <c r="N7" i="155"/>
  <c r="M7" i="155"/>
  <c r="L7" i="155"/>
  <c r="K7" i="155"/>
  <c r="J7" i="155"/>
  <c r="I7" i="155"/>
  <c r="H7" i="155"/>
  <c r="G7" i="155"/>
  <c r="F7" i="155"/>
  <c r="E7" i="155"/>
  <c r="D7" i="155"/>
  <c r="C7" i="155"/>
  <c r="B7" i="155"/>
  <c r="O34" i="154"/>
  <c r="N34" i="154"/>
  <c r="M34" i="154"/>
  <c r="L34" i="154"/>
  <c r="K34" i="154"/>
  <c r="J34" i="154"/>
  <c r="I34" i="154"/>
  <c r="H34" i="154"/>
  <c r="G34" i="154"/>
  <c r="F34" i="154"/>
  <c r="E34" i="154"/>
  <c r="D34" i="154"/>
  <c r="C34" i="154"/>
  <c r="B34" i="154"/>
  <c r="O33" i="154"/>
  <c r="N33" i="154"/>
  <c r="M33" i="154"/>
  <c r="L33" i="154"/>
  <c r="K33" i="154"/>
  <c r="J33" i="154"/>
  <c r="I33" i="154"/>
  <c r="H33" i="154"/>
  <c r="G33" i="154"/>
  <c r="F33" i="154"/>
  <c r="E33" i="154"/>
  <c r="D33" i="154"/>
  <c r="C33" i="154"/>
  <c r="B33" i="154"/>
  <c r="O32" i="154"/>
  <c r="N32" i="154"/>
  <c r="M32" i="154"/>
  <c r="L32" i="154"/>
  <c r="K32" i="154"/>
  <c r="J32" i="154"/>
  <c r="I32" i="154"/>
  <c r="H32" i="154"/>
  <c r="G32" i="154"/>
  <c r="F32" i="154"/>
  <c r="E32" i="154"/>
  <c r="D32" i="154"/>
  <c r="C32" i="154"/>
  <c r="B32" i="154"/>
  <c r="O31" i="154"/>
  <c r="N31" i="154"/>
  <c r="M31" i="154"/>
  <c r="L31" i="154"/>
  <c r="K31" i="154"/>
  <c r="J31" i="154"/>
  <c r="I31" i="154"/>
  <c r="H31" i="154"/>
  <c r="G31" i="154"/>
  <c r="F31" i="154"/>
  <c r="E31" i="154"/>
  <c r="D31" i="154"/>
  <c r="C31" i="154"/>
  <c r="B31" i="154"/>
  <c r="O30" i="154"/>
  <c r="N30" i="154"/>
  <c r="M30" i="154"/>
  <c r="L30" i="154"/>
  <c r="K30" i="154"/>
  <c r="J30" i="154"/>
  <c r="I30" i="154"/>
  <c r="H30" i="154"/>
  <c r="G30" i="154"/>
  <c r="F30" i="154"/>
  <c r="E30" i="154"/>
  <c r="D30" i="154"/>
  <c r="C30" i="154"/>
  <c r="B30" i="154"/>
  <c r="O29" i="154"/>
  <c r="N29" i="154"/>
  <c r="M29" i="154"/>
  <c r="L29" i="154"/>
  <c r="K29" i="154"/>
  <c r="J29" i="154"/>
  <c r="I29" i="154"/>
  <c r="H29" i="154"/>
  <c r="G29" i="154"/>
  <c r="F29" i="154"/>
  <c r="E29" i="154"/>
  <c r="D29" i="154"/>
  <c r="C29" i="154"/>
  <c r="B29" i="154"/>
  <c r="O28" i="154"/>
  <c r="N28" i="154"/>
  <c r="M28" i="154"/>
  <c r="L28" i="154"/>
  <c r="K28" i="154"/>
  <c r="J28" i="154"/>
  <c r="I28" i="154"/>
  <c r="H28" i="154"/>
  <c r="G28" i="154"/>
  <c r="F28" i="154"/>
  <c r="E28" i="154"/>
  <c r="D28" i="154"/>
  <c r="C28" i="154"/>
  <c r="B28" i="154"/>
  <c r="O27" i="154"/>
  <c r="N27" i="154"/>
  <c r="M27" i="154"/>
  <c r="L27" i="154"/>
  <c r="K27" i="154"/>
  <c r="J27" i="154"/>
  <c r="I27" i="154"/>
  <c r="H27" i="154"/>
  <c r="G27" i="154"/>
  <c r="F27" i="154"/>
  <c r="E27" i="154"/>
  <c r="D27" i="154"/>
  <c r="C27" i="154"/>
  <c r="B27" i="154"/>
  <c r="O26" i="154"/>
  <c r="N26" i="154"/>
  <c r="M26" i="154"/>
  <c r="L26" i="154"/>
  <c r="K26" i="154"/>
  <c r="J26" i="154"/>
  <c r="I26" i="154"/>
  <c r="H26" i="154"/>
  <c r="G26" i="154"/>
  <c r="F26" i="154"/>
  <c r="E26" i="154"/>
  <c r="D26" i="154"/>
  <c r="C26" i="154"/>
  <c r="B26" i="154"/>
  <c r="O25" i="154"/>
  <c r="N25" i="154"/>
  <c r="M25" i="154"/>
  <c r="L25" i="154"/>
  <c r="K25" i="154"/>
  <c r="J25" i="154"/>
  <c r="I25" i="154"/>
  <c r="H25" i="154"/>
  <c r="G25" i="154"/>
  <c r="F25" i="154"/>
  <c r="E25" i="154"/>
  <c r="D25" i="154"/>
  <c r="C25" i="154"/>
  <c r="B25" i="154"/>
  <c r="O24" i="154"/>
  <c r="N24" i="154"/>
  <c r="M24" i="154"/>
  <c r="L24" i="154"/>
  <c r="K24" i="154"/>
  <c r="J24" i="154"/>
  <c r="I24" i="154"/>
  <c r="H24" i="154"/>
  <c r="G24" i="154"/>
  <c r="F24" i="154"/>
  <c r="E24" i="154"/>
  <c r="D24" i="154"/>
  <c r="C24" i="154"/>
  <c r="B24" i="154"/>
  <c r="O23" i="154"/>
  <c r="N23" i="154"/>
  <c r="M23" i="154"/>
  <c r="L23" i="154"/>
  <c r="K23" i="154"/>
  <c r="J23" i="154"/>
  <c r="I23" i="154"/>
  <c r="H23" i="154"/>
  <c r="G23" i="154"/>
  <c r="F23" i="154"/>
  <c r="E23" i="154"/>
  <c r="D23" i="154"/>
  <c r="C23" i="154"/>
  <c r="B23" i="154"/>
  <c r="O22" i="154"/>
  <c r="N22" i="154"/>
  <c r="M22" i="154"/>
  <c r="L22" i="154"/>
  <c r="K22" i="154"/>
  <c r="J22" i="154"/>
  <c r="I22" i="154"/>
  <c r="H22" i="154"/>
  <c r="G22" i="154"/>
  <c r="F22" i="154"/>
  <c r="E22" i="154"/>
  <c r="D22" i="154"/>
  <c r="C22" i="154"/>
  <c r="B22" i="154"/>
  <c r="O21" i="154"/>
  <c r="N21" i="154"/>
  <c r="M21" i="154"/>
  <c r="L21" i="154"/>
  <c r="K21" i="154"/>
  <c r="J21" i="154"/>
  <c r="I21" i="154"/>
  <c r="H21" i="154"/>
  <c r="G21" i="154"/>
  <c r="F21" i="154"/>
  <c r="E21" i="154"/>
  <c r="D21" i="154"/>
  <c r="C21" i="154"/>
  <c r="B21" i="154"/>
  <c r="O20" i="154"/>
  <c r="N20" i="154"/>
  <c r="M20" i="154"/>
  <c r="L20" i="154"/>
  <c r="K20" i="154"/>
  <c r="J20" i="154"/>
  <c r="I20" i="154"/>
  <c r="H20" i="154"/>
  <c r="G20" i="154"/>
  <c r="F20" i="154"/>
  <c r="E20" i="154"/>
  <c r="D20" i="154"/>
  <c r="C20" i="154"/>
  <c r="B20" i="154"/>
  <c r="O19" i="154"/>
  <c r="N19" i="154"/>
  <c r="M19" i="154"/>
  <c r="L19" i="154"/>
  <c r="K19" i="154"/>
  <c r="J19" i="154"/>
  <c r="I19" i="154"/>
  <c r="H19" i="154"/>
  <c r="G19" i="154"/>
  <c r="F19" i="154"/>
  <c r="E19" i="154"/>
  <c r="D19" i="154"/>
  <c r="C19" i="154"/>
  <c r="B19" i="154"/>
  <c r="O18" i="154"/>
  <c r="N18" i="154"/>
  <c r="M18" i="154"/>
  <c r="L18" i="154"/>
  <c r="K18" i="154"/>
  <c r="J18" i="154"/>
  <c r="I18" i="154"/>
  <c r="H18" i="154"/>
  <c r="G18" i="154"/>
  <c r="F18" i="154"/>
  <c r="E18" i="154"/>
  <c r="D18" i="154"/>
  <c r="C18" i="154"/>
  <c r="B18" i="154"/>
  <c r="O17" i="154"/>
  <c r="N17" i="154"/>
  <c r="M17" i="154"/>
  <c r="L17" i="154"/>
  <c r="K17" i="154"/>
  <c r="J17" i="154"/>
  <c r="I17" i="154"/>
  <c r="H17" i="154"/>
  <c r="G17" i="154"/>
  <c r="F17" i="154"/>
  <c r="E17" i="154"/>
  <c r="D17" i="154"/>
  <c r="C17" i="154"/>
  <c r="B17" i="154"/>
  <c r="O16" i="154"/>
  <c r="N16" i="154"/>
  <c r="M16" i="154"/>
  <c r="L16" i="154"/>
  <c r="K16" i="154"/>
  <c r="J16" i="154"/>
  <c r="I16" i="154"/>
  <c r="H16" i="154"/>
  <c r="G16" i="154"/>
  <c r="F16" i="154"/>
  <c r="E16" i="154"/>
  <c r="D16" i="154"/>
  <c r="C16" i="154"/>
  <c r="B16" i="154"/>
  <c r="O15" i="154"/>
  <c r="N15" i="154"/>
  <c r="M15" i="154"/>
  <c r="L15" i="154"/>
  <c r="K15" i="154"/>
  <c r="J15" i="154"/>
  <c r="I15" i="154"/>
  <c r="H15" i="154"/>
  <c r="G15" i="154"/>
  <c r="F15" i="154"/>
  <c r="E15" i="154"/>
  <c r="D15" i="154"/>
  <c r="C15" i="154"/>
  <c r="B15" i="154"/>
  <c r="O14" i="154"/>
  <c r="N14" i="154"/>
  <c r="M14" i="154"/>
  <c r="L14" i="154"/>
  <c r="K14" i="154"/>
  <c r="J14" i="154"/>
  <c r="I14" i="154"/>
  <c r="H14" i="154"/>
  <c r="G14" i="154"/>
  <c r="F14" i="154"/>
  <c r="E14" i="154"/>
  <c r="D14" i="154"/>
  <c r="C14" i="154"/>
  <c r="B14" i="154"/>
  <c r="O13" i="154"/>
  <c r="N13" i="154"/>
  <c r="M13" i="154"/>
  <c r="L13" i="154"/>
  <c r="K13" i="154"/>
  <c r="J13" i="154"/>
  <c r="I13" i="154"/>
  <c r="H13" i="154"/>
  <c r="G13" i="154"/>
  <c r="F13" i="154"/>
  <c r="E13" i="154"/>
  <c r="D13" i="154"/>
  <c r="C13" i="154"/>
  <c r="B13" i="154"/>
  <c r="O12" i="154"/>
  <c r="N12" i="154"/>
  <c r="M12" i="154"/>
  <c r="L12" i="154"/>
  <c r="K12" i="154"/>
  <c r="J12" i="154"/>
  <c r="I12" i="154"/>
  <c r="H12" i="154"/>
  <c r="G12" i="154"/>
  <c r="F12" i="154"/>
  <c r="E12" i="154"/>
  <c r="D12" i="154"/>
  <c r="C12" i="154"/>
  <c r="B12" i="154"/>
  <c r="O11" i="154"/>
  <c r="N11" i="154"/>
  <c r="M11" i="154"/>
  <c r="L11" i="154"/>
  <c r="K11" i="154"/>
  <c r="J11" i="154"/>
  <c r="I11" i="154"/>
  <c r="H11" i="154"/>
  <c r="G11" i="154"/>
  <c r="F11" i="154"/>
  <c r="E11" i="154"/>
  <c r="D11" i="154"/>
  <c r="C11" i="154"/>
  <c r="B11" i="154"/>
  <c r="O10" i="154"/>
  <c r="N10" i="154"/>
  <c r="M10" i="154"/>
  <c r="L10" i="154"/>
  <c r="K10" i="154"/>
  <c r="J10" i="154"/>
  <c r="I10" i="154"/>
  <c r="H10" i="154"/>
  <c r="G10" i="154"/>
  <c r="F10" i="154"/>
  <c r="E10" i="154"/>
  <c r="D10" i="154"/>
  <c r="C10" i="154"/>
  <c r="B10" i="154"/>
  <c r="O9" i="154"/>
  <c r="N9" i="154"/>
  <c r="M9" i="154"/>
  <c r="L9" i="154"/>
  <c r="K9" i="154"/>
  <c r="J9" i="154"/>
  <c r="I9" i="154"/>
  <c r="H9" i="154"/>
  <c r="G9" i="154"/>
  <c r="F9" i="154"/>
  <c r="E9" i="154"/>
  <c r="D9" i="154"/>
  <c r="C9" i="154"/>
  <c r="B9" i="154"/>
  <c r="O8" i="154"/>
  <c r="N8" i="154"/>
  <c r="M8" i="154"/>
  <c r="L8" i="154"/>
  <c r="K8" i="154"/>
  <c r="J8" i="154"/>
  <c r="I8" i="154"/>
  <c r="H8" i="154"/>
  <c r="G8" i="154"/>
  <c r="F8" i="154"/>
  <c r="E8" i="154"/>
  <c r="D8" i="154"/>
  <c r="C8" i="154"/>
  <c r="B8" i="154"/>
  <c r="O7" i="154"/>
  <c r="N7" i="154"/>
  <c r="M7" i="154"/>
  <c r="L7" i="154"/>
  <c r="K7" i="154"/>
  <c r="J7" i="154"/>
  <c r="I7" i="154"/>
  <c r="H7" i="154"/>
  <c r="G7" i="154"/>
  <c r="F7" i="154"/>
  <c r="E7" i="154"/>
  <c r="D7" i="154"/>
  <c r="C7" i="154"/>
  <c r="B7" i="154"/>
  <c r="O34" i="153"/>
  <c r="N34" i="153"/>
  <c r="M34" i="153"/>
  <c r="L34" i="153"/>
  <c r="K34" i="153"/>
  <c r="J34" i="153"/>
  <c r="I34" i="153"/>
  <c r="H34" i="153"/>
  <c r="G34" i="153"/>
  <c r="F34" i="153"/>
  <c r="E34" i="153"/>
  <c r="D34" i="153"/>
  <c r="C34" i="153"/>
  <c r="B34" i="153"/>
  <c r="O33" i="153"/>
  <c r="N33" i="153"/>
  <c r="M33" i="153"/>
  <c r="L33" i="153"/>
  <c r="K33" i="153"/>
  <c r="J33" i="153"/>
  <c r="I33" i="153"/>
  <c r="H33" i="153"/>
  <c r="G33" i="153"/>
  <c r="F33" i="153"/>
  <c r="E33" i="153"/>
  <c r="D33" i="153"/>
  <c r="C33" i="153"/>
  <c r="B33" i="153"/>
  <c r="O32" i="153"/>
  <c r="N32" i="153"/>
  <c r="M32" i="153"/>
  <c r="L32" i="153"/>
  <c r="K32" i="153"/>
  <c r="J32" i="153"/>
  <c r="I32" i="153"/>
  <c r="H32" i="153"/>
  <c r="G32" i="153"/>
  <c r="F32" i="153"/>
  <c r="E32" i="153"/>
  <c r="D32" i="153"/>
  <c r="C32" i="153"/>
  <c r="B32" i="153"/>
  <c r="O31" i="153"/>
  <c r="N31" i="153"/>
  <c r="M31" i="153"/>
  <c r="L31" i="153"/>
  <c r="K31" i="153"/>
  <c r="J31" i="153"/>
  <c r="I31" i="153"/>
  <c r="H31" i="153"/>
  <c r="G31" i="153"/>
  <c r="F31" i="153"/>
  <c r="E31" i="153"/>
  <c r="D31" i="153"/>
  <c r="C31" i="153"/>
  <c r="B31" i="153"/>
  <c r="O30" i="153"/>
  <c r="N30" i="153"/>
  <c r="M30" i="153"/>
  <c r="L30" i="153"/>
  <c r="K30" i="153"/>
  <c r="J30" i="153"/>
  <c r="I30" i="153"/>
  <c r="H30" i="153"/>
  <c r="G30" i="153"/>
  <c r="F30" i="153"/>
  <c r="E30" i="153"/>
  <c r="D30" i="153"/>
  <c r="C30" i="153"/>
  <c r="B30" i="153"/>
  <c r="O29" i="153"/>
  <c r="N29" i="153"/>
  <c r="M29" i="153"/>
  <c r="L29" i="153"/>
  <c r="K29" i="153"/>
  <c r="J29" i="153"/>
  <c r="I29" i="153"/>
  <c r="H29" i="153"/>
  <c r="G29" i="153"/>
  <c r="F29" i="153"/>
  <c r="E29" i="153"/>
  <c r="D29" i="153"/>
  <c r="C29" i="153"/>
  <c r="B29" i="153"/>
  <c r="O28" i="153"/>
  <c r="N28" i="153"/>
  <c r="M28" i="153"/>
  <c r="L28" i="153"/>
  <c r="K28" i="153"/>
  <c r="J28" i="153"/>
  <c r="I28" i="153"/>
  <c r="H28" i="153"/>
  <c r="G28" i="153"/>
  <c r="F28" i="153"/>
  <c r="E28" i="153"/>
  <c r="D28" i="153"/>
  <c r="C28" i="153"/>
  <c r="B28" i="153"/>
  <c r="O27" i="153"/>
  <c r="N27" i="153"/>
  <c r="M27" i="153"/>
  <c r="L27" i="153"/>
  <c r="K27" i="153"/>
  <c r="J27" i="153"/>
  <c r="I27" i="153"/>
  <c r="H27" i="153"/>
  <c r="G27" i="153"/>
  <c r="F27" i="153"/>
  <c r="E27" i="153"/>
  <c r="D27" i="153"/>
  <c r="C27" i="153"/>
  <c r="B27" i="153"/>
  <c r="O26" i="153"/>
  <c r="N26" i="153"/>
  <c r="M26" i="153"/>
  <c r="L26" i="153"/>
  <c r="K26" i="153"/>
  <c r="J26" i="153"/>
  <c r="I26" i="153"/>
  <c r="H26" i="153"/>
  <c r="G26" i="153"/>
  <c r="F26" i="153"/>
  <c r="E26" i="153"/>
  <c r="D26" i="153"/>
  <c r="C26" i="153"/>
  <c r="B26" i="153"/>
  <c r="O25" i="153"/>
  <c r="N25" i="153"/>
  <c r="M25" i="153"/>
  <c r="L25" i="153"/>
  <c r="K25" i="153"/>
  <c r="J25" i="153"/>
  <c r="I25" i="153"/>
  <c r="H25" i="153"/>
  <c r="G25" i="153"/>
  <c r="F25" i="153"/>
  <c r="E25" i="153"/>
  <c r="D25" i="153"/>
  <c r="C25" i="153"/>
  <c r="B25" i="153"/>
  <c r="O24" i="153"/>
  <c r="N24" i="153"/>
  <c r="M24" i="153"/>
  <c r="L24" i="153"/>
  <c r="K24" i="153"/>
  <c r="J24" i="153"/>
  <c r="I24" i="153"/>
  <c r="H24" i="153"/>
  <c r="G24" i="153"/>
  <c r="F24" i="153"/>
  <c r="E24" i="153"/>
  <c r="D24" i="153"/>
  <c r="C24" i="153"/>
  <c r="B24" i="153"/>
  <c r="O23" i="153"/>
  <c r="N23" i="153"/>
  <c r="M23" i="153"/>
  <c r="L23" i="153"/>
  <c r="K23" i="153"/>
  <c r="J23" i="153"/>
  <c r="I23" i="153"/>
  <c r="H23" i="153"/>
  <c r="G23" i="153"/>
  <c r="F23" i="153"/>
  <c r="E23" i="153"/>
  <c r="D23" i="153"/>
  <c r="C23" i="153"/>
  <c r="B23" i="153"/>
  <c r="O22" i="153"/>
  <c r="N22" i="153"/>
  <c r="M22" i="153"/>
  <c r="L22" i="153"/>
  <c r="K22" i="153"/>
  <c r="J22" i="153"/>
  <c r="I22" i="153"/>
  <c r="H22" i="153"/>
  <c r="G22" i="153"/>
  <c r="F22" i="153"/>
  <c r="E22" i="153"/>
  <c r="D22" i="153"/>
  <c r="C22" i="153"/>
  <c r="B22" i="153"/>
  <c r="O21" i="153"/>
  <c r="N21" i="153"/>
  <c r="M21" i="153"/>
  <c r="L21" i="153"/>
  <c r="K21" i="153"/>
  <c r="J21" i="153"/>
  <c r="I21" i="153"/>
  <c r="H21" i="153"/>
  <c r="G21" i="153"/>
  <c r="F21" i="153"/>
  <c r="E21" i="153"/>
  <c r="D21" i="153"/>
  <c r="C21" i="153"/>
  <c r="B21" i="153"/>
  <c r="O20" i="153"/>
  <c r="N20" i="153"/>
  <c r="M20" i="153"/>
  <c r="L20" i="153"/>
  <c r="K20" i="153"/>
  <c r="J20" i="153"/>
  <c r="I20" i="153"/>
  <c r="H20" i="153"/>
  <c r="G20" i="153"/>
  <c r="F20" i="153"/>
  <c r="E20" i="153"/>
  <c r="D20" i="153"/>
  <c r="C20" i="153"/>
  <c r="B20" i="153"/>
  <c r="O19" i="153"/>
  <c r="N19" i="153"/>
  <c r="M19" i="153"/>
  <c r="L19" i="153"/>
  <c r="K19" i="153"/>
  <c r="J19" i="153"/>
  <c r="I19" i="153"/>
  <c r="H19" i="153"/>
  <c r="G19" i="153"/>
  <c r="F19" i="153"/>
  <c r="E19" i="153"/>
  <c r="D19" i="153"/>
  <c r="C19" i="153"/>
  <c r="B19" i="153"/>
  <c r="O18" i="153"/>
  <c r="N18" i="153"/>
  <c r="M18" i="153"/>
  <c r="L18" i="153"/>
  <c r="K18" i="153"/>
  <c r="J18" i="153"/>
  <c r="I18" i="153"/>
  <c r="H18" i="153"/>
  <c r="G18" i="153"/>
  <c r="F18" i="153"/>
  <c r="E18" i="153"/>
  <c r="D18" i="153"/>
  <c r="C18" i="153"/>
  <c r="B18" i="153"/>
  <c r="O17" i="153"/>
  <c r="N17" i="153"/>
  <c r="M17" i="153"/>
  <c r="L17" i="153"/>
  <c r="K17" i="153"/>
  <c r="J17" i="153"/>
  <c r="I17" i="153"/>
  <c r="H17" i="153"/>
  <c r="G17" i="153"/>
  <c r="F17" i="153"/>
  <c r="E17" i="153"/>
  <c r="D17" i="153"/>
  <c r="C17" i="153"/>
  <c r="B17" i="153"/>
  <c r="O16" i="153"/>
  <c r="N16" i="153"/>
  <c r="M16" i="153"/>
  <c r="L16" i="153"/>
  <c r="K16" i="153"/>
  <c r="J16" i="153"/>
  <c r="I16" i="153"/>
  <c r="H16" i="153"/>
  <c r="G16" i="153"/>
  <c r="F16" i="153"/>
  <c r="E16" i="153"/>
  <c r="D16" i="153"/>
  <c r="C16" i="153"/>
  <c r="B16" i="153"/>
  <c r="O15" i="153"/>
  <c r="N15" i="153"/>
  <c r="M15" i="153"/>
  <c r="L15" i="153"/>
  <c r="K15" i="153"/>
  <c r="J15" i="153"/>
  <c r="I15" i="153"/>
  <c r="H15" i="153"/>
  <c r="G15" i="153"/>
  <c r="F15" i="153"/>
  <c r="E15" i="153"/>
  <c r="D15" i="153"/>
  <c r="C15" i="153"/>
  <c r="B15" i="153"/>
  <c r="O14" i="153"/>
  <c r="N14" i="153"/>
  <c r="M14" i="153"/>
  <c r="L14" i="153"/>
  <c r="K14" i="153"/>
  <c r="J14" i="153"/>
  <c r="I14" i="153"/>
  <c r="H14" i="153"/>
  <c r="G14" i="153"/>
  <c r="F14" i="153"/>
  <c r="E14" i="153"/>
  <c r="D14" i="153"/>
  <c r="C14" i="153"/>
  <c r="B14" i="153"/>
  <c r="O13" i="153"/>
  <c r="N13" i="153"/>
  <c r="M13" i="153"/>
  <c r="L13" i="153"/>
  <c r="K13" i="153"/>
  <c r="J13" i="153"/>
  <c r="I13" i="153"/>
  <c r="H13" i="153"/>
  <c r="G13" i="153"/>
  <c r="F13" i="153"/>
  <c r="E13" i="153"/>
  <c r="D13" i="153"/>
  <c r="C13" i="153"/>
  <c r="B13" i="153"/>
  <c r="O12" i="153"/>
  <c r="N12" i="153"/>
  <c r="M12" i="153"/>
  <c r="L12" i="153"/>
  <c r="K12" i="153"/>
  <c r="J12" i="153"/>
  <c r="I12" i="153"/>
  <c r="H12" i="153"/>
  <c r="G12" i="153"/>
  <c r="F12" i="153"/>
  <c r="E12" i="153"/>
  <c r="D12" i="153"/>
  <c r="C12" i="153"/>
  <c r="B12" i="153"/>
  <c r="O11" i="153"/>
  <c r="N11" i="153"/>
  <c r="M11" i="153"/>
  <c r="L11" i="153"/>
  <c r="K11" i="153"/>
  <c r="J11" i="153"/>
  <c r="I11" i="153"/>
  <c r="H11" i="153"/>
  <c r="G11" i="153"/>
  <c r="F11" i="153"/>
  <c r="E11" i="153"/>
  <c r="D11" i="153"/>
  <c r="C11" i="153"/>
  <c r="B11" i="153"/>
  <c r="O10" i="153"/>
  <c r="N10" i="153"/>
  <c r="M10" i="153"/>
  <c r="L10" i="153"/>
  <c r="K10" i="153"/>
  <c r="J10" i="153"/>
  <c r="I10" i="153"/>
  <c r="H10" i="153"/>
  <c r="G10" i="153"/>
  <c r="F10" i="153"/>
  <c r="E10" i="153"/>
  <c r="D10" i="153"/>
  <c r="C10" i="153"/>
  <c r="B10" i="153"/>
  <c r="O9" i="153"/>
  <c r="N9" i="153"/>
  <c r="M9" i="153"/>
  <c r="L9" i="153"/>
  <c r="K9" i="153"/>
  <c r="J9" i="153"/>
  <c r="I9" i="153"/>
  <c r="H9" i="153"/>
  <c r="G9" i="153"/>
  <c r="F9" i="153"/>
  <c r="E9" i="153"/>
  <c r="D9" i="153"/>
  <c r="C9" i="153"/>
  <c r="B9" i="153"/>
  <c r="O8" i="153"/>
  <c r="N8" i="153"/>
  <c r="M8" i="153"/>
  <c r="L8" i="153"/>
  <c r="K8" i="153"/>
  <c r="J8" i="153"/>
  <c r="I8" i="153"/>
  <c r="H8" i="153"/>
  <c r="G8" i="153"/>
  <c r="F8" i="153"/>
  <c r="E8" i="153"/>
  <c r="D8" i="153"/>
  <c r="C8" i="153"/>
  <c r="B8" i="153"/>
  <c r="O7" i="153"/>
  <c r="N7" i="153"/>
  <c r="M7" i="153"/>
  <c r="L7" i="153"/>
  <c r="K7" i="153"/>
  <c r="J7" i="153"/>
  <c r="I7" i="153"/>
  <c r="H7" i="153"/>
  <c r="G7" i="153"/>
  <c r="F7" i="153"/>
  <c r="E7" i="153"/>
  <c r="D7" i="153"/>
  <c r="C7" i="153"/>
  <c r="B7" i="153"/>
  <c r="O35" i="152"/>
  <c r="N35" i="152"/>
  <c r="M35" i="152"/>
  <c r="L35" i="152"/>
  <c r="K35" i="152"/>
  <c r="J35" i="152"/>
  <c r="I35" i="152"/>
  <c r="H35" i="152"/>
  <c r="G35" i="152"/>
  <c r="F35" i="152"/>
  <c r="E35" i="152"/>
  <c r="D35" i="152"/>
  <c r="C35" i="152"/>
  <c r="B35" i="152"/>
  <c r="O34" i="152"/>
  <c r="N34" i="152"/>
  <c r="M34" i="152"/>
  <c r="L34" i="152"/>
  <c r="K34" i="152"/>
  <c r="J34" i="152"/>
  <c r="I34" i="152"/>
  <c r="H34" i="152"/>
  <c r="G34" i="152"/>
  <c r="F34" i="152"/>
  <c r="E34" i="152"/>
  <c r="D34" i="152"/>
  <c r="C34" i="152"/>
  <c r="B34" i="152"/>
  <c r="O33" i="152"/>
  <c r="N33" i="152"/>
  <c r="M33" i="152"/>
  <c r="L33" i="152"/>
  <c r="K33" i="152"/>
  <c r="J33" i="152"/>
  <c r="I33" i="152"/>
  <c r="H33" i="152"/>
  <c r="G33" i="152"/>
  <c r="F33" i="152"/>
  <c r="E33" i="152"/>
  <c r="D33" i="152"/>
  <c r="C33" i="152"/>
  <c r="B33" i="152"/>
  <c r="O32" i="152"/>
  <c r="N32" i="152"/>
  <c r="M32" i="152"/>
  <c r="L32" i="152"/>
  <c r="K32" i="152"/>
  <c r="J32" i="152"/>
  <c r="I32" i="152"/>
  <c r="H32" i="152"/>
  <c r="G32" i="152"/>
  <c r="F32" i="152"/>
  <c r="E32" i="152"/>
  <c r="D32" i="152"/>
  <c r="C32" i="152"/>
  <c r="B32" i="152"/>
  <c r="O31" i="152"/>
  <c r="N31" i="152"/>
  <c r="M31" i="152"/>
  <c r="L31" i="152"/>
  <c r="K31" i="152"/>
  <c r="J31" i="152"/>
  <c r="I31" i="152"/>
  <c r="H31" i="152"/>
  <c r="G31" i="152"/>
  <c r="F31" i="152"/>
  <c r="E31" i="152"/>
  <c r="D31" i="152"/>
  <c r="C31" i="152"/>
  <c r="B31" i="152"/>
  <c r="O30" i="152"/>
  <c r="N30" i="152"/>
  <c r="M30" i="152"/>
  <c r="L30" i="152"/>
  <c r="K30" i="152"/>
  <c r="J30" i="152"/>
  <c r="I30" i="152"/>
  <c r="H30" i="152"/>
  <c r="G30" i="152"/>
  <c r="F30" i="152"/>
  <c r="E30" i="152"/>
  <c r="D30" i="152"/>
  <c r="C30" i="152"/>
  <c r="B30" i="152"/>
  <c r="O29" i="152"/>
  <c r="N29" i="152"/>
  <c r="M29" i="152"/>
  <c r="L29" i="152"/>
  <c r="K29" i="152"/>
  <c r="J29" i="152"/>
  <c r="I29" i="152"/>
  <c r="H29" i="152"/>
  <c r="G29" i="152"/>
  <c r="F29" i="152"/>
  <c r="E29" i="152"/>
  <c r="D29" i="152"/>
  <c r="C29" i="152"/>
  <c r="B29" i="152"/>
  <c r="O28" i="152"/>
  <c r="N28" i="152"/>
  <c r="M28" i="152"/>
  <c r="L28" i="152"/>
  <c r="K28" i="152"/>
  <c r="J28" i="152"/>
  <c r="I28" i="152"/>
  <c r="H28" i="152"/>
  <c r="G28" i="152"/>
  <c r="F28" i="152"/>
  <c r="E28" i="152"/>
  <c r="D28" i="152"/>
  <c r="C28" i="152"/>
  <c r="B28" i="152"/>
  <c r="O27" i="152"/>
  <c r="N27" i="152"/>
  <c r="M27" i="152"/>
  <c r="L27" i="152"/>
  <c r="K27" i="152"/>
  <c r="J27" i="152"/>
  <c r="I27" i="152"/>
  <c r="H27" i="152"/>
  <c r="G27" i="152"/>
  <c r="F27" i="152"/>
  <c r="E27" i="152"/>
  <c r="D27" i="152"/>
  <c r="C27" i="152"/>
  <c r="B27" i="152"/>
  <c r="N26" i="152"/>
  <c r="M26" i="152"/>
  <c r="L26" i="152"/>
  <c r="K26" i="152"/>
  <c r="J26" i="152"/>
  <c r="I26" i="152"/>
  <c r="H26" i="152"/>
  <c r="G26" i="152"/>
  <c r="F26" i="152"/>
  <c r="E26" i="152"/>
  <c r="D26" i="152"/>
  <c r="C26" i="152"/>
  <c r="B26" i="152"/>
  <c r="O25" i="152"/>
  <c r="N25" i="152"/>
  <c r="M25" i="152"/>
  <c r="L25" i="152"/>
  <c r="K25" i="152"/>
  <c r="J25" i="152"/>
  <c r="I25" i="152"/>
  <c r="H25" i="152"/>
  <c r="G25" i="152"/>
  <c r="F25" i="152"/>
  <c r="E25" i="152"/>
  <c r="D25" i="152"/>
  <c r="C25" i="152"/>
  <c r="B25" i="152"/>
  <c r="O24" i="152"/>
  <c r="N24" i="152"/>
  <c r="M24" i="152"/>
  <c r="L24" i="152"/>
  <c r="K24" i="152"/>
  <c r="J24" i="152"/>
  <c r="I24" i="152"/>
  <c r="H24" i="152"/>
  <c r="G24" i="152"/>
  <c r="F24" i="152"/>
  <c r="E24" i="152"/>
  <c r="D24" i="152"/>
  <c r="C24" i="152"/>
  <c r="B24" i="152"/>
  <c r="O23" i="152"/>
  <c r="N23" i="152"/>
  <c r="M23" i="152"/>
  <c r="L23" i="152"/>
  <c r="K23" i="152"/>
  <c r="J23" i="152"/>
  <c r="I23" i="152"/>
  <c r="H23" i="152"/>
  <c r="G23" i="152"/>
  <c r="F23" i="152"/>
  <c r="E23" i="152"/>
  <c r="D23" i="152"/>
  <c r="C23" i="152"/>
  <c r="B23" i="152"/>
  <c r="O22" i="152"/>
  <c r="N22" i="152"/>
  <c r="M22" i="152"/>
  <c r="L22" i="152"/>
  <c r="K22" i="152"/>
  <c r="J22" i="152"/>
  <c r="I22" i="152"/>
  <c r="H22" i="152"/>
  <c r="G22" i="152"/>
  <c r="F22" i="152"/>
  <c r="E22" i="152"/>
  <c r="D22" i="152"/>
  <c r="C22" i="152"/>
  <c r="B22" i="152"/>
  <c r="O21" i="152"/>
  <c r="N21" i="152"/>
  <c r="M21" i="152"/>
  <c r="L21" i="152"/>
  <c r="K21" i="152"/>
  <c r="J21" i="152"/>
  <c r="I21" i="152"/>
  <c r="H21" i="152"/>
  <c r="G21" i="152"/>
  <c r="F21" i="152"/>
  <c r="E21" i="152"/>
  <c r="D21" i="152"/>
  <c r="C21" i="152"/>
  <c r="B21" i="152"/>
  <c r="O20" i="152"/>
  <c r="N20" i="152"/>
  <c r="M20" i="152"/>
  <c r="L20" i="152"/>
  <c r="K20" i="152"/>
  <c r="J20" i="152"/>
  <c r="I20" i="152"/>
  <c r="H20" i="152"/>
  <c r="G20" i="152"/>
  <c r="F20" i="152"/>
  <c r="E20" i="152"/>
  <c r="D20" i="152"/>
  <c r="C20" i="152"/>
  <c r="B20" i="152"/>
  <c r="O19" i="152"/>
  <c r="N19" i="152"/>
  <c r="M19" i="152"/>
  <c r="L19" i="152"/>
  <c r="K19" i="152"/>
  <c r="J19" i="152"/>
  <c r="I19" i="152"/>
  <c r="H19" i="152"/>
  <c r="G19" i="152"/>
  <c r="F19" i="152"/>
  <c r="E19" i="152"/>
  <c r="D19" i="152"/>
  <c r="C19" i="152"/>
  <c r="B19" i="152"/>
  <c r="O18" i="152"/>
  <c r="N18" i="152"/>
  <c r="M18" i="152"/>
  <c r="L18" i="152"/>
  <c r="K18" i="152"/>
  <c r="J18" i="152"/>
  <c r="I18" i="152"/>
  <c r="H18" i="152"/>
  <c r="G18" i="152"/>
  <c r="F18" i="152"/>
  <c r="E18" i="152"/>
  <c r="D18" i="152"/>
  <c r="C18" i="152"/>
  <c r="B18" i="152"/>
  <c r="O17" i="152"/>
  <c r="N17" i="152"/>
  <c r="M17" i="152"/>
  <c r="L17" i="152"/>
  <c r="K17" i="152"/>
  <c r="J17" i="152"/>
  <c r="I17" i="152"/>
  <c r="H17" i="152"/>
  <c r="G17" i="152"/>
  <c r="F17" i="152"/>
  <c r="E17" i="152"/>
  <c r="D17" i="152"/>
  <c r="C17" i="152"/>
  <c r="B17" i="152"/>
  <c r="O16" i="152"/>
  <c r="N16" i="152"/>
  <c r="M16" i="152"/>
  <c r="L16" i="152"/>
  <c r="K16" i="152"/>
  <c r="J16" i="152"/>
  <c r="I16" i="152"/>
  <c r="H16" i="152"/>
  <c r="G16" i="152"/>
  <c r="F16" i="152"/>
  <c r="E16" i="152"/>
  <c r="D16" i="152"/>
  <c r="C16" i="152"/>
  <c r="B16" i="152"/>
  <c r="O15" i="152"/>
  <c r="N15" i="152"/>
  <c r="M15" i="152"/>
  <c r="L15" i="152"/>
  <c r="K15" i="152"/>
  <c r="J15" i="152"/>
  <c r="I15" i="152"/>
  <c r="H15" i="152"/>
  <c r="G15" i="152"/>
  <c r="F15" i="152"/>
  <c r="E15" i="152"/>
  <c r="D15" i="152"/>
  <c r="C15" i="152"/>
  <c r="B15" i="152"/>
  <c r="O14" i="152"/>
  <c r="N14" i="152"/>
  <c r="M14" i="152"/>
  <c r="L14" i="152"/>
  <c r="K14" i="152"/>
  <c r="J14" i="152"/>
  <c r="I14" i="152"/>
  <c r="H14" i="152"/>
  <c r="G14" i="152"/>
  <c r="F14" i="152"/>
  <c r="E14" i="152"/>
  <c r="D14" i="152"/>
  <c r="C14" i="152"/>
  <c r="B14" i="152"/>
  <c r="O13" i="152"/>
  <c r="N13" i="152"/>
  <c r="M13" i="152"/>
  <c r="L13" i="152"/>
  <c r="K13" i="152"/>
  <c r="J13" i="152"/>
  <c r="I13" i="152"/>
  <c r="H13" i="152"/>
  <c r="G13" i="152"/>
  <c r="F13" i="152"/>
  <c r="E13" i="152"/>
  <c r="D13" i="152"/>
  <c r="C13" i="152"/>
  <c r="B13" i="152"/>
  <c r="O12" i="152"/>
  <c r="N12" i="152"/>
  <c r="M12" i="152"/>
  <c r="L12" i="152"/>
  <c r="K12" i="152"/>
  <c r="J12" i="152"/>
  <c r="I12" i="152"/>
  <c r="H12" i="152"/>
  <c r="G12" i="152"/>
  <c r="F12" i="152"/>
  <c r="E12" i="152"/>
  <c r="D12" i="152"/>
  <c r="C12" i="152"/>
  <c r="B12" i="152"/>
  <c r="O11" i="152"/>
  <c r="N11" i="152"/>
  <c r="M11" i="152"/>
  <c r="L11" i="152"/>
  <c r="K11" i="152"/>
  <c r="J11" i="152"/>
  <c r="I11" i="152"/>
  <c r="H11" i="152"/>
  <c r="G11" i="152"/>
  <c r="F11" i="152"/>
  <c r="E11" i="152"/>
  <c r="D11" i="152"/>
  <c r="C11" i="152"/>
  <c r="B11" i="152"/>
  <c r="O10" i="152"/>
  <c r="N10" i="152"/>
  <c r="M10" i="152"/>
  <c r="L10" i="152"/>
  <c r="K10" i="152"/>
  <c r="J10" i="152"/>
  <c r="I10" i="152"/>
  <c r="H10" i="152"/>
  <c r="G10" i="152"/>
  <c r="F10" i="152"/>
  <c r="E10" i="152"/>
  <c r="D10" i="152"/>
  <c r="C10" i="152"/>
  <c r="B10" i="152"/>
  <c r="O9" i="152"/>
  <c r="N9" i="152"/>
  <c r="M9" i="152"/>
  <c r="L9" i="152"/>
  <c r="K9" i="152"/>
  <c r="J9" i="152"/>
  <c r="I9" i="152"/>
  <c r="H9" i="152"/>
  <c r="G9" i="152"/>
  <c r="F9" i="152"/>
  <c r="E9" i="152"/>
  <c r="D9" i="152"/>
  <c r="C9" i="152"/>
  <c r="B9" i="152"/>
  <c r="O8" i="152"/>
  <c r="N8" i="152"/>
  <c r="M8" i="152"/>
  <c r="L8" i="152"/>
  <c r="K8" i="152"/>
  <c r="J8" i="152"/>
  <c r="I8" i="152"/>
  <c r="H8" i="152"/>
  <c r="G8" i="152"/>
  <c r="F8" i="152"/>
  <c r="E8" i="152"/>
  <c r="D8" i="152"/>
  <c r="C8" i="152"/>
  <c r="B8" i="152"/>
  <c r="O7" i="152"/>
  <c r="N7" i="152"/>
  <c r="M7" i="152"/>
  <c r="L7" i="152"/>
  <c r="K7" i="152"/>
  <c r="J7" i="152"/>
  <c r="I7" i="152"/>
  <c r="H7" i="152"/>
  <c r="G7" i="152"/>
  <c r="F7" i="152"/>
  <c r="E7" i="152"/>
  <c r="D7" i="152"/>
  <c r="C7" i="152"/>
  <c r="B7" i="152"/>
  <c r="O34" i="151"/>
  <c r="N34" i="151"/>
  <c r="M34" i="151"/>
  <c r="L34" i="151"/>
  <c r="K34" i="151"/>
  <c r="J34" i="151"/>
  <c r="I34" i="151"/>
  <c r="H34" i="151"/>
  <c r="G34" i="151"/>
  <c r="F34" i="151"/>
  <c r="E34" i="151"/>
  <c r="D34" i="151"/>
  <c r="C34" i="151"/>
  <c r="B34" i="151"/>
  <c r="O33" i="151"/>
  <c r="N33" i="151"/>
  <c r="M33" i="151"/>
  <c r="L33" i="151"/>
  <c r="K33" i="151"/>
  <c r="J33" i="151"/>
  <c r="I33" i="151"/>
  <c r="H33" i="151"/>
  <c r="G33" i="151"/>
  <c r="F33" i="151"/>
  <c r="E33" i="151"/>
  <c r="D33" i="151"/>
  <c r="C33" i="151"/>
  <c r="B33" i="151"/>
  <c r="O32" i="151"/>
  <c r="N32" i="151"/>
  <c r="M32" i="151"/>
  <c r="L32" i="151"/>
  <c r="K32" i="151"/>
  <c r="J32" i="151"/>
  <c r="I32" i="151"/>
  <c r="H32" i="151"/>
  <c r="G32" i="151"/>
  <c r="F32" i="151"/>
  <c r="E32" i="151"/>
  <c r="D32" i="151"/>
  <c r="C32" i="151"/>
  <c r="B32" i="151"/>
  <c r="O31" i="151"/>
  <c r="N31" i="151"/>
  <c r="M31" i="151"/>
  <c r="L31" i="151"/>
  <c r="K31" i="151"/>
  <c r="J31" i="151"/>
  <c r="I31" i="151"/>
  <c r="H31" i="151"/>
  <c r="G31" i="151"/>
  <c r="F31" i="151"/>
  <c r="E31" i="151"/>
  <c r="D31" i="151"/>
  <c r="C31" i="151"/>
  <c r="B31" i="151"/>
  <c r="O30" i="151"/>
  <c r="N30" i="151"/>
  <c r="M30" i="151"/>
  <c r="L30" i="151"/>
  <c r="K30" i="151"/>
  <c r="J30" i="151"/>
  <c r="I30" i="151"/>
  <c r="H30" i="151"/>
  <c r="G30" i="151"/>
  <c r="F30" i="151"/>
  <c r="E30" i="151"/>
  <c r="D30" i="151"/>
  <c r="C30" i="151"/>
  <c r="B30" i="151"/>
  <c r="O29" i="151"/>
  <c r="N29" i="151"/>
  <c r="M29" i="151"/>
  <c r="L29" i="151"/>
  <c r="K29" i="151"/>
  <c r="J29" i="151"/>
  <c r="I29" i="151"/>
  <c r="H29" i="151"/>
  <c r="G29" i="151"/>
  <c r="F29" i="151"/>
  <c r="E29" i="151"/>
  <c r="D29" i="151"/>
  <c r="C29" i="151"/>
  <c r="B29" i="151"/>
  <c r="O28" i="151"/>
  <c r="N28" i="151"/>
  <c r="M28" i="151"/>
  <c r="L28" i="151"/>
  <c r="K28" i="151"/>
  <c r="J28" i="151"/>
  <c r="I28" i="151"/>
  <c r="H28" i="151"/>
  <c r="G28" i="151"/>
  <c r="F28" i="151"/>
  <c r="E28" i="151"/>
  <c r="D28" i="151"/>
  <c r="C28" i="151"/>
  <c r="B28" i="151"/>
  <c r="O27" i="151"/>
  <c r="N27" i="151"/>
  <c r="M27" i="151"/>
  <c r="L27" i="151"/>
  <c r="K27" i="151"/>
  <c r="J27" i="151"/>
  <c r="I27" i="151"/>
  <c r="H27" i="151"/>
  <c r="G27" i="151"/>
  <c r="F27" i="151"/>
  <c r="E27" i="151"/>
  <c r="D27" i="151"/>
  <c r="C27" i="151"/>
  <c r="B27" i="151"/>
  <c r="O26" i="151"/>
  <c r="N26" i="151"/>
  <c r="M26" i="151"/>
  <c r="L26" i="151"/>
  <c r="K26" i="151"/>
  <c r="J26" i="151"/>
  <c r="I26" i="151"/>
  <c r="H26" i="151"/>
  <c r="G26" i="151"/>
  <c r="F26" i="151"/>
  <c r="E26" i="151"/>
  <c r="D26" i="151"/>
  <c r="C26" i="151"/>
  <c r="B26" i="151"/>
  <c r="O25" i="151"/>
  <c r="N25" i="151"/>
  <c r="M25" i="151"/>
  <c r="L25" i="151"/>
  <c r="K25" i="151"/>
  <c r="J25" i="151"/>
  <c r="I25" i="151"/>
  <c r="H25" i="151"/>
  <c r="G25" i="151"/>
  <c r="F25" i="151"/>
  <c r="E25" i="151"/>
  <c r="D25" i="151"/>
  <c r="C25" i="151"/>
  <c r="B25" i="151"/>
  <c r="O24" i="151"/>
  <c r="N24" i="151"/>
  <c r="M24" i="151"/>
  <c r="L24" i="151"/>
  <c r="K24" i="151"/>
  <c r="J24" i="151"/>
  <c r="I24" i="151"/>
  <c r="H24" i="151"/>
  <c r="G24" i="151"/>
  <c r="F24" i="151"/>
  <c r="E24" i="151"/>
  <c r="D24" i="151"/>
  <c r="C24" i="151"/>
  <c r="B24" i="151"/>
  <c r="O23" i="151"/>
  <c r="N23" i="151"/>
  <c r="M23" i="151"/>
  <c r="L23" i="151"/>
  <c r="K23" i="151"/>
  <c r="J23" i="151"/>
  <c r="I23" i="151"/>
  <c r="H23" i="151"/>
  <c r="G23" i="151"/>
  <c r="F23" i="151"/>
  <c r="E23" i="151"/>
  <c r="D23" i="151"/>
  <c r="C23" i="151"/>
  <c r="B23" i="151"/>
  <c r="O22" i="151"/>
  <c r="N22" i="151"/>
  <c r="M22" i="151"/>
  <c r="L22" i="151"/>
  <c r="K22" i="151"/>
  <c r="J22" i="151"/>
  <c r="I22" i="151"/>
  <c r="H22" i="151"/>
  <c r="G22" i="151"/>
  <c r="F22" i="151"/>
  <c r="E22" i="151"/>
  <c r="D22" i="151"/>
  <c r="C22" i="151"/>
  <c r="B22" i="151"/>
  <c r="O21" i="151"/>
  <c r="N21" i="151"/>
  <c r="M21" i="151"/>
  <c r="L21" i="151"/>
  <c r="K21" i="151"/>
  <c r="J21" i="151"/>
  <c r="I21" i="151"/>
  <c r="H21" i="151"/>
  <c r="G21" i="151"/>
  <c r="F21" i="151"/>
  <c r="E21" i="151"/>
  <c r="D21" i="151"/>
  <c r="C21" i="151"/>
  <c r="B21" i="151"/>
  <c r="O20" i="151"/>
  <c r="N20" i="151"/>
  <c r="M20" i="151"/>
  <c r="L20" i="151"/>
  <c r="K20" i="151"/>
  <c r="J20" i="151"/>
  <c r="I20" i="151"/>
  <c r="H20" i="151"/>
  <c r="G20" i="151"/>
  <c r="F20" i="151"/>
  <c r="E20" i="151"/>
  <c r="D20" i="151"/>
  <c r="C20" i="151"/>
  <c r="B20" i="151"/>
  <c r="O19" i="151"/>
  <c r="N19" i="151"/>
  <c r="M19" i="151"/>
  <c r="L19" i="151"/>
  <c r="K19" i="151"/>
  <c r="J19" i="151"/>
  <c r="I19" i="151"/>
  <c r="H19" i="151"/>
  <c r="G19" i="151"/>
  <c r="F19" i="151"/>
  <c r="E19" i="151"/>
  <c r="D19" i="151"/>
  <c r="C19" i="151"/>
  <c r="B19" i="151"/>
  <c r="O18" i="151"/>
  <c r="N18" i="151"/>
  <c r="M18" i="151"/>
  <c r="L18" i="151"/>
  <c r="K18" i="151"/>
  <c r="J18" i="151"/>
  <c r="I18" i="151"/>
  <c r="H18" i="151"/>
  <c r="G18" i="151"/>
  <c r="F18" i="151"/>
  <c r="E18" i="151"/>
  <c r="D18" i="151"/>
  <c r="C18" i="151"/>
  <c r="B18" i="151"/>
  <c r="O17" i="151"/>
  <c r="N17" i="151"/>
  <c r="M17" i="151"/>
  <c r="L17" i="151"/>
  <c r="K17" i="151"/>
  <c r="J17" i="151"/>
  <c r="I17" i="151"/>
  <c r="H17" i="151"/>
  <c r="G17" i="151"/>
  <c r="F17" i="151"/>
  <c r="E17" i="151"/>
  <c r="D17" i="151"/>
  <c r="C17" i="151"/>
  <c r="B17" i="151"/>
  <c r="O16" i="151"/>
  <c r="N16" i="151"/>
  <c r="M16" i="151"/>
  <c r="L16" i="151"/>
  <c r="K16" i="151"/>
  <c r="J16" i="151"/>
  <c r="I16" i="151"/>
  <c r="H16" i="151"/>
  <c r="G16" i="151"/>
  <c r="F16" i="151"/>
  <c r="E16" i="151"/>
  <c r="D16" i="151"/>
  <c r="C16" i="151"/>
  <c r="B16" i="151"/>
  <c r="O15" i="151"/>
  <c r="N15" i="151"/>
  <c r="M15" i="151"/>
  <c r="L15" i="151"/>
  <c r="K15" i="151"/>
  <c r="J15" i="151"/>
  <c r="I15" i="151"/>
  <c r="H15" i="151"/>
  <c r="G15" i="151"/>
  <c r="F15" i="151"/>
  <c r="E15" i="151"/>
  <c r="D15" i="151"/>
  <c r="C15" i="151"/>
  <c r="B15" i="151"/>
  <c r="O14" i="151"/>
  <c r="N14" i="151"/>
  <c r="M14" i="151"/>
  <c r="L14" i="151"/>
  <c r="K14" i="151"/>
  <c r="J14" i="151"/>
  <c r="I14" i="151"/>
  <c r="H14" i="151"/>
  <c r="G14" i="151"/>
  <c r="F14" i="151"/>
  <c r="E14" i="151"/>
  <c r="D14" i="151"/>
  <c r="C14" i="151"/>
  <c r="B14" i="151"/>
  <c r="O13" i="151"/>
  <c r="N13" i="151"/>
  <c r="M13" i="151"/>
  <c r="L13" i="151"/>
  <c r="K13" i="151"/>
  <c r="J13" i="151"/>
  <c r="I13" i="151"/>
  <c r="H13" i="151"/>
  <c r="G13" i="151"/>
  <c r="F13" i="151"/>
  <c r="E13" i="151"/>
  <c r="D13" i="151"/>
  <c r="C13" i="151"/>
  <c r="B13" i="151"/>
  <c r="O12" i="151"/>
  <c r="N12" i="151"/>
  <c r="M12" i="151"/>
  <c r="L12" i="151"/>
  <c r="K12" i="151"/>
  <c r="J12" i="151"/>
  <c r="I12" i="151"/>
  <c r="H12" i="151"/>
  <c r="G12" i="151"/>
  <c r="F12" i="151"/>
  <c r="E12" i="151"/>
  <c r="D12" i="151"/>
  <c r="C12" i="151"/>
  <c r="B12" i="151"/>
  <c r="O11" i="151"/>
  <c r="N11" i="151"/>
  <c r="M11" i="151"/>
  <c r="L11" i="151"/>
  <c r="K11" i="151"/>
  <c r="J11" i="151"/>
  <c r="I11" i="151"/>
  <c r="H11" i="151"/>
  <c r="G11" i="151"/>
  <c r="F11" i="151"/>
  <c r="E11" i="151"/>
  <c r="D11" i="151"/>
  <c r="C11" i="151"/>
  <c r="B11" i="151"/>
  <c r="O10" i="151"/>
  <c r="N10" i="151"/>
  <c r="M10" i="151"/>
  <c r="L10" i="151"/>
  <c r="K10" i="151"/>
  <c r="J10" i="151"/>
  <c r="I10" i="151"/>
  <c r="H10" i="151"/>
  <c r="G10" i="151"/>
  <c r="F10" i="151"/>
  <c r="E10" i="151"/>
  <c r="D10" i="151"/>
  <c r="C10" i="151"/>
  <c r="B10" i="151"/>
  <c r="O9" i="151"/>
  <c r="N9" i="151"/>
  <c r="M9" i="151"/>
  <c r="L9" i="151"/>
  <c r="K9" i="151"/>
  <c r="J9" i="151"/>
  <c r="I9" i="151"/>
  <c r="H9" i="151"/>
  <c r="G9" i="151"/>
  <c r="F9" i="151"/>
  <c r="E9" i="151"/>
  <c r="D9" i="151"/>
  <c r="C9" i="151"/>
  <c r="B9" i="151"/>
  <c r="O8" i="151"/>
  <c r="N8" i="151"/>
  <c r="M8" i="151"/>
  <c r="L8" i="151"/>
  <c r="K8" i="151"/>
  <c r="J8" i="151"/>
  <c r="I8" i="151"/>
  <c r="H8" i="151"/>
  <c r="G8" i="151"/>
  <c r="F8" i="151"/>
  <c r="E8" i="151"/>
  <c r="D8" i="151"/>
  <c r="C8" i="151"/>
  <c r="B8" i="151"/>
  <c r="O7" i="151"/>
  <c r="N7" i="151"/>
  <c r="M7" i="151"/>
  <c r="L7" i="151"/>
  <c r="K7" i="151"/>
  <c r="J7" i="151"/>
  <c r="I7" i="151"/>
  <c r="H7" i="151"/>
  <c r="G7" i="151"/>
  <c r="F7" i="151"/>
  <c r="E7" i="151"/>
  <c r="D7" i="151"/>
  <c r="C7" i="151"/>
  <c r="B7" i="151"/>
  <c r="O34" i="150"/>
  <c r="N34" i="150"/>
  <c r="M34" i="150"/>
  <c r="L34" i="150"/>
  <c r="K34" i="150"/>
  <c r="J34" i="150"/>
  <c r="I34" i="150"/>
  <c r="H34" i="150"/>
  <c r="G34" i="150"/>
  <c r="F34" i="150"/>
  <c r="E34" i="150"/>
  <c r="D34" i="150"/>
  <c r="C34" i="150"/>
  <c r="B34" i="150"/>
  <c r="O33" i="150"/>
  <c r="N33" i="150"/>
  <c r="M33" i="150"/>
  <c r="L33" i="150"/>
  <c r="K33" i="150"/>
  <c r="J33" i="150"/>
  <c r="I33" i="150"/>
  <c r="H33" i="150"/>
  <c r="G33" i="150"/>
  <c r="F33" i="150"/>
  <c r="E33" i="150"/>
  <c r="D33" i="150"/>
  <c r="C33" i="150"/>
  <c r="B33" i="150"/>
  <c r="O32" i="150"/>
  <c r="N32" i="150"/>
  <c r="M32" i="150"/>
  <c r="L32" i="150"/>
  <c r="K32" i="150"/>
  <c r="J32" i="150"/>
  <c r="I32" i="150"/>
  <c r="H32" i="150"/>
  <c r="G32" i="150"/>
  <c r="F32" i="150"/>
  <c r="E32" i="150"/>
  <c r="D32" i="150"/>
  <c r="C32" i="150"/>
  <c r="B32" i="150"/>
  <c r="O31" i="150"/>
  <c r="N31" i="150"/>
  <c r="M31" i="150"/>
  <c r="L31" i="150"/>
  <c r="K31" i="150"/>
  <c r="J31" i="150"/>
  <c r="I31" i="150"/>
  <c r="H31" i="150"/>
  <c r="G31" i="150"/>
  <c r="F31" i="150"/>
  <c r="E31" i="150"/>
  <c r="D31" i="150"/>
  <c r="C31" i="150"/>
  <c r="B31" i="150"/>
  <c r="O30" i="150"/>
  <c r="N30" i="150"/>
  <c r="M30" i="150"/>
  <c r="L30" i="150"/>
  <c r="K30" i="150"/>
  <c r="J30" i="150"/>
  <c r="I30" i="150"/>
  <c r="H30" i="150"/>
  <c r="G30" i="150"/>
  <c r="F30" i="150"/>
  <c r="E30" i="150"/>
  <c r="D30" i="150"/>
  <c r="C30" i="150"/>
  <c r="B30" i="150"/>
  <c r="O29" i="150"/>
  <c r="N29" i="150"/>
  <c r="M29" i="150"/>
  <c r="L29" i="150"/>
  <c r="K29" i="150"/>
  <c r="J29" i="150"/>
  <c r="I29" i="150"/>
  <c r="H29" i="150"/>
  <c r="G29" i="150"/>
  <c r="F29" i="150"/>
  <c r="E29" i="150"/>
  <c r="D29" i="150"/>
  <c r="C29" i="150"/>
  <c r="B29" i="150"/>
  <c r="O28" i="150"/>
  <c r="N28" i="150"/>
  <c r="M28" i="150"/>
  <c r="L28" i="150"/>
  <c r="K28" i="150"/>
  <c r="J28" i="150"/>
  <c r="I28" i="150"/>
  <c r="H28" i="150"/>
  <c r="G28" i="150"/>
  <c r="F28" i="150"/>
  <c r="E28" i="150"/>
  <c r="D28" i="150"/>
  <c r="C28" i="150"/>
  <c r="B28" i="150"/>
  <c r="O27" i="150"/>
  <c r="N27" i="150"/>
  <c r="M27" i="150"/>
  <c r="L27" i="150"/>
  <c r="K27" i="150"/>
  <c r="J27" i="150"/>
  <c r="I27" i="150"/>
  <c r="H27" i="150"/>
  <c r="G27" i="150"/>
  <c r="F27" i="150"/>
  <c r="E27" i="150"/>
  <c r="D27" i="150"/>
  <c r="C27" i="150"/>
  <c r="B27" i="150"/>
  <c r="O26" i="150"/>
  <c r="N26" i="150"/>
  <c r="M26" i="150"/>
  <c r="L26" i="150"/>
  <c r="K26" i="150"/>
  <c r="J26" i="150"/>
  <c r="I26" i="150"/>
  <c r="H26" i="150"/>
  <c r="G26" i="150"/>
  <c r="F26" i="150"/>
  <c r="E26" i="150"/>
  <c r="D26" i="150"/>
  <c r="C26" i="150"/>
  <c r="B26" i="150"/>
  <c r="O25" i="150"/>
  <c r="N25" i="150"/>
  <c r="M25" i="150"/>
  <c r="L25" i="150"/>
  <c r="K25" i="150"/>
  <c r="J25" i="150"/>
  <c r="I25" i="150"/>
  <c r="H25" i="150"/>
  <c r="G25" i="150"/>
  <c r="F25" i="150"/>
  <c r="E25" i="150"/>
  <c r="D25" i="150"/>
  <c r="C25" i="150"/>
  <c r="B25" i="150"/>
  <c r="O24" i="150"/>
  <c r="N24" i="150"/>
  <c r="M24" i="150"/>
  <c r="L24" i="150"/>
  <c r="K24" i="150"/>
  <c r="J24" i="150"/>
  <c r="I24" i="150"/>
  <c r="H24" i="150"/>
  <c r="G24" i="150"/>
  <c r="F24" i="150"/>
  <c r="E24" i="150"/>
  <c r="D24" i="150"/>
  <c r="C24" i="150"/>
  <c r="B24" i="150"/>
  <c r="O23" i="150"/>
  <c r="N23" i="150"/>
  <c r="M23" i="150"/>
  <c r="L23" i="150"/>
  <c r="K23" i="150"/>
  <c r="J23" i="150"/>
  <c r="I23" i="150"/>
  <c r="H23" i="150"/>
  <c r="G23" i="150"/>
  <c r="F23" i="150"/>
  <c r="E23" i="150"/>
  <c r="D23" i="150"/>
  <c r="C23" i="150"/>
  <c r="B23" i="150"/>
  <c r="O22" i="150"/>
  <c r="N22" i="150"/>
  <c r="M22" i="150"/>
  <c r="L22" i="150"/>
  <c r="K22" i="150"/>
  <c r="J22" i="150"/>
  <c r="I22" i="150"/>
  <c r="H22" i="150"/>
  <c r="G22" i="150"/>
  <c r="F22" i="150"/>
  <c r="E22" i="150"/>
  <c r="D22" i="150"/>
  <c r="C22" i="150"/>
  <c r="B22" i="150"/>
  <c r="O21" i="150"/>
  <c r="N21" i="150"/>
  <c r="M21" i="150"/>
  <c r="L21" i="150"/>
  <c r="K21" i="150"/>
  <c r="J21" i="150"/>
  <c r="I21" i="150"/>
  <c r="H21" i="150"/>
  <c r="G21" i="150"/>
  <c r="F21" i="150"/>
  <c r="E21" i="150"/>
  <c r="D21" i="150"/>
  <c r="C21" i="150"/>
  <c r="B21" i="150"/>
  <c r="O20" i="150"/>
  <c r="N20" i="150"/>
  <c r="M20" i="150"/>
  <c r="L20" i="150"/>
  <c r="K20" i="150"/>
  <c r="J20" i="150"/>
  <c r="I20" i="150"/>
  <c r="H20" i="150"/>
  <c r="G20" i="150"/>
  <c r="F20" i="150"/>
  <c r="E20" i="150"/>
  <c r="D20" i="150"/>
  <c r="C20" i="150"/>
  <c r="B20" i="150"/>
  <c r="O19" i="150"/>
  <c r="N19" i="150"/>
  <c r="M19" i="150"/>
  <c r="L19" i="150"/>
  <c r="K19" i="150"/>
  <c r="J19" i="150"/>
  <c r="I19" i="150"/>
  <c r="H19" i="150"/>
  <c r="G19" i="150"/>
  <c r="F19" i="150"/>
  <c r="E19" i="150"/>
  <c r="D19" i="150"/>
  <c r="C19" i="150"/>
  <c r="B19" i="150"/>
  <c r="O18" i="150"/>
  <c r="N18" i="150"/>
  <c r="M18" i="150"/>
  <c r="L18" i="150"/>
  <c r="K18" i="150"/>
  <c r="J18" i="150"/>
  <c r="I18" i="150"/>
  <c r="H18" i="150"/>
  <c r="G18" i="150"/>
  <c r="F18" i="150"/>
  <c r="E18" i="150"/>
  <c r="D18" i="150"/>
  <c r="C18" i="150"/>
  <c r="B18" i="150"/>
  <c r="O17" i="150"/>
  <c r="N17" i="150"/>
  <c r="M17" i="150"/>
  <c r="L17" i="150"/>
  <c r="K17" i="150"/>
  <c r="J17" i="150"/>
  <c r="I17" i="150"/>
  <c r="H17" i="150"/>
  <c r="G17" i="150"/>
  <c r="F17" i="150"/>
  <c r="E17" i="150"/>
  <c r="D17" i="150"/>
  <c r="C17" i="150"/>
  <c r="B17" i="150"/>
  <c r="O16" i="150"/>
  <c r="N16" i="150"/>
  <c r="M16" i="150"/>
  <c r="L16" i="150"/>
  <c r="K16" i="150"/>
  <c r="J16" i="150"/>
  <c r="I16" i="150"/>
  <c r="H16" i="150"/>
  <c r="G16" i="150"/>
  <c r="F16" i="150"/>
  <c r="E16" i="150"/>
  <c r="D16" i="150"/>
  <c r="C16" i="150"/>
  <c r="B16" i="150"/>
  <c r="O15" i="150"/>
  <c r="N15" i="150"/>
  <c r="M15" i="150"/>
  <c r="L15" i="150"/>
  <c r="K15" i="150"/>
  <c r="J15" i="150"/>
  <c r="I15" i="150"/>
  <c r="H15" i="150"/>
  <c r="G15" i="150"/>
  <c r="F15" i="150"/>
  <c r="E15" i="150"/>
  <c r="D15" i="150"/>
  <c r="C15" i="150"/>
  <c r="B15" i="150"/>
  <c r="O14" i="150"/>
  <c r="N14" i="150"/>
  <c r="M14" i="150"/>
  <c r="L14" i="150"/>
  <c r="K14" i="150"/>
  <c r="J14" i="150"/>
  <c r="I14" i="150"/>
  <c r="H14" i="150"/>
  <c r="G14" i="150"/>
  <c r="F14" i="150"/>
  <c r="E14" i="150"/>
  <c r="D14" i="150"/>
  <c r="C14" i="150"/>
  <c r="B14" i="150"/>
  <c r="O13" i="150"/>
  <c r="N13" i="150"/>
  <c r="M13" i="150"/>
  <c r="L13" i="150"/>
  <c r="K13" i="150"/>
  <c r="J13" i="150"/>
  <c r="I13" i="150"/>
  <c r="H13" i="150"/>
  <c r="G13" i="150"/>
  <c r="F13" i="150"/>
  <c r="E13" i="150"/>
  <c r="D13" i="150"/>
  <c r="C13" i="150"/>
  <c r="B13" i="150"/>
  <c r="O12" i="150"/>
  <c r="N12" i="150"/>
  <c r="M12" i="150"/>
  <c r="L12" i="150"/>
  <c r="K12" i="150"/>
  <c r="J12" i="150"/>
  <c r="I12" i="150"/>
  <c r="H12" i="150"/>
  <c r="G12" i="150"/>
  <c r="F12" i="150"/>
  <c r="E12" i="150"/>
  <c r="D12" i="150"/>
  <c r="C12" i="150"/>
  <c r="B12" i="150"/>
  <c r="O11" i="150"/>
  <c r="N11" i="150"/>
  <c r="M11" i="150"/>
  <c r="L11" i="150"/>
  <c r="K11" i="150"/>
  <c r="J11" i="150"/>
  <c r="I11" i="150"/>
  <c r="H11" i="150"/>
  <c r="G11" i="150"/>
  <c r="F11" i="150"/>
  <c r="E11" i="150"/>
  <c r="D11" i="150"/>
  <c r="C11" i="150"/>
  <c r="B11" i="150"/>
  <c r="O10" i="150"/>
  <c r="N10" i="150"/>
  <c r="M10" i="150"/>
  <c r="L10" i="150"/>
  <c r="K10" i="150"/>
  <c r="J10" i="150"/>
  <c r="I10" i="150"/>
  <c r="H10" i="150"/>
  <c r="G10" i="150"/>
  <c r="F10" i="150"/>
  <c r="E10" i="150"/>
  <c r="D10" i="150"/>
  <c r="C10" i="150"/>
  <c r="B10" i="150"/>
  <c r="O9" i="150"/>
  <c r="N9" i="150"/>
  <c r="M9" i="150"/>
  <c r="L9" i="150"/>
  <c r="K9" i="150"/>
  <c r="J9" i="150"/>
  <c r="I9" i="150"/>
  <c r="H9" i="150"/>
  <c r="G9" i="150"/>
  <c r="F9" i="150"/>
  <c r="E9" i="150"/>
  <c r="D9" i="150"/>
  <c r="C9" i="150"/>
  <c r="B9" i="150"/>
  <c r="O8" i="150"/>
  <c r="N8" i="150"/>
  <c r="M8" i="150"/>
  <c r="L8" i="150"/>
  <c r="K8" i="150"/>
  <c r="J8" i="150"/>
  <c r="I8" i="150"/>
  <c r="H8" i="150"/>
  <c r="G8" i="150"/>
  <c r="F8" i="150"/>
  <c r="E8" i="150"/>
  <c r="D8" i="150"/>
  <c r="C8" i="150"/>
  <c r="B8" i="150"/>
  <c r="O7" i="150"/>
  <c r="N7" i="150"/>
  <c r="M7" i="150"/>
  <c r="L7" i="150"/>
  <c r="K7" i="150"/>
  <c r="J7" i="150"/>
  <c r="I7" i="150"/>
  <c r="H7" i="150"/>
  <c r="G7" i="150"/>
  <c r="F7" i="150"/>
  <c r="E7" i="150"/>
  <c r="D7" i="150"/>
  <c r="C7" i="150"/>
  <c r="B7" i="150"/>
  <c r="O34" i="149"/>
  <c r="N34" i="149"/>
  <c r="M34" i="149"/>
  <c r="L34" i="149"/>
  <c r="K34" i="149"/>
  <c r="J34" i="149"/>
  <c r="I34" i="149"/>
  <c r="H34" i="149"/>
  <c r="G34" i="149"/>
  <c r="F34" i="149"/>
  <c r="E34" i="149"/>
  <c r="D34" i="149"/>
  <c r="C34" i="149"/>
  <c r="B34" i="149"/>
  <c r="O33" i="149"/>
  <c r="N33" i="149"/>
  <c r="M33" i="149"/>
  <c r="L33" i="149"/>
  <c r="K33" i="149"/>
  <c r="J33" i="149"/>
  <c r="I33" i="149"/>
  <c r="H33" i="149"/>
  <c r="G33" i="149"/>
  <c r="F33" i="149"/>
  <c r="E33" i="149"/>
  <c r="D33" i="149"/>
  <c r="C33" i="149"/>
  <c r="B33" i="149"/>
  <c r="O32" i="149"/>
  <c r="N32" i="149"/>
  <c r="M32" i="149"/>
  <c r="L32" i="149"/>
  <c r="K32" i="149"/>
  <c r="J32" i="149"/>
  <c r="I32" i="149"/>
  <c r="H32" i="149"/>
  <c r="G32" i="149"/>
  <c r="F32" i="149"/>
  <c r="E32" i="149"/>
  <c r="D32" i="149"/>
  <c r="C32" i="149"/>
  <c r="B32" i="149"/>
  <c r="O31" i="149"/>
  <c r="N31" i="149"/>
  <c r="M31" i="149"/>
  <c r="L31" i="149"/>
  <c r="K31" i="149"/>
  <c r="J31" i="149"/>
  <c r="I31" i="149"/>
  <c r="H31" i="149"/>
  <c r="G31" i="149"/>
  <c r="F31" i="149"/>
  <c r="E31" i="149"/>
  <c r="D31" i="149"/>
  <c r="C31" i="149"/>
  <c r="B31" i="149"/>
  <c r="O30" i="149"/>
  <c r="N30" i="149"/>
  <c r="M30" i="149"/>
  <c r="L30" i="149"/>
  <c r="K30" i="149"/>
  <c r="J30" i="149"/>
  <c r="I30" i="149"/>
  <c r="H30" i="149"/>
  <c r="G30" i="149"/>
  <c r="F30" i="149"/>
  <c r="E30" i="149"/>
  <c r="D30" i="149"/>
  <c r="C30" i="149"/>
  <c r="B30" i="149"/>
  <c r="O29" i="149"/>
  <c r="N29" i="149"/>
  <c r="M29" i="149"/>
  <c r="L29" i="149"/>
  <c r="K29" i="149"/>
  <c r="J29" i="149"/>
  <c r="I29" i="149"/>
  <c r="H29" i="149"/>
  <c r="G29" i="149"/>
  <c r="F29" i="149"/>
  <c r="E29" i="149"/>
  <c r="D29" i="149"/>
  <c r="C29" i="149"/>
  <c r="B29" i="149"/>
  <c r="O28" i="149"/>
  <c r="N28" i="149"/>
  <c r="M28" i="149"/>
  <c r="L28" i="149"/>
  <c r="K28" i="149"/>
  <c r="J28" i="149"/>
  <c r="I28" i="149"/>
  <c r="H28" i="149"/>
  <c r="G28" i="149"/>
  <c r="F28" i="149"/>
  <c r="E28" i="149"/>
  <c r="D28" i="149"/>
  <c r="C28" i="149"/>
  <c r="B28" i="149"/>
  <c r="O27" i="149"/>
  <c r="N27" i="149"/>
  <c r="M27" i="149"/>
  <c r="L27" i="149"/>
  <c r="K27" i="149"/>
  <c r="J27" i="149"/>
  <c r="I27" i="149"/>
  <c r="H27" i="149"/>
  <c r="G27" i="149"/>
  <c r="F27" i="149"/>
  <c r="E27" i="149"/>
  <c r="D27" i="149"/>
  <c r="C27" i="149"/>
  <c r="B27" i="149"/>
  <c r="O26" i="149"/>
  <c r="N26" i="149"/>
  <c r="M26" i="149"/>
  <c r="L26" i="149"/>
  <c r="K26" i="149"/>
  <c r="J26" i="149"/>
  <c r="I26" i="149"/>
  <c r="H26" i="149"/>
  <c r="G26" i="149"/>
  <c r="F26" i="149"/>
  <c r="E26" i="149"/>
  <c r="D26" i="149"/>
  <c r="C26" i="149"/>
  <c r="B26" i="149"/>
  <c r="O25" i="149"/>
  <c r="N25" i="149"/>
  <c r="M25" i="149"/>
  <c r="L25" i="149"/>
  <c r="K25" i="149"/>
  <c r="J25" i="149"/>
  <c r="I25" i="149"/>
  <c r="H25" i="149"/>
  <c r="G25" i="149"/>
  <c r="F25" i="149"/>
  <c r="E25" i="149"/>
  <c r="D25" i="149"/>
  <c r="C25" i="149"/>
  <c r="B25" i="149"/>
  <c r="O24" i="149"/>
  <c r="N24" i="149"/>
  <c r="M24" i="149"/>
  <c r="L24" i="149"/>
  <c r="K24" i="149"/>
  <c r="J24" i="149"/>
  <c r="I24" i="149"/>
  <c r="H24" i="149"/>
  <c r="G24" i="149"/>
  <c r="F24" i="149"/>
  <c r="E24" i="149"/>
  <c r="D24" i="149"/>
  <c r="C24" i="149"/>
  <c r="B24" i="149"/>
  <c r="O23" i="149"/>
  <c r="N23" i="149"/>
  <c r="M23" i="149"/>
  <c r="L23" i="149"/>
  <c r="K23" i="149"/>
  <c r="J23" i="149"/>
  <c r="I23" i="149"/>
  <c r="H23" i="149"/>
  <c r="G23" i="149"/>
  <c r="F23" i="149"/>
  <c r="E23" i="149"/>
  <c r="D23" i="149"/>
  <c r="C23" i="149"/>
  <c r="B23" i="149"/>
  <c r="O22" i="149"/>
  <c r="N22" i="149"/>
  <c r="M22" i="149"/>
  <c r="L22" i="149"/>
  <c r="K22" i="149"/>
  <c r="J22" i="149"/>
  <c r="I22" i="149"/>
  <c r="H22" i="149"/>
  <c r="G22" i="149"/>
  <c r="F22" i="149"/>
  <c r="E22" i="149"/>
  <c r="D22" i="149"/>
  <c r="C22" i="149"/>
  <c r="B22" i="149"/>
  <c r="O21" i="149"/>
  <c r="N21" i="149"/>
  <c r="M21" i="149"/>
  <c r="L21" i="149"/>
  <c r="K21" i="149"/>
  <c r="J21" i="149"/>
  <c r="I21" i="149"/>
  <c r="H21" i="149"/>
  <c r="G21" i="149"/>
  <c r="F21" i="149"/>
  <c r="E21" i="149"/>
  <c r="D21" i="149"/>
  <c r="C21" i="149"/>
  <c r="B21" i="149"/>
  <c r="O20" i="149"/>
  <c r="N20" i="149"/>
  <c r="M20" i="149"/>
  <c r="L20" i="149"/>
  <c r="K20" i="149"/>
  <c r="J20" i="149"/>
  <c r="I20" i="149"/>
  <c r="H20" i="149"/>
  <c r="G20" i="149"/>
  <c r="F20" i="149"/>
  <c r="E20" i="149"/>
  <c r="D20" i="149"/>
  <c r="C20" i="149"/>
  <c r="B20" i="149"/>
  <c r="O19" i="149"/>
  <c r="N19" i="149"/>
  <c r="M19" i="149"/>
  <c r="L19" i="149"/>
  <c r="K19" i="149"/>
  <c r="J19" i="149"/>
  <c r="I19" i="149"/>
  <c r="H19" i="149"/>
  <c r="G19" i="149"/>
  <c r="F19" i="149"/>
  <c r="E19" i="149"/>
  <c r="D19" i="149"/>
  <c r="C19" i="149"/>
  <c r="B19" i="149"/>
  <c r="O18" i="149"/>
  <c r="N18" i="149"/>
  <c r="M18" i="149"/>
  <c r="L18" i="149"/>
  <c r="K18" i="149"/>
  <c r="J18" i="149"/>
  <c r="I18" i="149"/>
  <c r="H18" i="149"/>
  <c r="G18" i="149"/>
  <c r="F18" i="149"/>
  <c r="E18" i="149"/>
  <c r="D18" i="149"/>
  <c r="C18" i="149"/>
  <c r="B18" i="149"/>
  <c r="O17" i="149"/>
  <c r="N17" i="149"/>
  <c r="M17" i="149"/>
  <c r="L17" i="149"/>
  <c r="K17" i="149"/>
  <c r="J17" i="149"/>
  <c r="I17" i="149"/>
  <c r="H17" i="149"/>
  <c r="G17" i="149"/>
  <c r="F17" i="149"/>
  <c r="E17" i="149"/>
  <c r="D17" i="149"/>
  <c r="C17" i="149"/>
  <c r="B17" i="149"/>
  <c r="O16" i="149"/>
  <c r="N16" i="149"/>
  <c r="M16" i="149"/>
  <c r="L16" i="149"/>
  <c r="K16" i="149"/>
  <c r="J16" i="149"/>
  <c r="I16" i="149"/>
  <c r="H16" i="149"/>
  <c r="G16" i="149"/>
  <c r="F16" i="149"/>
  <c r="E16" i="149"/>
  <c r="D16" i="149"/>
  <c r="C16" i="149"/>
  <c r="B16" i="149"/>
  <c r="O15" i="149"/>
  <c r="N15" i="149"/>
  <c r="M15" i="149"/>
  <c r="L15" i="149"/>
  <c r="K15" i="149"/>
  <c r="J15" i="149"/>
  <c r="I15" i="149"/>
  <c r="H15" i="149"/>
  <c r="G15" i="149"/>
  <c r="F15" i="149"/>
  <c r="E15" i="149"/>
  <c r="D15" i="149"/>
  <c r="C15" i="149"/>
  <c r="B15" i="149"/>
  <c r="O14" i="149"/>
  <c r="N14" i="149"/>
  <c r="M14" i="149"/>
  <c r="L14" i="149"/>
  <c r="K14" i="149"/>
  <c r="J14" i="149"/>
  <c r="I14" i="149"/>
  <c r="H14" i="149"/>
  <c r="G14" i="149"/>
  <c r="F14" i="149"/>
  <c r="E14" i="149"/>
  <c r="D14" i="149"/>
  <c r="C14" i="149"/>
  <c r="B14" i="149"/>
  <c r="O13" i="149"/>
  <c r="N13" i="149"/>
  <c r="M13" i="149"/>
  <c r="L13" i="149"/>
  <c r="K13" i="149"/>
  <c r="J13" i="149"/>
  <c r="I13" i="149"/>
  <c r="H13" i="149"/>
  <c r="G13" i="149"/>
  <c r="F13" i="149"/>
  <c r="E13" i="149"/>
  <c r="D13" i="149"/>
  <c r="C13" i="149"/>
  <c r="B13" i="149"/>
  <c r="O12" i="149"/>
  <c r="N12" i="149"/>
  <c r="M12" i="149"/>
  <c r="L12" i="149"/>
  <c r="K12" i="149"/>
  <c r="J12" i="149"/>
  <c r="I12" i="149"/>
  <c r="H12" i="149"/>
  <c r="G12" i="149"/>
  <c r="F12" i="149"/>
  <c r="E12" i="149"/>
  <c r="D12" i="149"/>
  <c r="C12" i="149"/>
  <c r="B12" i="149"/>
  <c r="O11" i="149"/>
  <c r="N11" i="149"/>
  <c r="M11" i="149"/>
  <c r="L11" i="149"/>
  <c r="K11" i="149"/>
  <c r="J11" i="149"/>
  <c r="I11" i="149"/>
  <c r="H11" i="149"/>
  <c r="G11" i="149"/>
  <c r="F11" i="149"/>
  <c r="E11" i="149"/>
  <c r="D11" i="149"/>
  <c r="C11" i="149"/>
  <c r="B11" i="149"/>
  <c r="O10" i="149"/>
  <c r="N10" i="149"/>
  <c r="M10" i="149"/>
  <c r="L10" i="149"/>
  <c r="K10" i="149"/>
  <c r="J10" i="149"/>
  <c r="I10" i="149"/>
  <c r="H10" i="149"/>
  <c r="G10" i="149"/>
  <c r="F10" i="149"/>
  <c r="E10" i="149"/>
  <c r="D10" i="149"/>
  <c r="C10" i="149"/>
  <c r="B10" i="149"/>
  <c r="O9" i="149"/>
  <c r="N9" i="149"/>
  <c r="M9" i="149"/>
  <c r="L9" i="149"/>
  <c r="K9" i="149"/>
  <c r="J9" i="149"/>
  <c r="I9" i="149"/>
  <c r="H9" i="149"/>
  <c r="G9" i="149"/>
  <c r="F9" i="149"/>
  <c r="E9" i="149"/>
  <c r="D9" i="149"/>
  <c r="C9" i="149"/>
  <c r="B9" i="149"/>
  <c r="O8" i="149"/>
  <c r="N8" i="149"/>
  <c r="M8" i="149"/>
  <c r="L8" i="149"/>
  <c r="K8" i="149"/>
  <c r="J8" i="149"/>
  <c r="I8" i="149"/>
  <c r="H8" i="149"/>
  <c r="G8" i="149"/>
  <c r="F8" i="149"/>
  <c r="E8" i="149"/>
  <c r="D8" i="149"/>
  <c r="C8" i="149"/>
  <c r="B8" i="149"/>
  <c r="O7" i="149"/>
  <c r="N7" i="149"/>
  <c r="M7" i="149"/>
  <c r="L7" i="149"/>
  <c r="K7" i="149"/>
  <c r="J7" i="149"/>
  <c r="I7" i="149"/>
  <c r="H7" i="149"/>
  <c r="G7" i="149"/>
  <c r="F7" i="149"/>
  <c r="E7" i="149"/>
  <c r="D7" i="149"/>
  <c r="C7" i="149"/>
  <c r="B7" i="149"/>
  <c r="O34" i="148"/>
  <c r="N34" i="148"/>
  <c r="M34" i="148"/>
  <c r="L34" i="148"/>
  <c r="K34" i="148"/>
  <c r="J34" i="148"/>
  <c r="I34" i="148"/>
  <c r="H34" i="148"/>
  <c r="G34" i="148"/>
  <c r="F34" i="148"/>
  <c r="E34" i="148"/>
  <c r="D34" i="148"/>
  <c r="C34" i="148"/>
  <c r="B34" i="148"/>
  <c r="O33" i="148"/>
  <c r="N33" i="148"/>
  <c r="M33" i="148"/>
  <c r="L33" i="148"/>
  <c r="K33" i="148"/>
  <c r="J33" i="148"/>
  <c r="I33" i="148"/>
  <c r="H33" i="148"/>
  <c r="G33" i="148"/>
  <c r="F33" i="148"/>
  <c r="E33" i="148"/>
  <c r="D33" i="148"/>
  <c r="C33" i="148"/>
  <c r="B33" i="148"/>
  <c r="O32" i="148"/>
  <c r="N32" i="148"/>
  <c r="M32" i="148"/>
  <c r="L32" i="148"/>
  <c r="K32" i="148"/>
  <c r="J32" i="148"/>
  <c r="I32" i="148"/>
  <c r="H32" i="148"/>
  <c r="G32" i="148"/>
  <c r="F32" i="148"/>
  <c r="E32" i="148"/>
  <c r="D32" i="148"/>
  <c r="C32" i="148"/>
  <c r="B32" i="148"/>
  <c r="O31" i="148"/>
  <c r="N31" i="148"/>
  <c r="M31" i="148"/>
  <c r="L31" i="148"/>
  <c r="K31" i="148"/>
  <c r="J31" i="148"/>
  <c r="I31" i="148"/>
  <c r="H31" i="148"/>
  <c r="G31" i="148"/>
  <c r="F31" i="148"/>
  <c r="E31" i="148"/>
  <c r="D31" i="148"/>
  <c r="C31" i="148"/>
  <c r="B31" i="148"/>
  <c r="O30" i="148"/>
  <c r="N30" i="148"/>
  <c r="M30" i="148"/>
  <c r="L30" i="148"/>
  <c r="K30" i="148"/>
  <c r="J30" i="148"/>
  <c r="I30" i="148"/>
  <c r="H30" i="148"/>
  <c r="G30" i="148"/>
  <c r="F30" i="148"/>
  <c r="E30" i="148"/>
  <c r="D30" i="148"/>
  <c r="C30" i="148"/>
  <c r="B30" i="148"/>
  <c r="O29" i="148"/>
  <c r="N29" i="148"/>
  <c r="M29" i="148"/>
  <c r="L29" i="148"/>
  <c r="K29" i="148"/>
  <c r="J29" i="148"/>
  <c r="I29" i="148"/>
  <c r="H29" i="148"/>
  <c r="G29" i="148"/>
  <c r="F29" i="148"/>
  <c r="E29" i="148"/>
  <c r="D29" i="148"/>
  <c r="C29" i="148"/>
  <c r="B29" i="148"/>
  <c r="O28" i="148"/>
  <c r="N28" i="148"/>
  <c r="M28" i="148"/>
  <c r="L28" i="148"/>
  <c r="K28" i="148"/>
  <c r="J28" i="148"/>
  <c r="I28" i="148"/>
  <c r="H28" i="148"/>
  <c r="G28" i="148"/>
  <c r="F28" i="148"/>
  <c r="E28" i="148"/>
  <c r="D28" i="148"/>
  <c r="C28" i="148"/>
  <c r="B28" i="148"/>
  <c r="O27" i="148"/>
  <c r="N27" i="148"/>
  <c r="M27" i="148"/>
  <c r="L27" i="148"/>
  <c r="K27" i="148"/>
  <c r="J27" i="148"/>
  <c r="I27" i="148"/>
  <c r="H27" i="148"/>
  <c r="G27" i="148"/>
  <c r="F27" i="148"/>
  <c r="E27" i="148"/>
  <c r="D27" i="148"/>
  <c r="C27" i="148"/>
  <c r="B27" i="148"/>
  <c r="O26" i="148"/>
  <c r="N26" i="148"/>
  <c r="M26" i="148"/>
  <c r="L26" i="148"/>
  <c r="K26" i="148"/>
  <c r="J26" i="148"/>
  <c r="I26" i="148"/>
  <c r="H26" i="148"/>
  <c r="G26" i="148"/>
  <c r="F26" i="148"/>
  <c r="E26" i="148"/>
  <c r="D26" i="148"/>
  <c r="C26" i="148"/>
  <c r="B26" i="148"/>
  <c r="O25" i="148"/>
  <c r="N25" i="148"/>
  <c r="M25" i="148"/>
  <c r="L25" i="148"/>
  <c r="K25" i="148"/>
  <c r="J25" i="148"/>
  <c r="I25" i="148"/>
  <c r="H25" i="148"/>
  <c r="G25" i="148"/>
  <c r="F25" i="148"/>
  <c r="E25" i="148"/>
  <c r="D25" i="148"/>
  <c r="C25" i="148"/>
  <c r="B25" i="148"/>
  <c r="O24" i="148"/>
  <c r="N24" i="148"/>
  <c r="M24" i="148"/>
  <c r="L24" i="148"/>
  <c r="K24" i="148"/>
  <c r="J24" i="148"/>
  <c r="I24" i="148"/>
  <c r="H24" i="148"/>
  <c r="G24" i="148"/>
  <c r="F24" i="148"/>
  <c r="E24" i="148"/>
  <c r="D24" i="148"/>
  <c r="C24" i="148"/>
  <c r="B24" i="148"/>
  <c r="O23" i="148"/>
  <c r="N23" i="148"/>
  <c r="M23" i="148"/>
  <c r="L23" i="148"/>
  <c r="K23" i="148"/>
  <c r="J23" i="148"/>
  <c r="I23" i="148"/>
  <c r="H23" i="148"/>
  <c r="G23" i="148"/>
  <c r="F23" i="148"/>
  <c r="E23" i="148"/>
  <c r="D23" i="148"/>
  <c r="C23" i="148"/>
  <c r="B23" i="148"/>
  <c r="O22" i="148"/>
  <c r="N22" i="148"/>
  <c r="M22" i="148"/>
  <c r="L22" i="148"/>
  <c r="K22" i="148"/>
  <c r="J22" i="148"/>
  <c r="I22" i="148"/>
  <c r="H22" i="148"/>
  <c r="G22" i="148"/>
  <c r="F22" i="148"/>
  <c r="E22" i="148"/>
  <c r="D22" i="148"/>
  <c r="C22" i="148"/>
  <c r="B22" i="148"/>
  <c r="O21" i="148"/>
  <c r="N21" i="148"/>
  <c r="M21" i="148"/>
  <c r="L21" i="148"/>
  <c r="K21" i="148"/>
  <c r="J21" i="148"/>
  <c r="I21" i="148"/>
  <c r="H21" i="148"/>
  <c r="G21" i="148"/>
  <c r="F21" i="148"/>
  <c r="E21" i="148"/>
  <c r="D21" i="148"/>
  <c r="C21" i="148"/>
  <c r="B21" i="148"/>
  <c r="O20" i="148"/>
  <c r="N20" i="148"/>
  <c r="M20" i="148"/>
  <c r="L20" i="148"/>
  <c r="K20" i="148"/>
  <c r="J20" i="148"/>
  <c r="I20" i="148"/>
  <c r="H20" i="148"/>
  <c r="G20" i="148"/>
  <c r="F20" i="148"/>
  <c r="E20" i="148"/>
  <c r="D20" i="148"/>
  <c r="C20" i="148"/>
  <c r="B20" i="148"/>
  <c r="O19" i="148"/>
  <c r="N19" i="148"/>
  <c r="M19" i="148"/>
  <c r="L19" i="148"/>
  <c r="K19" i="148"/>
  <c r="J19" i="148"/>
  <c r="I19" i="148"/>
  <c r="H19" i="148"/>
  <c r="G19" i="148"/>
  <c r="F19" i="148"/>
  <c r="E19" i="148"/>
  <c r="D19" i="148"/>
  <c r="C19" i="148"/>
  <c r="B19" i="148"/>
  <c r="O18" i="148"/>
  <c r="N18" i="148"/>
  <c r="M18" i="148"/>
  <c r="L18" i="148"/>
  <c r="K18" i="148"/>
  <c r="J18" i="148"/>
  <c r="I18" i="148"/>
  <c r="H18" i="148"/>
  <c r="G18" i="148"/>
  <c r="F18" i="148"/>
  <c r="E18" i="148"/>
  <c r="D18" i="148"/>
  <c r="C18" i="148"/>
  <c r="B18" i="148"/>
  <c r="O17" i="148"/>
  <c r="N17" i="148"/>
  <c r="M17" i="148"/>
  <c r="L17" i="148"/>
  <c r="K17" i="148"/>
  <c r="J17" i="148"/>
  <c r="I17" i="148"/>
  <c r="H17" i="148"/>
  <c r="G17" i="148"/>
  <c r="F17" i="148"/>
  <c r="E17" i="148"/>
  <c r="D17" i="148"/>
  <c r="C17" i="148"/>
  <c r="B17" i="148"/>
  <c r="O16" i="148"/>
  <c r="N16" i="148"/>
  <c r="M16" i="148"/>
  <c r="L16" i="148"/>
  <c r="K16" i="148"/>
  <c r="J16" i="148"/>
  <c r="I16" i="148"/>
  <c r="H16" i="148"/>
  <c r="G16" i="148"/>
  <c r="F16" i="148"/>
  <c r="E16" i="148"/>
  <c r="D16" i="148"/>
  <c r="C16" i="148"/>
  <c r="B16" i="148"/>
  <c r="O15" i="148"/>
  <c r="N15" i="148"/>
  <c r="M15" i="148"/>
  <c r="L15" i="148"/>
  <c r="K15" i="148"/>
  <c r="J15" i="148"/>
  <c r="I15" i="148"/>
  <c r="H15" i="148"/>
  <c r="G15" i="148"/>
  <c r="F15" i="148"/>
  <c r="E15" i="148"/>
  <c r="D15" i="148"/>
  <c r="C15" i="148"/>
  <c r="B15" i="148"/>
  <c r="O14" i="148"/>
  <c r="N14" i="148"/>
  <c r="M14" i="148"/>
  <c r="L14" i="148"/>
  <c r="K14" i="148"/>
  <c r="J14" i="148"/>
  <c r="I14" i="148"/>
  <c r="H14" i="148"/>
  <c r="G14" i="148"/>
  <c r="F14" i="148"/>
  <c r="E14" i="148"/>
  <c r="D14" i="148"/>
  <c r="C14" i="148"/>
  <c r="B14" i="148"/>
  <c r="O13" i="148"/>
  <c r="N13" i="148"/>
  <c r="M13" i="148"/>
  <c r="L13" i="148"/>
  <c r="K13" i="148"/>
  <c r="J13" i="148"/>
  <c r="I13" i="148"/>
  <c r="H13" i="148"/>
  <c r="G13" i="148"/>
  <c r="F13" i="148"/>
  <c r="E13" i="148"/>
  <c r="D13" i="148"/>
  <c r="C13" i="148"/>
  <c r="B13" i="148"/>
  <c r="O12" i="148"/>
  <c r="N12" i="148"/>
  <c r="M12" i="148"/>
  <c r="L12" i="148"/>
  <c r="K12" i="148"/>
  <c r="J12" i="148"/>
  <c r="I12" i="148"/>
  <c r="H12" i="148"/>
  <c r="G12" i="148"/>
  <c r="F12" i="148"/>
  <c r="E12" i="148"/>
  <c r="D12" i="148"/>
  <c r="C12" i="148"/>
  <c r="B12" i="148"/>
  <c r="O11" i="148"/>
  <c r="N11" i="148"/>
  <c r="M11" i="148"/>
  <c r="L11" i="148"/>
  <c r="K11" i="148"/>
  <c r="J11" i="148"/>
  <c r="I11" i="148"/>
  <c r="H11" i="148"/>
  <c r="G11" i="148"/>
  <c r="F11" i="148"/>
  <c r="E11" i="148"/>
  <c r="D11" i="148"/>
  <c r="C11" i="148"/>
  <c r="B11" i="148"/>
  <c r="O10" i="148"/>
  <c r="N10" i="148"/>
  <c r="M10" i="148"/>
  <c r="L10" i="148"/>
  <c r="K10" i="148"/>
  <c r="J10" i="148"/>
  <c r="I10" i="148"/>
  <c r="H10" i="148"/>
  <c r="G10" i="148"/>
  <c r="F10" i="148"/>
  <c r="E10" i="148"/>
  <c r="D10" i="148"/>
  <c r="C10" i="148"/>
  <c r="B10" i="148"/>
  <c r="O9" i="148"/>
  <c r="N9" i="148"/>
  <c r="M9" i="148"/>
  <c r="L9" i="148"/>
  <c r="K9" i="148"/>
  <c r="J9" i="148"/>
  <c r="I9" i="148"/>
  <c r="H9" i="148"/>
  <c r="G9" i="148"/>
  <c r="F9" i="148"/>
  <c r="E9" i="148"/>
  <c r="D9" i="148"/>
  <c r="C9" i="148"/>
  <c r="B9" i="148"/>
  <c r="O8" i="148"/>
  <c r="N8" i="148"/>
  <c r="M8" i="148"/>
  <c r="L8" i="148"/>
  <c r="K8" i="148"/>
  <c r="J8" i="148"/>
  <c r="I8" i="148"/>
  <c r="H8" i="148"/>
  <c r="G8" i="148"/>
  <c r="F8" i="148"/>
  <c r="E8" i="148"/>
  <c r="D8" i="148"/>
  <c r="C8" i="148"/>
  <c r="B8" i="148"/>
  <c r="O7" i="148"/>
  <c r="N7" i="148"/>
  <c r="M7" i="148"/>
  <c r="L7" i="148"/>
  <c r="K7" i="148"/>
  <c r="J7" i="148"/>
  <c r="I7" i="148"/>
  <c r="H7" i="148"/>
  <c r="G7" i="148"/>
  <c r="F7" i="148"/>
  <c r="E7" i="148"/>
  <c r="D7" i="148"/>
  <c r="C7" i="148"/>
  <c r="B7" i="148"/>
  <c r="O35" i="146"/>
  <c r="N35" i="146"/>
  <c r="M35" i="146"/>
  <c r="L35" i="146"/>
  <c r="K35" i="146"/>
  <c r="J35" i="146"/>
  <c r="I35" i="146"/>
  <c r="H35" i="146"/>
  <c r="G35" i="146"/>
  <c r="F35" i="146"/>
  <c r="E35" i="146"/>
  <c r="D35" i="146"/>
  <c r="C35" i="146"/>
  <c r="B35" i="146"/>
  <c r="O34" i="146"/>
  <c r="N34" i="146"/>
  <c r="M34" i="146"/>
  <c r="L34" i="146"/>
  <c r="K34" i="146"/>
  <c r="J34" i="146"/>
  <c r="I34" i="146"/>
  <c r="H34" i="146"/>
  <c r="G34" i="146"/>
  <c r="F34" i="146"/>
  <c r="E34" i="146"/>
  <c r="D34" i="146"/>
  <c r="C34" i="146"/>
  <c r="B34" i="146"/>
  <c r="O33" i="146"/>
  <c r="N33" i="146"/>
  <c r="M33" i="146"/>
  <c r="L33" i="146"/>
  <c r="K33" i="146"/>
  <c r="J33" i="146"/>
  <c r="I33" i="146"/>
  <c r="H33" i="146"/>
  <c r="G33" i="146"/>
  <c r="F33" i="146"/>
  <c r="E33" i="146"/>
  <c r="D33" i="146"/>
  <c r="C33" i="146"/>
  <c r="B33" i="146"/>
  <c r="O32" i="146"/>
  <c r="N32" i="146"/>
  <c r="M32" i="146"/>
  <c r="L32" i="146"/>
  <c r="K32" i="146"/>
  <c r="J32" i="146"/>
  <c r="I32" i="146"/>
  <c r="H32" i="146"/>
  <c r="G32" i="146"/>
  <c r="F32" i="146"/>
  <c r="E32" i="146"/>
  <c r="D32" i="146"/>
  <c r="C32" i="146"/>
  <c r="B32" i="146"/>
  <c r="O31" i="146"/>
  <c r="N31" i="146"/>
  <c r="M31" i="146"/>
  <c r="L31" i="146"/>
  <c r="K31" i="146"/>
  <c r="J31" i="146"/>
  <c r="I31" i="146"/>
  <c r="H31" i="146"/>
  <c r="G31" i="146"/>
  <c r="F31" i="146"/>
  <c r="E31" i="146"/>
  <c r="D31" i="146"/>
  <c r="C31" i="146"/>
  <c r="B31" i="146"/>
  <c r="O30" i="146"/>
  <c r="N30" i="146"/>
  <c r="M30" i="146"/>
  <c r="L30" i="146"/>
  <c r="K30" i="146"/>
  <c r="J30" i="146"/>
  <c r="I30" i="146"/>
  <c r="H30" i="146"/>
  <c r="G30" i="146"/>
  <c r="F30" i="146"/>
  <c r="E30" i="146"/>
  <c r="D30" i="146"/>
  <c r="C30" i="146"/>
  <c r="B30" i="146"/>
  <c r="O29" i="146"/>
  <c r="N29" i="146"/>
  <c r="M29" i="146"/>
  <c r="L29" i="146"/>
  <c r="K29" i="146"/>
  <c r="J29" i="146"/>
  <c r="I29" i="146"/>
  <c r="H29" i="146"/>
  <c r="G29" i="146"/>
  <c r="F29" i="146"/>
  <c r="E29" i="146"/>
  <c r="D29" i="146"/>
  <c r="C29" i="146"/>
  <c r="B29" i="146"/>
  <c r="O28" i="146"/>
  <c r="N28" i="146"/>
  <c r="M28" i="146"/>
  <c r="L28" i="146"/>
  <c r="K28" i="146"/>
  <c r="J28" i="146"/>
  <c r="I28" i="146"/>
  <c r="H28" i="146"/>
  <c r="G28" i="146"/>
  <c r="F28" i="146"/>
  <c r="E28" i="146"/>
  <c r="D28" i="146"/>
  <c r="C28" i="146"/>
  <c r="B28" i="146"/>
  <c r="O27" i="146"/>
  <c r="N27" i="146"/>
  <c r="M27" i="146"/>
  <c r="L27" i="146"/>
  <c r="K27" i="146"/>
  <c r="J27" i="146"/>
  <c r="I27" i="146"/>
  <c r="H27" i="146"/>
  <c r="G27" i="146"/>
  <c r="F27" i="146"/>
  <c r="E27" i="146"/>
  <c r="D27" i="146"/>
  <c r="C27" i="146"/>
  <c r="B27" i="146"/>
  <c r="N26" i="146"/>
  <c r="M26" i="146"/>
  <c r="L26" i="146"/>
  <c r="K26" i="146"/>
  <c r="J26" i="146"/>
  <c r="I26" i="146"/>
  <c r="H26" i="146"/>
  <c r="G26" i="146"/>
  <c r="F26" i="146"/>
  <c r="E26" i="146"/>
  <c r="D26" i="146"/>
  <c r="C26" i="146"/>
  <c r="B26" i="146"/>
  <c r="O25" i="146"/>
  <c r="N25" i="146"/>
  <c r="M25" i="146"/>
  <c r="L25" i="146"/>
  <c r="K25" i="146"/>
  <c r="J25" i="146"/>
  <c r="I25" i="146"/>
  <c r="H25" i="146"/>
  <c r="G25" i="146"/>
  <c r="F25" i="146"/>
  <c r="E25" i="146"/>
  <c r="D25" i="146"/>
  <c r="C25" i="146"/>
  <c r="B25" i="146"/>
  <c r="O24" i="146"/>
  <c r="N24" i="146"/>
  <c r="M24" i="146"/>
  <c r="L24" i="146"/>
  <c r="K24" i="146"/>
  <c r="J24" i="146"/>
  <c r="I24" i="146"/>
  <c r="H24" i="146"/>
  <c r="G24" i="146"/>
  <c r="F24" i="146"/>
  <c r="E24" i="146"/>
  <c r="D24" i="146"/>
  <c r="C24" i="146"/>
  <c r="B24" i="146"/>
  <c r="O23" i="146"/>
  <c r="N23" i="146"/>
  <c r="M23" i="146"/>
  <c r="L23" i="146"/>
  <c r="K23" i="146"/>
  <c r="J23" i="146"/>
  <c r="I23" i="146"/>
  <c r="H23" i="146"/>
  <c r="G23" i="146"/>
  <c r="F23" i="146"/>
  <c r="E23" i="146"/>
  <c r="D23" i="146"/>
  <c r="C23" i="146"/>
  <c r="B23" i="146"/>
  <c r="O22" i="146"/>
  <c r="N22" i="146"/>
  <c r="M22" i="146"/>
  <c r="L22" i="146"/>
  <c r="K22" i="146"/>
  <c r="J22" i="146"/>
  <c r="I22" i="146"/>
  <c r="H22" i="146"/>
  <c r="G22" i="146"/>
  <c r="F22" i="146"/>
  <c r="E22" i="146"/>
  <c r="D22" i="146"/>
  <c r="C22" i="146"/>
  <c r="B22" i="146"/>
  <c r="O21" i="146"/>
  <c r="N21" i="146"/>
  <c r="M21" i="146"/>
  <c r="L21" i="146"/>
  <c r="K21" i="146"/>
  <c r="J21" i="146"/>
  <c r="I21" i="146"/>
  <c r="H21" i="146"/>
  <c r="G21" i="146"/>
  <c r="F21" i="146"/>
  <c r="E21" i="146"/>
  <c r="D21" i="146"/>
  <c r="C21" i="146"/>
  <c r="B21" i="146"/>
  <c r="O20" i="146"/>
  <c r="N20" i="146"/>
  <c r="M20" i="146"/>
  <c r="L20" i="146"/>
  <c r="K20" i="146"/>
  <c r="J20" i="146"/>
  <c r="I20" i="146"/>
  <c r="H20" i="146"/>
  <c r="G20" i="146"/>
  <c r="F20" i="146"/>
  <c r="E20" i="146"/>
  <c r="D20" i="146"/>
  <c r="C20" i="146"/>
  <c r="B20" i="146"/>
  <c r="O19" i="146"/>
  <c r="N19" i="146"/>
  <c r="M19" i="146"/>
  <c r="L19" i="146"/>
  <c r="K19" i="146"/>
  <c r="J19" i="146"/>
  <c r="I19" i="146"/>
  <c r="H19" i="146"/>
  <c r="G19" i="146"/>
  <c r="F19" i="146"/>
  <c r="E19" i="146"/>
  <c r="D19" i="146"/>
  <c r="C19" i="146"/>
  <c r="B19" i="146"/>
  <c r="O18" i="146"/>
  <c r="N18" i="146"/>
  <c r="M18" i="146"/>
  <c r="L18" i="146"/>
  <c r="K18" i="146"/>
  <c r="J18" i="146"/>
  <c r="I18" i="146"/>
  <c r="H18" i="146"/>
  <c r="G18" i="146"/>
  <c r="F18" i="146"/>
  <c r="E18" i="146"/>
  <c r="D18" i="146"/>
  <c r="C18" i="146"/>
  <c r="B18" i="146"/>
  <c r="O17" i="146"/>
  <c r="N17" i="146"/>
  <c r="M17" i="146"/>
  <c r="L17" i="146"/>
  <c r="K17" i="146"/>
  <c r="J17" i="146"/>
  <c r="I17" i="146"/>
  <c r="H17" i="146"/>
  <c r="G17" i="146"/>
  <c r="F17" i="146"/>
  <c r="E17" i="146"/>
  <c r="D17" i="146"/>
  <c r="C17" i="146"/>
  <c r="B17" i="146"/>
  <c r="O16" i="146"/>
  <c r="N16" i="146"/>
  <c r="M16" i="146"/>
  <c r="L16" i="146"/>
  <c r="K16" i="146"/>
  <c r="J16" i="146"/>
  <c r="I16" i="146"/>
  <c r="H16" i="146"/>
  <c r="G16" i="146"/>
  <c r="F16" i="146"/>
  <c r="E16" i="146"/>
  <c r="D16" i="146"/>
  <c r="C16" i="146"/>
  <c r="B16" i="146"/>
  <c r="O15" i="146"/>
  <c r="N15" i="146"/>
  <c r="M15" i="146"/>
  <c r="L15" i="146"/>
  <c r="K15" i="146"/>
  <c r="J15" i="146"/>
  <c r="I15" i="146"/>
  <c r="H15" i="146"/>
  <c r="G15" i="146"/>
  <c r="F15" i="146"/>
  <c r="E15" i="146"/>
  <c r="D15" i="146"/>
  <c r="C15" i="146"/>
  <c r="B15" i="146"/>
  <c r="O14" i="146"/>
  <c r="N14" i="146"/>
  <c r="M14" i="146"/>
  <c r="L14" i="146"/>
  <c r="K14" i="146"/>
  <c r="J14" i="146"/>
  <c r="I14" i="146"/>
  <c r="H14" i="146"/>
  <c r="G14" i="146"/>
  <c r="F14" i="146"/>
  <c r="E14" i="146"/>
  <c r="D14" i="146"/>
  <c r="C14" i="146"/>
  <c r="B14" i="146"/>
  <c r="O13" i="146"/>
  <c r="N13" i="146"/>
  <c r="M13" i="146"/>
  <c r="L13" i="146"/>
  <c r="K13" i="146"/>
  <c r="J13" i="146"/>
  <c r="I13" i="146"/>
  <c r="H13" i="146"/>
  <c r="G13" i="146"/>
  <c r="F13" i="146"/>
  <c r="E13" i="146"/>
  <c r="D13" i="146"/>
  <c r="C13" i="146"/>
  <c r="B13" i="146"/>
  <c r="O12" i="146"/>
  <c r="N12" i="146"/>
  <c r="M12" i="146"/>
  <c r="L12" i="146"/>
  <c r="K12" i="146"/>
  <c r="J12" i="146"/>
  <c r="I12" i="146"/>
  <c r="H12" i="146"/>
  <c r="G12" i="146"/>
  <c r="F12" i="146"/>
  <c r="E12" i="146"/>
  <c r="D12" i="146"/>
  <c r="C12" i="146"/>
  <c r="B12" i="146"/>
  <c r="O11" i="146"/>
  <c r="N11" i="146"/>
  <c r="M11" i="146"/>
  <c r="L11" i="146"/>
  <c r="K11" i="146"/>
  <c r="J11" i="146"/>
  <c r="I11" i="146"/>
  <c r="H11" i="146"/>
  <c r="G11" i="146"/>
  <c r="F11" i="146"/>
  <c r="E11" i="146"/>
  <c r="D11" i="146"/>
  <c r="C11" i="146"/>
  <c r="B11" i="146"/>
  <c r="O10" i="146"/>
  <c r="N10" i="146"/>
  <c r="M10" i="146"/>
  <c r="L10" i="146"/>
  <c r="K10" i="146"/>
  <c r="J10" i="146"/>
  <c r="I10" i="146"/>
  <c r="H10" i="146"/>
  <c r="G10" i="146"/>
  <c r="F10" i="146"/>
  <c r="E10" i="146"/>
  <c r="D10" i="146"/>
  <c r="C10" i="146"/>
  <c r="B10" i="146"/>
  <c r="O9" i="146"/>
  <c r="N9" i="146"/>
  <c r="M9" i="146"/>
  <c r="L9" i="146"/>
  <c r="K9" i="146"/>
  <c r="J9" i="146"/>
  <c r="I9" i="146"/>
  <c r="H9" i="146"/>
  <c r="G9" i="146"/>
  <c r="F9" i="146"/>
  <c r="E9" i="146"/>
  <c r="D9" i="146"/>
  <c r="C9" i="146"/>
  <c r="B9" i="146"/>
  <c r="O8" i="146"/>
  <c r="N8" i="146"/>
  <c r="M8" i="146"/>
  <c r="L8" i="146"/>
  <c r="K8" i="146"/>
  <c r="J8" i="146"/>
  <c r="I8" i="146"/>
  <c r="H8" i="146"/>
  <c r="G8" i="146"/>
  <c r="F8" i="146"/>
  <c r="E8" i="146"/>
  <c r="D8" i="146"/>
  <c r="C8" i="146"/>
  <c r="B8" i="146"/>
  <c r="O7" i="146"/>
  <c r="N7" i="146"/>
  <c r="M7" i="146"/>
  <c r="L7" i="146"/>
  <c r="K7" i="146"/>
  <c r="J7" i="146"/>
  <c r="I7" i="146"/>
  <c r="H7" i="146"/>
  <c r="G7" i="146"/>
  <c r="F7" i="146"/>
  <c r="E7" i="146"/>
  <c r="D7" i="146"/>
  <c r="C7" i="146"/>
  <c r="B7" i="146"/>
  <c r="I18" i="57"/>
  <c r="H18" i="57"/>
  <c r="G18" i="57"/>
  <c r="F18" i="57"/>
  <c r="E18" i="57"/>
  <c r="D18" i="57"/>
  <c r="C18" i="57"/>
  <c r="B18" i="57"/>
  <c r="I17" i="57"/>
  <c r="H17" i="57"/>
  <c r="G17" i="57"/>
  <c r="F17" i="57"/>
  <c r="E17" i="57"/>
  <c r="D17" i="57"/>
  <c r="C17" i="57"/>
  <c r="B17" i="57"/>
  <c r="I16" i="57"/>
  <c r="H16" i="57"/>
  <c r="G16" i="57"/>
  <c r="F16" i="57"/>
  <c r="E16" i="57"/>
  <c r="D16" i="57"/>
  <c r="C16" i="57"/>
  <c r="B16" i="57"/>
  <c r="I15" i="57"/>
  <c r="H15" i="57"/>
  <c r="G15" i="57"/>
  <c r="F15" i="57"/>
  <c r="E15" i="57"/>
  <c r="D15" i="57"/>
  <c r="C15" i="57"/>
  <c r="B15" i="57"/>
  <c r="I14" i="57"/>
  <c r="H14" i="57"/>
  <c r="G14" i="57"/>
  <c r="F14" i="57"/>
  <c r="E14" i="57"/>
  <c r="D14" i="57"/>
  <c r="C14" i="57"/>
  <c r="B14" i="57"/>
  <c r="I13" i="57"/>
  <c r="H13" i="57"/>
  <c r="G13" i="57"/>
  <c r="F13" i="57"/>
  <c r="E13" i="57"/>
  <c r="D13" i="57"/>
  <c r="C13" i="57"/>
  <c r="B13" i="57"/>
  <c r="I12" i="57"/>
  <c r="H12" i="57"/>
  <c r="G12" i="57"/>
  <c r="F12" i="57"/>
  <c r="E12" i="57"/>
  <c r="D12" i="57"/>
  <c r="C12" i="57"/>
  <c r="B12" i="57"/>
  <c r="I11" i="57"/>
  <c r="H11" i="57"/>
  <c r="G11" i="57"/>
  <c r="F11" i="57"/>
  <c r="E11" i="57"/>
  <c r="D11" i="57"/>
  <c r="C11" i="57"/>
  <c r="B11" i="57"/>
  <c r="I10" i="57"/>
  <c r="H10" i="57"/>
  <c r="G10" i="57"/>
  <c r="F10" i="57"/>
  <c r="E10" i="57"/>
  <c r="D10" i="57"/>
  <c r="C10" i="57"/>
  <c r="B10" i="57"/>
  <c r="I9" i="57"/>
  <c r="H9" i="57"/>
  <c r="G9" i="57"/>
  <c r="F9" i="57"/>
  <c r="E9" i="57"/>
  <c r="D9" i="57"/>
  <c r="C9" i="57"/>
  <c r="B9" i="57"/>
  <c r="I8" i="57"/>
  <c r="H8" i="57"/>
  <c r="G8" i="57"/>
  <c r="F8" i="57"/>
  <c r="E8" i="57"/>
  <c r="D8" i="57"/>
  <c r="C8" i="57"/>
  <c r="B8" i="57"/>
  <c r="I7" i="57"/>
  <c r="H7" i="57"/>
  <c r="G7" i="57"/>
  <c r="F7" i="57"/>
  <c r="E7" i="57"/>
  <c r="D7" i="57"/>
  <c r="C7" i="57"/>
  <c r="B7" i="57"/>
  <c r="I6" i="57"/>
  <c r="H6" i="57"/>
  <c r="G6" i="57"/>
  <c r="F6" i="57"/>
  <c r="E6" i="57"/>
  <c r="D6" i="57"/>
  <c r="C6" i="57"/>
  <c r="B6" i="57"/>
  <c r="I5" i="57"/>
  <c r="H5" i="57"/>
  <c r="G5" i="57"/>
  <c r="F5" i="57"/>
  <c r="E5" i="57"/>
  <c r="D5" i="57"/>
  <c r="C5" i="57"/>
  <c r="B5" i="57"/>
  <c r="M15" i="129"/>
  <c r="L15" i="129"/>
  <c r="K15" i="129"/>
  <c r="J15" i="129"/>
  <c r="I15" i="129"/>
  <c r="H15" i="129"/>
  <c r="G15" i="129"/>
  <c r="F15" i="129"/>
  <c r="E15" i="129"/>
  <c r="D15" i="129"/>
  <c r="C15" i="129"/>
  <c r="B15" i="129"/>
  <c r="M14" i="129"/>
  <c r="L14" i="129"/>
  <c r="K14" i="129"/>
  <c r="J14" i="129"/>
  <c r="I14" i="129"/>
  <c r="H14" i="129"/>
  <c r="G14" i="129"/>
  <c r="F14" i="129"/>
  <c r="E14" i="129"/>
  <c r="D14" i="129"/>
  <c r="C14" i="129"/>
  <c r="B14" i="129"/>
  <c r="M13" i="129"/>
  <c r="L13" i="129"/>
  <c r="K13" i="129"/>
  <c r="J13" i="129"/>
  <c r="I13" i="129"/>
  <c r="H13" i="129"/>
  <c r="G13" i="129"/>
  <c r="F13" i="129"/>
  <c r="E13" i="129"/>
  <c r="D13" i="129"/>
  <c r="C13" i="129"/>
  <c r="B13" i="129"/>
  <c r="M12" i="129"/>
  <c r="L12" i="129"/>
  <c r="K12" i="129"/>
  <c r="J12" i="129"/>
  <c r="I12" i="129"/>
  <c r="H12" i="129"/>
  <c r="G12" i="129"/>
  <c r="F12" i="129"/>
  <c r="E12" i="129"/>
  <c r="D12" i="129"/>
  <c r="C12" i="129"/>
  <c r="B12" i="129"/>
  <c r="M11" i="129"/>
  <c r="L11" i="129"/>
  <c r="K11" i="129"/>
  <c r="J11" i="129"/>
  <c r="I11" i="129"/>
  <c r="H11" i="129"/>
  <c r="G11" i="129"/>
  <c r="F11" i="129"/>
  <c r="E11" i="129"/>
  <c r="D11" i="129"/>
  <c r="C11" i="129"/>
  <c r="B11" i="129"/>
  <c r="M10" i="129"/>
  <c r="L10" i="129"/>
  <c r="K10" i="129"/>
  <c r="J10" i="129"/>
  <c r="I10" i="129"/>
  <c r="H10" i="129"/>
  <c r="G10" i="129"/>
  <c r="F10" i="129"/>
  <c r="E10" i="129"/>
  <c r="D10" i="129"/>
  <c r="C10" i="129"/>
  <c r="B10" i="129"/>
  <c r="M9" i="129"/>
  <c r="L9" i="129"/>
  <c r="K9" i="129"/>
  <c r="J9" i="129"/>
  <c r="I9" i="129"/>
  <c r="H9" i="129"/>
  <c r="G9" i="129"/>
  <c r="F9" i="129"/>
  <c r="E9" i="129"/>
  <c r="D9" i="129"/>
  <c r="C9" i="129"/>
  <c r="B9" i="129"/>
  <c r="M8" i="129"/>
  <c r="L8" i="129"/>
  <c r="K8" i="129"/>
  <c r="J8" i="129"/>
  <c r="I8" i="129"/>
  <c r="H8" i="129"/>
  <c r="G8" i="129"/>
  <c r="F8" i="129"/>
  <c r="E8" i="129"/>
  <c r="D8" i="129"/>
  <c r="C8" i="129"/>
  <c r="B8" i="129"/>
  <c r="M20" i="77"/>
  <c r="B36" i="77" s="1"/>
  <c r="L20" i="77"/>
  <c r="K20" i="77"/>
  <c r="J20" i="77"/>
  <c r="I20" i="77"/>
  <c r="H20" i="77"/>
  <c r="G20" i="77"/>
  <c r="F20" i="77"/>
  <c r="E20" i="77"/>
  <c r="D20" i="77"/>
  <c r="C20" i="77"/>
  <c r="B20" i="77"/>
  <c r="M19" i="77"/>
  <c r="B35" i="77" s="1"/>
  <c r="L19" i="77"/>
  <c r="K19" i="77"/>
  <c r="J19" i="77"/>
  <c r="I19" i="77"/>
  <c r="H19" i="77"/>
  <c r="G19" i="77"/>
  <c r="F19" i="77"/>
  <c r="E19" i="77"/>
  <c r="D19" i="77"/>
  <c r="C19" i="77"/>
  <c r="B19" i="77"/>
  <c r="M18" i="77"/>
  <c r="B34" i="77" s="1"/>
  <c r="L18" i="77"/>
  <c r="K18" i="77"/>
  <c r="J18" i="77"/>
  <c r="I18" i="77"/>
  <c r="H18" i="77"/>
  <c r="G18" i="77"/>
  <c r="F18" i="77"/>
  <c r="E18" i="77"/>
  <c r="D18" i="77"/>
  <c r="C18" i="77"/>
  <c r="B18" i="77"/>
  <c r="M17" i="77"/>
  <c r="B33" i="77" s="1"/>
  <c r="L17" i="77"/>
  <c r="K17" i="77"/>
  <c r="J17" i="77"/>
  <c r="I17" i="77"/>
  <c r="H17" i="77"/>
  <c r="G17" i="77"/>
  <c r="F17" i="77"/>
  <c r="E17" i="77"/>
  <c r="D17" i="77"/>
  <c r="C17" i="77"/>
  <c r="B17" i="77"/>
  <c r="M16" i="77"/>
  <c r="B32" i="77" s="1"/>
  <c r="L16" i="77"/>
  <c r="K16" i="77"/>
  <c r="J16" i="77"/>
  <c r="I16" i="77"/>
  <c r="H16" i="77"/>
  <c r="G16" i="77"/>
  <c r="F16" i="77"/>
  <c r="E16" i="77"/>
  <c r="D16" i="77"/>
  <c r="C16" i="77"/>
  <c r="B16" i="77"/>
  <c r="M15" i="77"/>
  <c r="B31" i="77" s="1"/>
  <c r="L15" i="77"/>
  <c r="K15" i="77"/>
  <c r="J15" i="77"/>
  <c r="I15" i="77"/>
  <c r="H15" i="77"/>
  <c r="G15" i="77"/>
  <c r="F15" i="77"/>
  <c r="E15" i="77"/>
  <c r="D15" i="77"/>
  <c r="C15" i="77"/>
  <c r="B15" i="77"/>
  <c r="M14" i="77"/>
  <c r="B30" i="77" s="1"/>
  <c r="L14" i="77"/>
  <c r="K14" i="77"/>
  <c r="J14" i="77"/>
  <c r="I14" i="77"/>
  <c r="H14" i="77"/>
  <c r="G14" i="77"/>
  <c r="F14" i="77"/>
  <c r="E14" i="77"/>
  <c r="D14" i="77"/>
  <c r="C14" i="77"/>
  <c r="B14" i="77"/>
  <c r="M13" i="77"/>
  <c r="B29" i="77" s="1"/>
  <c r="L13" i="77"/>
  <c r="K13" i="77"/>
  <c r="J13" i="77"/>
  <c r="I13" i="77"/>
  <c r="H13" i="77"/>
  <c r="G13" i="77"/>
  <c r="F13" i="77"/>
  <c r="E13" i="77"/>
  <c r="D13" i="77"/>
  <c r="C13" i="77"/>
  <c r="B13" i="77"/>
  <c r="M12" i="77"/>
  <c r="B28" i="77" s="1"/>
  <c r="L12" i="77"/>
  <c r="K12" i="77"/>
  <c r="J12" i="77"/>
  <c r="I12" i="77"/>
  <c r="H12" i="77"/>
  <c r="G12" i="77"/>
  <c r="F12" i="77"/>
  <c r="E12" i="77"/>
  <c r="D12" i="77"/>
  <c r="C12" i="77"/>
  <c r="B12" i="77"/>
  <c r="M11" i="77"/>
  <c r="B27" i="77" s="1"/>
  <c r="L11" i="77"/>
  <c r="K11" i="77"/>
  <c r="J11" i="77"/>
  <c r="I11" i="77"/>
  <c r="H11" i="77"/>
  <c r="G11" i="77"/>
  <c r="F11" i="77"/>
  <c r="E11" i="77"/>
  <c r="D11" i="77"/>
  <c r="C11" i="77"/>
  <c r="B11" i="77"/>
  <c r="M10" i="77"/>
  <c r="B26" i="77" s="1"/>
  <c r="L10" i="77"/>
  <c r="K10" i="77"/>
  <c r="J10" i="77"/>
  <c r="I10" i="77"/>
  <c r="H10" i="77"/>
  <c r="G10" i="77"/>
  <c r="F10" i="77"/>
  <c r="E10" i="77"/>
  <c r="D10" i="77"/>
  <c r="C10" i="77"/>
  <c r="B10" i="77"/>
  <c r="M9" i="77"/>
  <c r="B25" i="77" s="1"/>
  <c r="L9" i="77"/>
  <c r="K9" i="77"/>
  <c r="J9" i="77"/>
  <c r="I9" i="77"/>
  <c r="H9" i="77"/>
  <c r="G9" i="77"/>
  <c r="F9" i="77"/>
  <c r="E9" i="77"/>
  <c r="D9" i="77"/>
  <c r="C9" i="77"/>
  <c r="B9" i="77"/>
  <c r="M8" i="77"/>
  <c r="B24" i="77" s="1"/>
  <c r="L8" i="77"/>
  <c r="K8" i="77"/>
  <c r="J8" i="77"/>
  <c r="I8" i="77"/>
  <c r="H8" i="77"/>
  <c r="G8" i="77"/>
  <c r="F8" i="77"/>
  <c r="E8" i="77"/>
  <c r="D8" i="77"/>
  <c r="C8" i="77"/>
  <c r="B8" i="77"/>
  <c r="M7" i="77"/>
  <c r="B23" i="77" s="1"/>
  <c r="L7" i="77"/>
  <c r="K7" i="77"/>
  <c r="J7" i="77"/>
  <c r="I7" i="77"/>
  <c r="H7" i="77"/>
  <c r="G7" i="77"/>
  <c r="F7" i="77"/>
  <c r="E7" i="77"/>
  <c r="D7" i="77"/>
  <c r="C7" i="77"/>
  <c r="B7" i="77"/>
  <c r="M25" i="147"/>
  <c r="L25" i="147"/>
  <c r="K25" i="147"/>
  <c r="J25" i="147"/>
  <c r="I25" i="147"/>
  <c r="H25" i="147"/>
  <c r="G25" i="147"/>
  <c r="F25" i="147"/>
  <c r="E25" i="147"/>
  <c r="D25" i="147"/>
  <c r="C25" i="147"/>
  <c r="B25" i="147"/>
  <c r="M24" i="147"/>
  <c r="L24" i="147"/>
  <c r="K24" i="147"/>
  <c r="J24" i="147"/>
  <c r="I24" i="147"/>
  <c r="H24" i="147"/>
  <c r="G24" i="147"/>
  <c r="F24" i="147"/>
  <c r="E24" i="147"/>
  <c r="D24" i="147"/>
  <c r="C24" i="147"/>
  <c r="B24" i="147"/>
  <c r="M23" i="147"/>
  <c r="L23" i="147"/>
  <c r="K23" i="147"/>
  <c r="J23" i="147"/>
  <c r="I23" i="147"/>
  <c r="H23" i="147"/>
  <c r="G23" i="147"/>
  <c r="F23" i="147"/>
  <c r="E23" i="147"/>
  <c r="D23" i="147"/>
  <c r="C23" i="147"/>
  <c r="B23" i="147"/>
  <c r="M21" i="147"/>
  <c r="L21" i="147"/>
  <c r="K21" i="147"/>
  <c r="J21" i="147"/>
  <c r="I21" i="147"/>
  <c r="H21" i="147"/>
  <c r="G21" i="147"/>
  <c r="F21" i="147"/>
  <c r="E21" i="147"/>
  <c r="D21" i="147"/>
  <c r="C21" i="147"/>
  <c r="B21" i="147"/>
  <c r="M20" i="147"/>
  <c r="L20" i="147"/>
  <c r="K20" i="147"/>
  <c r="J20" i="147"/>
  <c r="I20" i="147"/>
  <c r="H20" i="147"/>
  <c r="G20" i="147"/>
  <c r="F20" i="147"/>
  <c r="E20" i="147"/>
  <c r="D20" i="147"/>
  <c r="C20" i="147"/>
  <c r="B20" i="147"/>
  <c r="M19" i="147"/>
  <c r="L19" i="147"/>
  <c r="K19" i="147"/>
  <c r="J19" i="147"/>
  <c r="I19" i="147"/>
  <c r="H19" i="147"/>
  <c r="G19" i="147"/>
  <c r="F19" i="147"/>
  <c r="E19" i="147"/>
  <c r="D19" i="147"/>
  <c r="C19" i="147"/>
  <c r="B19" i="147"/>
  <c r="M18" i="147"/>
  <c r="L18" i="147"/>
  <c r="K18" i="147"/>
  <c r="J18" i="147"/>
  <c r="I18" i="147"/>
  <c r="H18" i="147"/>
  <c r="G18" i="147"/>
  <c r="F18" i="147"/>
  <c r="E18" i="147"/>
  <c r="D18" i="147"/>
  <c r="C18" i="147"/>
  <c r="B18" i="147"/>
  <c r="M17" i="147"/>
  <c r="L17" i="147"/>
  <c r="K17" i="147"/>
  <c r="J17" i="147"/>
  <c r="I17" i="147"/>
  <c r="H17" i="147"/>
  <c r="G17" i="147"/>
  <c r="F17" i="147"/>
  <c r="E17" i="147"/>
  <c r="D17" i="147"/>
  <c r="C17" i="147"/>
  <c r="B17" i="147"/>
  <c r="M16" i="147"/>
  <c r="L16" i="147"/>
  <c r="K16" i="147"/>
  <c r="J16" i="147"/>
  <c r="I16" i="147"/>
  <c r="H16" i="147"/>
  <c r="G16" i="147"/>
  <c r="F16" i="147"/>
  <c r="E16" i="147"/>
  <c r="D16" i="147"/>
  <c r="C16" i="147"/>
  <c r="B16" i="147"/>
  <c r="M15" i="147"/>
  <c r="L15" i="147"/>
  <c r="K15" i="147"/>
  <c r="J15" i="147"/>
  <c r="I15" i="147"/>
  <c r="H15" i="147"/>
  <c r="G15" i="147"/>
  <c r="F15" i="147"/>
  <c r="E15" i="147"/>
  <c r="D15" i="147"/>
  <c r="C15" i="147"/>
  <c r="B15" i="147"/>
  <c r="M13" i="147"/>
  <c r="L13" i="147"/>
  <c r="K13" i="147"/>
  <c r="J13" i="147"/>
  <c r="I13" i="147"/>
  <c r="H13" i="147"/>
  <c r="G13" i="147"/>
  <c r="F13" i="147"/>
  <c r="E13" i="147"/>
  <c r="D13" i="147"/>
  <c r="C13" i="147"/>
  <c r="B13" i="147"/>
  <c r="M12" i="147"/>
  <c r="L12" i="147"/>
  <c r="K12" i="147"/>
  <c r="J12" i="147"/>
  <c r="I12" i="147"/>
  <c r="H12" i="147"/>
  <c r="G12" i="147"/>
  <c r="F12" i="147"/>
  <c r="E12" i="147"/>
  <c r="D12" i="147"/>
  <c r="C12" i="147"/>
  <c r="B12" i="147"/>
  <c r="M11" i="147"/>
  <c r="L11" i="147"/>
  <c r="K11" i="147"/>
  <c r="J11" i="147"/>
  <c r="I11" i="147"/>
  <c r="H11" i="147"/>
  <c r="G11" i="147"/>
  <c r="F11" i="147"/>
  <c r="E11" i="147"/>
  <c r="D11" i="147"/>
  <c r="C11" i="147"/>
  <c r="B11" i="147"/>
  <c r="M10" i="147"/>
  <c r="L10" i="147"/>
  <c r="K10" i="147"/>
  <c r="J10" i="147"/>
  <c r="I10" i="147"/>
  <c r="H10" i="147"/>
  <c r="G10" i="147"/>
  <c r="F10" i="147"/>
  <c r="E10" i="147"/>
  <c r="D10" i="147"/>
  <c r="C10" i="147"/>
  <c r="B10" i="147"/>
  <c r="M9" i="147"/>
  <c r="L9" i="147"/>
  <c r="K9" i="147"/>
  <c r="J9" i="147"/>
  <c r="I9" i="147"/>
  <c r="H9" i="147"/>
  <c r="G9" i="147"/>
  <c r="F9" i="147"/>
  <c r="E9" i="147"/>
  <c r="D9" i="147"/>
  <c r="C9" i="147"/>
  <c r="B9" i="147"/>
  <c r="M8" i="147"/>
  <c r="L8" i="147"/>
  <c r="K8" i="147"/>
  <c r="J8" i="147"/>
  <c r="I8" i="147"/>
  <c r="H8" i="147"/>
  <c r="G8" i="147"/>
  <c r="F8" i="147"/>
  <c r="E8" i="147"/>
  <c r="D8" i="147"/>
  <c r="C8" i="147"/>
  <c r="B8" i="147"/>
  <c r="M7" i="147"/>
  <c r="L7" i="147"/>
  <c r="K7" i="147"/>
  <c r="J7" i="147"/>
  <c r="I7" i="147"/>
  <c r="H7" i="147"/>
  <c r="G7" i="147"/>
  <c r="F7" i="147"/>
  <c r="E7" i="147"/>
  <c r="D7" i="147"/>
  <c r="C7" i="147"/>
  <c r="B7" i="147"/>
  <c r="M6" i="147"/>
  <c r="L6" i="147"/>
  <c r="K6" i="147"/>
  <c r="J6" i="147"/>
  <c r="I6" i="147"/>
  <c r="H6" i="147"/>
  <c r="G6" i="147"/>
  <c r="F6" i="147"/>
  <c r="E6" i="147"/>
  <c r="D6" i="147"/>
  <c r="C6" i="147"/>
  <c r="B6" i="147"/>
  <c r="O20" i="130"/>
  <c r="N20" i="130"/>
  <c r="M20" i="130"/>
  <c r="L20" i="130"/>
  <c r="K20" i="130"/>
  <c r="J20" i="130"/>
  <c r="I20" i="130"/>
  <c r="H20" i="130"/>
  <c r="G20" i="130"/>
  <c r="F20" i="130"/>
  <c r="E20" i="130"/>
  <c r="D20" i="130"/>
  <c r="C20" i="130"/>
  <c r="B20" i="130"/>
  <c r="O19" i="130"/>
  <c r="N19" i="130"/>
  <c r="M19" i="130"/>
  <c r="L19" i="130"/>
  <c r="K19" i="130"/>
  <c r="J19" i="130"/>
  <c r="I19" i="130"/>
  <c r="H19" i="130"/>
  <c r="G19" i="130"/>
  <c r="F19" i="130"/>
  <c r="E19" i="130"/>
  <c r="D19" i="130"/>
  <c r="C19" i="130"/>
  <c r="B19" i="130"/>
  <c r="O18" i="130"/>
  <c r="N18" i="130"/>
  <c r="M18" i="130"/>
  <c r="L18" i="130"/>
  <c r="K18" i="130"/>
  <c r="J18" i="130"/>
  <c r="I18" i="130"/>
  <c r="H18" i="130"/>
  <c r="G18" i="130"/>
  <c r="F18" i="130"/>
  <c r="E18" i="130"/>
  <c r="D18" i="130"/>
  <c r="C18" i="130"/>
  <c r="B18" i="130"/>
  <c r="O17" i="130"/>
  <c r="N17" i="130"/>
  <c r="M17" i="130"/>
  <c r="L17" i="130"/>
  <c r="K17" i="130"/>
  <c r="J17" i="130"/>
  <c r="I17" i="130"/>
  <c r="H17" i="130"/>
  <c r="G17" i="130"/>
  <c r="F17" i="130"/>
  <c r="E17" i="130"/>
  <c r="D17" i="130"/>
  <c r="C17" i="130"/>
  <c r="B17" i="130"/>
  <c r="O16" i="130"/>
  <c r="N16" i="130"/>
  <c r="M16" i="130"/>
  <c r="L16" i="130"/>
  <c r="K16" i="130"/>
  <c r="J16" i="130"/>
  <c r="I16" i="130"/>
  <c r="H16" i="130"/>
  <c r="G16" i="130"/>
  <c r="F16" i="130"/>
  <c r="E16" i="130"/>
  <c r="D16" i="130"/>
  <c r="C16" i="130"/>
  <c r="B16" i="130"/>
  <c r="O15" i="130"/>
  <c r="N15" i="130"/>
  <c r="M15" i="130"/>
  <c r="L15" i="130"/>
  <c r="K15" i="130"/>
  <c r="J15" i="130"/>
  <c r="I15" i="130"/>
  <c r="H15" i="130"/>
  <c r="G15" i="130"/>
  <c r="F15" i="130"/>
  <c r="E15" i="130"/>
  <c r="D15" i="130"/>
  <c r="C15" i="130"/>
  <c r="B15" i="130"/>
  <c r="O14" i="130"/>
  <c r="N14" i="130"/>
  <c r="M14" i="130"/>
  <c r="L14" i="130"/>
  <c r="K14" i="130"/>
  <c r="J14" i="130"/>
  <c r="I14" i="130"/>
  <c r="H14" i="130"/>
  <c r="G14" i="130"/>
  <c r="F14" i="130"/>
  <c r="E14" i="130"/>
  <c r="D14" i="130"/>
  <c r="C14" i="130"/>
  <c r="B14" i="130"/>
  <c r="O13" i="130"/>
  <c r="N13" i="130"/>
  <c r="M13" i="130"/>
  <c r="L13" i="130"/>
  <c r="K13" i="130"/>
  <c r="J13" i="130"/>
  <c r="I13" i="130"/>
  <c r="H13" i="130"/>
  <c r="G13" i="130"/>
  <c r="F13" i="130"/>
  <c r="E13" i="130"/>
  <c r="D13" i="130"/>
  <c r="C13" i="130"/>
  <c r="B13" i="130"/>
  <c r="O12" i="130"/>
  <c r="N12" i="130"/>
  <c r="M12" i="130"/>
  <c r="L12" i="130"/>
  <c r="K12" i="130"/>
  <c r="J12" i="130"/>
  <c r="I12" i="130"/>
  <c r="H12" i="130"/>
  <c r="G12" i="130"/>
  <c r="F12" i="130"/>
  <c r="E12" i="130"/>
  <c r="D12" i="130"/>
  <c r="C12" i="130"/>
  <c r="B12" i="130"/>
  <c r="O11" i="130"/>
  <c r="N11" i="130"/>
  <c r="M11" i="130"/>
  <c r="L11" i="130"/>
  <c r="K11" i="130"/>
  <c r="J11" i="130"/>
  <c r="I11" i="130"/>
  <c r="H11" i="130"/>
  <c r="G11" i="130"/>
  <c r="F11" i="130"/>
  <c r="E11" i="130"/>
  <c r="D11" i="130"/>
  <c r="C11" i="130"/>
  <c r="B11" i="130"/>
  <c r="O10" i="130"/>
  <c r="N10" i="130"/>
  <c r="M10" i="130"/>
  <c r="L10" i="130"/>
  <c r="K10" i="130"/>
  <c r="J10" i="130"/>
  <c r="I10" i="130"/>
  <c r="H10" i="130"/>
  <c r="G10" i="130"/>
  <c r="F10" i="130"/>
  <c r="E10" i="130"/>
  <c r="D10" i="130"/>
  <c r="C10" i="130"/>
  <c r="B10" i="130"/>
  <c r="O9" i="130"/>
  <c r="N9" i="130"/>
  <c r="M9" i="130"/>
  <c r="L9" i="130"/>
  <c r="K9" i="130"/>
  <c r="J9" i="130"/>
  <c r="I9" i="130"/>
  <c r="H9" i="130"/>
  <c r="G9" i="130"/>
  <c r="F9" i="130"/>
  <c r="E9" i="130"/>
  <c r="D9" i="130"/>
  <c r="C9" i="130"/>
  <c r="B9" i="130"/>
  <c r="O8" i="130"/>
  <c r="N8" i="130"/>
  <c r="M8" i="130"/>
  <c r="L8" i="130"/>
  <c r="K8" i="130"/>
  <c r="J8" i="130"/>
  <c r="I8" i="130"/>
  <c r="H8" i="130"/>
  <c r="G8" i="130"/>
  <c r="F8" i="130"/>
  <c r="E8" i="130"/>
  <c r="D8" i="130"/>
  <c r="C8" i="130"/>
  <c r="B8" i="130"/>
  <c r="O7" i="130"/>
  <c r="N7" i="130"/>
  <c r="M7" i="130"/>
  <c r="L7" i="130"/>
  <c r="K7" i="130"/>
  <c r="J7" i="130"/>
  <c r="I7" i="130"/>
  <c r="H7" i="130"/>
  <c r="G7" i="130"/>
  <c r="F7" i="130"/>
  <c r="E7" i="130"/>
  <c r="D7" i="130"/>
  <c r="C7" i="130"/>
  <c r="B7" i="130"/>
  <c r="O6" i="130"/>
  <c r="N6" i="130"/>
  <c r="M6" i="130"/>
  <c r="L6" i="130"/>
  <c r="K6" i="130"/>
  <c r="J6" i="130"/>
  <c r="I6" i="130"/>
  <c r="H6" i="130"/>
  <c r="G6" i="130"/>
  <c r="F6" i="130"/>
  <c r="E6" i="130"/>
  <c r="D6" i="130"/>
  <c r="C6" i="130"/>
  <c r="B6" i="130"/>
  <c r="O5" i="130"/>
  <c r="N5" i="130"/>
  <c r="M5" i="130"/>
  <c r="L5" i="130"/>
  <c r="K5" i="130"/>
  <c r="J5" i="130"/>
  <c r="I5" i="130"/>
  <c r="H5" i="130"/>
  <c r="G5" i="130"/>
  <c r="F5" i="130"/>
  <c r="E5" i="130"/>
  <c r="D5" i="130"/>
  <c r="C5" i="130"/>
  <c r="B5" i="130"/>
  <c r="M20" i="131"/>
  <c r="L20" i="131"/>
  <c r="K20" i="131"/>
  <c r="J20" i="131"/>
  <c r="I20" i="131"/>
  <c r="H20" i="131"/>
  <c r="G20" i="131"/>
  <c r="F20" i="131"/>
  <c r="E20" i="131"/>
  <c r="D20" i="131"/>
  <c r="C20" i="131"/>
  <c r="B20" i="131"/>
  <c r="M19" i="131"/>
  <c r="L19" i="131"/>
  <c r="K19" i="131"/>
  <c r="J19" i="131"/>
  <c r="I19" i="131"/>
  <c r="H19" i="131"/>
  <c r="G19" i="131"/>
  <c r="F19" i="131"/>
  <c r="E19" i="131"/>
  <c r="D19" i="131"/>
  <c r="C19" i="131"/>
  <c r="B19" i="131"/>
  <c r="M18" i="131"/>
  <c r="L18" i="131"/>
  <c r="K18" i="131"/>
  <c r="J18" i="131"/>
  <c r="I18" i="131"/>
  <c r="H18" i="131"/>
  <c r="G18" i="131"/>
  <c r="F18" i="131"/>
  <c r="E18" i="131"/>
  <c r="D18" i="131"/>
  <c r="C18" i="131"/>
  <c r="B18" i="131"/>
  <c r="M17" i="131"/>
  <c r="L17" i="131"/>
  <c r="K17" i="131"/>
  <c r="J17" i="131"/>
  <c r="I17" i="131"/>
  <c r="H17" i="131"/>
  <c r="G17" i="131"/>
  <c r="F17" i="131"/>
  <c r="E17" i="131"/>
  <c r="D17" i="131"/>
  <c r="C17" i="131"/>
  <c r="B17" i="131"/>
  <c r="M16" i="131"/>
  <c r="L16" i="131"/>
  <c r="K16" i="131"/>
  <c r="J16" i="131"/>
  <c r="I16" i="131"/>
  <c r="H16" i="131"/>
  <c r="G16" i="131"/>
  <c r="F16" i="131"/>
  <c r="E16" i="131"/>
  <c r="D16" i="131"/>
  <c r="C16" i="131"/>
  <c r="B16" i="131"/>
  <c r="M15" i="131"/>
  <c r="L15" i="131"/>
  <c r="K15" i="131"/>
  <c r="J15" i="131"/>
  <c r="I15" i="131"/>
  <c r="H15" i="131"/>
  <c r="G15" i="131"/>
  <c r="F15" i="131"/>
  <c r="E15" i="131"/>
  <c r="D15" i="131"/>
  <c r="C15" i="131"/>
  <c r="B15" i="131"/>
  <c r="M14" i="131"/>
  <c r="L14" i="131"/>
  <c r="K14" i="131"/>
  <c r="J14" i="131"/>
  <c r="I14" i="131"/>
  <c r="H14" i="131"/>
  <c r="G14" i="131"/>
  <c r="F14" i="131"/>
  <c r="E14" i="131"/>
  <c r="D14" i="131"/>
  <c r="C14" i="131"/>
  <c r="B14" i="131"/>
  <c r="B29" i="131" s="1"/>
  <c r="M13" i="131"/>
  <c r="L13" i="131"/>
  <c r="K13" i="131"/>
  <c r="J13" i="131"/>
  <c r="I13" i="131"/>
  <c r="H13" i="131"/>
  <c r="G13" i="131"/>
  <c r="F13" i="131"/>
  <c r="E13" i="131"/>
  <c r="D13" i="131"/>
  <c r="C13" i="131"/>
  <c r="B13" i="131"/>
  <c r="M12" i="131"/>
  <c r="L12" i="131"/>
  <c r="K12" i="131"/>
  <c r="J12" i="131"/>
  <c r="I12" i="131"/>
  <c r="H12" i="131"/>
  <c r="G12" i="131"/>
  <c r="F12" i="131"/>
  <c r="E12" i="131"/>
  <c r="D12" i="131"/>
  <c r="C12" i="131"/>
  <c r="B12" i="131"/>
  <c r="M11" i="131"/>
  <c r="L11" i="131"/>
  <c r="K11" i="131"/>
  <c r="J11" i="131"/>
  <c r="I11" i="131"/>
  <c r="H11" i="131"/>
  <c r="G11" i="131"/>
  <c r="F11" i="131"/>
  <c r="E11" i="131"/>
  <c r="D11" i="131"/>
  <c r="C11" i="131"/>
  <c r="B11" i="131"/>
  <c r="M10" i="131"/>
  <c r="L10" i="131"/>
  <c r="K10" i="131"/>
  <c r="J10" i="131"/>
  <c r="I10" i="131"/>
  <c r="H10" i="131"/>
  <c r="G10" i="131"/>
  <c r="F10" i="131"/>
  <c r="E10" i="131"/>
  <c r="D10" i="131"/>
  <c r="C10" i="131"/>
  <c r="B10" i="131"/>
  <c r="M9" i="131"/>
  <c r="L9" i="131"/>
  <c r="K9" i="131"/>
  <c r="J9" i="131"/>
  <c r="I9" i="131"/>
  <c r="H9" i="131"/>
  <c r="G9" i="131"/>
  <c r="F9" i="131"/>
  <c r="E9" i="131"/>
  <c r="D9" i="131"/>
  <c r="C9" i="131"/>
  <c r="B9" i="131"/>
  <c r="M8" i="131"/>
  <c r="L8" i="131"/>
  <c r="K8" i="131"/>
  <c r="J8" i="131"/>
  <c r="I8" i="131"/>
  <c r="H8" i="131"/>
  <c r="G8" i="131"/>
  <c r="F8" i="131"/>
  <c r="E8" i="131"/>
  <c r="D8" i="131"/>
  <c r="C8" i="131"/>
  <c r="B8" i="131"/>
  <c r="M7" i="131"/>
  <c r="L7" i="131"/>
  <c r="K7" i="131"/>
  <c r="J7" i="131"/>
  <c r="I7" i="131"/>
  <c r="H7" i="131"/>
  <c r="G7" i="131"/>
  <c r="F7" i="131"/>
  <c r="E7" i="131"/>
  <c r="D7" i="131"/>
  <c r="C7" i="131"/>
  <c r="B7" i="131"/>
  <c r="B22" i="131" s="1"/>
  <c r="M23" i="53"/>
  <c r="L23" i="53"/>
  <c r="K23" i="53"/>
  <c r="J23" i="53"/>
  <c r="I23" i="53"/>
  <c r="H23" i="53"/>
  <c r="G23" i="53"/>
  <c r="F23" i="53"/>
  <c r="E23" i="53"/>
  <c r="D23" i="53"/>
  <c r="C23" i="53"/>
  <c r="B23" i="53"/>
  <c r="M22" i="53"/>
  <c r="L22" i="53"/>
  <c r="K22" i="53"/>
  <c r="J22" i="53"/>
  <c r="I22" i="53"/>
  <c r="H22" i="53"/>
  <c r="G22" i="53"/>
  <c r="F22" i="53"/>
  <c r="E22" i="53"/>
  <c r="D22" i="53"/>
  <c r="C22" i="53"/>
  <c r="B22" i="53"/>
  <c r="M21" i="53"/>
  <c r="L21" i="53"/>
  <c r="K21" i="53"/>
  <c r="J21" i="53"/>
  <c r="I21" i="53"/>
  <c r="H21" i="53"/>
  <c r="G21" i="53"/>
  <c r="F21" i="53"/>
  <c r="E21" i="53"/>
  <c r="D21" i="53"/>
  <c r="C21" i="53"/>
  <c r="B21" i="53"/>
  <c r="M20" i="53"/>
  <c r="L20" i="53"/>
  <c r="K20" i="53"/>
  <c r="J20" i="53"/>
  <c r="I20" i="53"/>
  <c r="H20" i="53"/>
  <c r="G20" i="53"/>
  <c r="F20" i="53"/>
  <c r="E20" i="53"/>
  <c r="D20" i="53"/>
  <c r="C20" i="53"/>
  <c r="B20" i="53"/>
  <c r="M19" i="53"/>
  <c r="L19" i="53"/>
  <c r="K19" i="53"/>
  <c r="J19" i="53"/>
  <c r="I19" i="53"/>
  <c r="H19" i="53"/>
  <c r="G19" i="53"/>
  <c r="F19" i="53"/>
  <c r="E19" i="53"/>
  <c r="D19" i="53"/>
  <c r="C19" i="53"/>
  <c r="B19" i="53"/>
  <c r="M18" i="53"/>
  <c r="L18" i="53"/>
  <c r="K18" i="53"/>
  <c r="J18" i="53"/>
  <c r="I18" i="53"/>
  <c r="H18" i="53"/>
  <c r="G18" i="53"/>
  <c r="F18" i="53"/>
  <c r="E18" i="53"/>
  <c r="D18" i="53"/>
  <c r="C18" i="53"/>
  <c r="B36" i="53" s="1"/>
  <c r="B18" i="53"/>
  <c r="M17" i="53"/>
  <c r="L17" i="53"/>
  <c r="K17" i="53"/>
  <c r="J17" i="53"/>
  <c r="I17" i="53"/>
  <c r="H17" i="53"/>
  <c r="G17" i="53"/>
  <c r="F17" i="53"/>
  <c r="E17" i="53"/>
  <c r="D17" i="53"/>
  <c r="C17" i="53"/>
  <c r="B17" i="53"/>
  <c r="B35" i="53" s="1"/>
  <c r="M16" i="53"/>
  <c r="L16" i="53"/>
  <c r="K16" i="53"/>
  <c r="J16" i="53"/>
  <c r="I16" i="53"/>
  <c r="H16" i="53"/>
  <c r="G16" i="53"/>
  <c r="F16" i="53"/>
  <c r="E16" i="53"/>
  <c r="D16" i="53"/>
  <c r="C16" i="53"/>
  <c r="B16" i="53"/>
  <c r="M15" i="53"/>
  <c r="L15" i="53"/>
  <c r="K15" i="53"/>
  <c r="J15" i="53"/>
  <c r="I15" i="53"/>
  <c r="H15" i="53"/>
  <c r="G15" i="53"/>
  <c r="F15" i="53"/>
  <c r="E15" i="53"/>
  <c r="D15" i="53"/>
  <c r="C15" i="53"/>
  <c r="B15" i="53"/>
  <c r="M14" i="53"/>
  <c r="L14" i="53"/>
  <c r="K14" i="53"/>
  <c r="J14" i="53"/>
  <c r="I14" i="53"/>
  <c r="H14" i="53"/>
  <c r="G14" i="53"/>
  <c r="F14" i="53"/>
  <c r="E14" i="53"/>
  <c r="D14" i="53"/>
  <c r="C14" i="53"/>
  <c r="B14" i="53"/>
  <c r="M13" i="53"/>
  <c r="L13" i="53"/>
  <c r="K13" i="53"/>
  <c r="J13" i="53"/>
  <c r="I13" i="53"/>
  <c r="H13" i="53"/>
  <c r="G13" i="53"/>
  <c r="F13" i="53"/>
  <c r="E13" i="53"/>
  <c r="D13" i="53"/>
  <c r="C13" i="53"/>
  <c r="B13" i="53"/>
  <c r="M12" i="53"/>
  <c r="L12" i="53"/>
  <c r="K12" i="53"/>
  <c r="J12" i="53"/>
  <c r="I12" i="53"/>
  <c r="H12" i="53"/>
  <c r="G12" i="53"/>
  <c r="F12" i="53"/>
  <c r="E12" i="53"/>
  <c r="D12" i="53"/>
  <c r="C12" i="53"/>
  <c r="B12" i="53"/>
  <c r="M11" i="53"/>
  <c r="L11" i="53"/>
  <c r="K11" i="53"/>
  <c r="J11" i="53"/>
  <c r="I11" i="53"/>
  <c r="H11" i="53"/>
  <c r="G11" i="53"/>
  <c r="F11" i="53"/>
  <c r="E11" i="53"/>
  <c r="D11" i="53"/>
  <c r="C11" i="53"/>
  <c r="B11" i="53"/>
  <c r="M10" i="53"/>
  <c r="L10" i="53"/>
  <c r="K10" i="53"/>
  <c r="J10" i="53"/>
  <c r="I10" i="53"/>
  <c r="H10" i="53"/>
  <c r="G10" i="53"/>
  <c r="F10" i="53"/>
  <c r="E10" i="53"/>
  <c r="D10" i="53"/>
  <c r="C10" i="53"/>
  <c r="B10" i="53"/>
  <c r="M9" i="53"/>
  <c r="L9" i="53"/>
  <c r="K9" i="53"/>
  <c r="J9" i="53"/>
  <c r="I9" i="53"/>
  <c r="H9" i="53"/>
  <c r="G9" i="53"/>
  <c r="F9" i="53"/>
  <c r="E9" i="53"/>
  <c r="D9" i="53"/>
  <c r="C9" i="53"/>
  <c r="B9" i="53"/>
  <c r="M8" i="53"/>
  <c r="L8" i="53"/>
  <c r="K8" i="53"/>
  <c r="J8" i="53"/>
  <c r="I8" i="53"/>
  <c r="H8" i="53"/>
  <c r="G8" i="53"/>
  <c r="F8" i="53"/>
  <c r="E8" i="53"/>
  <c r="D8" i="53"/>
  <c r="C8" i="53"/>
  <c r="B8" i="53"/>
  <c r="O20" i="132"/>
  <c r="N20" i="132"/>
  <c r="M20" i="132"/>
  <c r="L20" i="132"/>
  <c r="K20" i="132"/>
  <c r="J20" i="132"/>
  <c r="I20" i="132"/>
  <c r="H20" i="132"/>
  <c r="G20" i="132"/>
  <c r="F20" i="132"/>
  <c r="E20" i="132"/>
  <c r="D20" i="132"/>
  <c r="C20" i="132"/>
  <c r="B20" i="132"/>
  <c r="O19" i="132"/>
  <c r="N19" i="132"/>
  <c r="M19" i="132"/>
  <c r="L19" i="132"/>
  <c r="K19" i="132"/>
  <c r="J19" i="132"/>
  <c r="I19" i="132"/>
  <c r="H19" i="132"/>
  <c r="G19" i="132"/>
  <c r="F19" i="132"/>
  <c r="E19" i="132"/>
  <c r="D19" i="132"/>
  <c r="C19" i="132"/>
  <c r="B19" i="132"/>
  <c r="O18" i="132"/>
  <c r="N18" i="132"/>
  <c r="M18" i="132"/>
  <c r="L18" i="132"/>
  <c r="K18" i="132"/>
  <c r="J18" i="132"/>
  <c r="I18" i="132"/>
  <c r="H18" i="132"/>
  <c r="G18" i="132"/>
  <c r="F18" i="132"/>
  <c r="E18" i="132"/>
  <c r="D18" i="132"/>
  <c r="C18" i="132"/>
  <c r="B18" i="132"/>
  <c r="O17" i="132"/>
  <c r="N17" i="132"/>
  <c r="M17" i="132"/>
  <c r="L17" i="132"/>
  <c r="K17" i="132"/>
  <c r="J17" i="132"/>
  <c r="I17" i="132"/>
  <c r="H17" i="132"/>
  <c r="G17" i="132"/>
  <c r="F17" i="132"/>
  <c r="E17" i="132"/>
  <c r="D17" i="132"/>
  <c r="C17" i="132"/>
  <c r="B17" i="132"/>
  <c r="O16" i="132"/>
  <c r="N16" i="132"/>
  <c r="M16" i="132"/>
  <c r="L16" i="132"/>
  <c r="K16" i="132"/>
  <c r="J16" i="132"/>
  <c r="I16" i="132"/>
  <c r="H16" i="132"/>
  <c r="G16" i="132"/>
  <c r="F16" i="132"/>
  <c r="E16" i="132"/>
  <c r="D16" i="132"/>
  <c r="C16" i="132"/>
  <c r="B16" i="132"/>
  <c r="O15" i="132"/>
  <c r="N15" i="132"/>
  <c r="M15" i="132"/>
  <c r="L15" i="132"/>
  <c r="K15" i="132"/>
  <c r="J15" i="132"/>
  <c r="I15" i="132"/>
  <c r="H15" i="132"/>
  <c r="G15" i="132"/>
  <c r="F15" i="132"/>
  <c r="E15" i="132"/>
  <c r="D15" i="132"/>
  <c r="C15" i="132"/>
  <c r="B15" i="132"/>
  <c r="O14" i="132"/>
  <c r="N14" i="132"/>
  <c r="M14" i="132"/>
  <c r="L14" i="132"/>
  <c r="K14" i="132"/>
  <c r="J14" i="132"/>
  <c r="I14" i="132"/>
  <c r="H14" i="132"/>
  <c r="G14" i="132"/>
  <c r="F14" i="132"/>
  <c r="E14" i="132"/>
  <c r="D14" i="132"/>
  <c r="C14" i="132"/>
  <c r="B14" i="132"/>
  <c r="O13" i="132"/>
  <c r="N13" i="132"/>
  <c r="M13" i="132"/>
  <c r="L13" i="132"/>
  <c r="K13" i="132"/>
  <c r="J13" i="132"/>
  <c r="I13" i="132"/>
  <c r="H13" i="132"/>
  <c r="G13" i="132"/>
  <c r="F13" i="132"/>
  <c r="E13" i="132"/>
  <c r="D13" i="132"/>
  <c r="C13" i="132"/>
  <c r="B13" i="132"/>
  <c r="O12" i="132"/>
  <c r="N12" i="132"/>
  <c r="M12" i="132"/>
  <c r="L12" i="132"/>
  <c r="K12" i="132"/>
  <c r="J12" i="132"/>
  <c r="I12" i="132"/>
  <c r="H12" i="132"/>
  <c r="G12" i="132"/>
  <c r="F12" i="132"/>
  <c r="E12" i="132"/>
  <c r="D12" i="132"/>
  <c r="C12" i="132"/>
  <c r="B12" i="132"/>
  <c r="O11" i="132"/>
  <c r="N11" i="132"/>
  <c r="M11" i="132"/>
  <c r="L11" i="132"/>
  <c r="K11" i="132"/>
  <c r="J11" i="132"/>
  <c r="I11" i="132"/>
  <c r="H11" i="132"/>
  <c r="G11" i="132"/>
  <c r="F11" i="132"/>
  <c r="E11" i="132"/>
  <c r="D11" i="132"/>
  <c r="C11" i="132"/>
  <c r="B11" i="132"/>
  <c r="O10" i="132"/>
  <c r="N10" i="132"/>
  <c r="M10" i="132"/>
  <c r="L10" i="132"/>
  <c r="K10" i="132"/>
  <c r="J10" i="132"/>
  <c r="I10" i="132"/>
  <c r="H10" i="132"/>
  <c r="G10" i="132"/>
  <c r="F10" i="132"/>
  <c r="E10" i="132"/>
  <c r="D10" i="132"/>
  <c r="C10" i="132"/>
  <c r="B10" i="132"/>
  <c r="O9" i="132"/>
  <c r="N9" i="132"/>
  <c r="M9" i="132"/>
  <c r="L9" i="132"/>
  <c r="K9" i="132"/>
  <c r="J9" i="132"/>
  <c r="I9" i="132"/>
  <c r="H9" i="132"/>
  <c r="G9" i="132"/>
  <c r="F9" i="132"/>
  <c r="E9" i="132"/>
  <c r="D9" i="132"/>
  <c r="C9" i="132"/>
  <c r="B9" i="132"/>
  <c r="O8" i="132"/>
  <c r="N8" i="132"/>
  <c r="M8" i="132"/>
  <c r="L8" i="132"/>
  <c r="K8" i="132"/>
  <c r="J8" i="132"/>
  <c r="I8" i="132"/>
  <c r="H8" i="132"/>
  <c r="G8" i="132"/>
  <c r="F8" i="132"/>
  <c r="E8" i="132"/>
  <c r="D8" i="132"/>
  <c r="C8" i="132"/>
  <c r="B8" i="132"/>
  <c r="O7" i="132"/>
  <c r="N7" i="132"/>
  <c r="M7" i="132"/>
  <c r="L7" i="132"/>
  <c r="K7" i="132"/>
  <c r="J7" i="132"/>
  <c r="I7" i="132"/>
  <c r="H7" i="132"/>
  <c r="G7" i="132"/>
  <c r="F7" i="132"/>
  <c r="E7" i="132"/>
  <c r="D7" i="132"/>
  <c r="C7" i="132"/>
  <c r="B7" i="132"/>
  <c r="O6" i="132"/>
  <c r="N6" i="132"/>
  <c r="M6" i="132"/>
  <c r="L6" i="132"/>
  <c r="K6" i="132"/>
  <c r="J6" i="132"/>
  <c r="I6" i="132"/>
  <c r="H6" i="132"/>
  <c r="G6" i="132"/>
  <c r="F6" i="132"/>
  <c r="E6" i="132"/>
  <c r="D6" i="132"/>
  <c r="C6" i="132"/>
  <c r="B6" i="132"/>
  <c r="O5" i="132"/>
  <c r="N5" i="132"/>
  <c r="M5" i="132"/>
  <c r="L5" i="132"/>
  <c r="K5" i="132"/>
  <c r="J5" i="132"/>
  <c r="I5" i="132"/>
  <c r="H5" i="132"/>
  <c r="G5" i="132"/>
  <c r="F5" i="132"/>
  <c r="E5" i="132"/>
  <c r="D5" i="132"/>
  <c r="C5" i="132"/>
  <c r="B5" i="132"/>
  <c r="M20" i="127"/>
  <c r="L20" i="127"/>
  <c r="K20" i="127"/>
  <c r="J20" i="127"/>
  <c r="I20" i="127"/>
  <c r="H20" i="127"/>
  <c r="G20" i="127"/>
  <c r="F20" i="127"/>
  <c r="E20" i="127"/>
  <c r="D20" i="127"/>
  <c r="C20" i="127"/>
  <c r="B20" i="127"/>
  <c r="M19" i="127"/>
  <c r="L19" i="127"/>
  <c r="K19" i="127"/>
  <c r="J19" i="127"/>
  <c r="I19" i="127"/>
  <c r="H19" i="127"/>
  <c r="G19" i="127"/>
  <c r="F19" i="127"/>
  <c r="E19" i="127"/>
  <c r="D19" i="127"/>
  <c r="C19" i="127"/>
  <c r="B19" i="127"/>
  <c r="M18" i="127"/>
  <c r="L18" i="127"/>
  <c r="K18" i="127"/>
  <c r="J18" i="127"/>
  <c r="I18" i="127"/>
  <c r="H18" i="127"/>
  <c r="G18" i="127"/>
  <c r="F18" i="127"/>
  <c r="E18" i="127"/>
  <c r="D18" i="127"/>
  <c r="C18" i="127"/>
  <c r="B18" i="127"/>
  <c r="M17" i="127"/>
  <c r="L17" i="127"/>
  <c r="K17" i="127"/>
  <c r="J17" i="127"/>
  <c r="I17" i="127"/>
  <c r="H17" i="127"/>
  <c r="G17" i="127"/>
  <c r="F17" i="127"/>
  <c r="E17" i="127"/>
  <c r="D17" i="127"/>
  <c r="C17" i="127"/>
  <c r="B32" i="127" s="1"/>
  <c r="B17" i="127"/>
  <c r="M16" i="127"/>
  <c r="L16" i="127"/>
  <c r="K16" i="127"/>
  <c r="J16" i="127"/>
  <c r="I16" i="127"/>
  <c r="H16" i="127"/>
  <c r="G16" i="127"/>
  <c r="F16" i="127"/>
  <c r="E16" i="127"/>
  <c r="D16" i="127"/>
  <c r="C16" i="127"/>
  <c r="B16" i="127"/>
  <c r="M15" i="127"/>
  <c r="L15" i="127"/>
  <c r="K15" i="127"/>
  <c r="J15" i="127"/>
  <c r="I15" i="127"/>
  <c r="H15" i="127"/>
  <c r="G15" i="127"/>
  <c r="F15" i="127"/>
  <c r="E15" i="127"/>
  <c r="D15" i="127"/>
  <c r="C15" i="127"/>
  <c r="B15" i="127"/>
  <c r="M14" i="127"/>
  <c r="L14" i="127"/>
  <c r="K14" i="127"/>
  <c r="J14" i="127"/>
  <c r="I14" i="127"/>
  <c r="H14" i="127"/>
  <c r="G14" i="127"/>
  <c r="F14" i="127"/>
  <c r="E14" i="127"/>
  <c r="D14" i="127"/>
  <c r="C14" i="127"/>
  <c r="B14" i="127"/>
  <c r="M13" i="127"/>
  <c r="L13" i="127"/>
  <c r="K13" i="127"/>
  <c r="J13" i="127"/>
  <c r="I13" i="127"/>
  <c r="H13" i="127"/>
  <c r="G13" i="127"/>
  <c r="F13" i="127"/>
  <c r="E13" i="127"/>
  <c r="D13" i="127"/>
  <c r="C13" i="127"/>
  <c r="B13" i="127"/>
  <c r="M12" i="127"/>
  <c r="L12" i="127"/>
  <c r="K12" i="127"/>
  <c r="J12" i="127"/>
  <c r="I12" i="127"/>
  <c r="H12" i="127"/>
  <c r="G12" i="127"/>
  <c r="F12" i="127"/>
  <c r="E12" i="127"/>
  <c r="D12" i="127"/>
  <c r="C12" i="127"/>
  <c r="B12" i="127"/>
  <c r="M11" i="127"/>
  <c r="L11" i="127"/>
  <c r="K11" i="127"/>
  <c r="J11" i="127"/>
  <c r="I11" i="127"/>
  <c r="H11" i="127"/>
  <c r="G11" i="127"/>
  <c r="F11" i="127"/>
  <c r="E11" i="127"/>
  <c r="B26" i="127" s="1"/>
  <c r="D11" i="127"/>
  <c r="C11" i="127"/>
  <c r="B11" i="127"/>
  <c r="M10" i="127"/>
  <c r="L10" i="127"/>
  <c r="K10" i="127"/>
  <c r="J10" i="127"/>
  <c r="I10" i="127"/>
  <c r="H10" i="127"/>
  <c r="G10" i="127"/>
  <c r="F10" i="127"/>
  <c r="E10" i="127"/>
  <c r="D10" i="127"/>
  <c r="C10" i="127"/>
  <c r="B25" i="127" s="1"/>
  <c r="B10" i="127"/>
  <c r="M9" i="127"/>
  <c r="L9" i="127"/>
  <c r="K9" i="127"/>
  <c r="J9" i="127"/>
  <c r="I9" i="127"/>
  <c r="H9" i="127"/>
  <c r="G9" i="127"/>
  <c r="F9" i="127"/>
  <c r="E9" i="127"/>
  <c r="D9" i="127"/>
  <c r="C9" i="127"/>
  <c r="B9" i="127"/>
  <c r="M8" i="127"/>
  <c r="L8" i="127"/>
  <c r="K8" i="127"/>
  <c r="J8" i="127"/>
  <c r="I8" i="127"/>
  <c r="H8" i="127"/>
  <c r="G8" i="127"/>
  <c r="F8" i="127"/>
  <c r="E8" i="127"/>
  <c r="D8" i="127"/>
  <c r="C8" i="127"/>
  <c r="B8" i="127"/>
  <c r="M7" i="127"/>
  <c r="L7" i="127"/>
  <c r="K7" i="127"/>
  <c r="J7" i="127"/>
  <c r="I7" i="127"/>
  <c r="H7" i="127"/>
  <c r="G7" i="127"/>
  <c r="F7" i="127"/>
  <c r="E7" i="127"/>
  <c r="D7" i="127"/>
  <c r="C7" i="127"/>
  <c r="B7" i="127"/>
  <c r="M23" i="128"/>
  <c r="L23" i="128"/>
  <c r="K23" i="128"/>
  <c r="J23" i="128"/>
  <c r="I23" i="128"/>
  <c r="H23" i="128"/>
  <c r="G23" i="128"/>
  <c r="F23" i="128"/>
  <c r="E23" i="128"/>
  <c r="D23" i="128"/>
  <c r="C23" i="128"/>
  <c r="B23" i="128"/>
  <c r="M22" i="128"/>
  <c r="L22" i="128"/>
  <c r="K22" i="128"/>
  <c r="J22" i="128"/>
  <c r="I22" i="128"/>
  <c r="H22" i="128"/>
  <c r="G22" i="128"/>
  <c r="F22" i="128"/>
  <c r="E22" i="128"/>
  <c r="D22" i="128"/>
  <c r="C22" i="128"/>
  <c r="B22" i="128"/>
  <c r="M21" i="128"/>
  <c r="L21" i="128"/>
  <c r="K21" i="128"/>
  <c r="J21" i="128"/>
  <c r="I21" i="128"/>
  <c r="H21" i="128"/>
  <c r="G21" i="128"/>
  <c r="F21" i="128"/>
  <c r="E21" i="128"/>
  <c r="D21" i="128"/>
  <c r="C21" i="128"/>
  <c r="B21" i="128"/>
  <c r="M20" i="128"/>
  <c r="L20" i="128"/>
  <c r="K20" i="128"/>
  <c r="J20" i="128"/>
  <c r="I20" i="128"/>
  <c r="H20" i="128"/>
  <c r="G20" i="128"/>
  <c r="F20" i="128"/>
  <c r="E20" i="128"/>
  <c r="D20" i="128"/>
  <c r="C20" i="128"/>
  <c r="B20" i="128"/>
  <c r="M19" i="128"/>
  <c r="L19" i="128"/>
  <c r="K19" i="128"/>
  <c r="J19" i="128"/>
  <c r="I19" i="128"/>
  <c r="H19" i="128"/>
  <c r="G19" i="128"/>
  <c r="F19" i="128"/>
  <c r="E19" i="128"/>
  <c r="D19" i="128"/>
  <c r="C19" i="128"/>
  <c r="B19" i="128"/>
  <c r="M18" i="128"/>
  <c r="L18" i="128"/>
  <c r="K18" i="128"/>
  <c r="J18" i="128"/>
  <c r="I18" i="128"/>
  <c r="H18" i="128"/>
  <c r="G18" i="128"/>
  <c r="F18" i="128"/>
  <c r="E18" i="128"/>
  <c r="D18" i="128"/>
  <c r="C18" i="128"/>
  <c r="B18" i="128"/>
  <c r="M17" i="128"/>
  <c r="L17" i="128"/>
  <c r="K17" i="128"/>
  <c r="J17" i="128"/>
  <c r="I17" i="128"/>
  <c r="H17" i="128"/>
  <c r="G17" i="128"/>
  <c r="F17" i="128"/>
  <c r="E17" i="128"/>
  <c r="D17" i="128"/>
  <c r="C17" i="128"/>
  <c r="B17" i="128"/>
  <c r="M16" i="128"/>
  <c r="L16" i="128"/>
  <c r="K16" i="128"/>
  <c r="J16" i="128"/>
  <c r="I16" i="128"/>
  <c r="H16" i="128"/>
  <c r="G16" i="128"/>
  <c r="F16" i="128"/>
  <c r="E16" i="128"/>
  <c r="D16" i="128"/>
  <c r="C16" i="128"/>
  <c r="B16" i="128"/>
  <c r="M15" i="128"/>
  <c r="L15" i="128"/>
  <c r="K15" i="128"/>
  <c r="J15" i="128"/>
  <c r="I15" i="128"/>
  <c r="H15" i="128"/>
  <c r="G15" i="128"/>
  <c r="F15" i="128"/>
  <c r="E15" i="128"/>
  <c r="D15" i="128"/>
  <c r="C15" i="128"/>
  <c r="B15" i="128"/>
  <c r="M14" i="128"/>
  <c r="L14" i="128"/>
  <c r="K14" i="128"/>
  <c r="J14" i="128"/>
  <c r="I14" i="128"/>
  <c r="H14" i="128"/>
  <c r="G14" i="128"/>
  <c r="F14" i="128"/>
  <c r="E14" i="128"/>
  <c r="D14" i="128"/>
  <c r="C14" i="128"/>
  <c r="B14" i="128"/>
  <c r="M13" i="128"/>
  <c r="L13" i="128"/>
  <c r="K13" i="128"/>
  <c r="J13" i="128"/>
  <c r="I13" i="128"/>
  <c r="H13" i="128"/>
  <c r="G13" i="128"/>
  <c r="F13" i="128"/>
  <c r="E13" i="128"/>
  <c r="D13" i="128"/>
  <c r="C13" i="128"/>
  <c r="B13" i="128"/>
  <c r="M12" i="128"/>
  <c r="L12" i="128"/>
  <c r="K12" i="128"/>
  <c r="J12" i="128"/>
  <c r="I12" i="128"/>
  <c r="H12" i="128"/>
  <c r="G12" i="128"/>
  <c r="F12" i="128"/>
  <c r="E12" i="128"/>
  <c r="D12" i="128"/>
  <c r="C12" i="128"/>
  <c r="B12" i="128"/>
  <c r="M11" i="128"/>
  <c r="L11" i="128"/>
  <c r="K11" i="128"/>
  <c r="J11" i="128"/>
  <c r="I11" i="128"/>
  <c r="H11" i="128"/>
  <c r="G11" i="128"/>
  <c r="F11" i="128"/>
  <c r="E11" i="128"/>
  <c r="D11" i="128"/>
  <c r="C11" i="128"/>
  <c r="B11" i="128"/>
  <c r="M10" i="128"/>
  <c r="L10" i="128"/>
  <c r="K10" i="128"/>
  <c r="J10" i="128"/>
  <c r="I10" i="128"/>
  <c r="H10" i="128"/>
  <c r="G10" i="128"/>
  <c r="F10" i="128"/>
  <c r="E10" i="128"/>
  <c r="D10" i="128"/>
  <c r="C10" i="128"/>
  <c r="B10" i="128"/>
  <c r="M9" i="128"/>
  <c r="L9" i="128"/>
  <c r="K9" i="128"/>
  <c r="J9" i="128"/>
  <c r="I9" i="128"/>
  <c r="H9" i="128"/>
  <c r="G9" i="128"/>
  <c r="F9" i="128"/>
  <c r="E9" i="128"/>
  <c r="D9" i="128"/>
  <c r="C9" i="128"/>
  <c r="B9" i="128"/>
  <c r="M8" i="128"/>
  <c r="L8" i="128"/>
  <c r="K8" i="128"/>
  <c r="J8" i="128"/>
  <c r="I8" i="128"/>
  <c r="H8" i="128"/>
  <c r="G8" i="128"/>
  <c r="F8" i="128"/>
  <c r="E8" i="128"/>
  <c r="D8" i="128"/>
  <c r="C8" i="128"/>
  <c r="B8" i="128"/>
  <c r="M16" i="7"/>
  <c r="L16" i="7"/>
  <c r="K16" i="7"/>
  <c r="J16" i="7"/>
  <c r="I16" i="7"/>
  <c r="H16" i="7"/>
  <c r="G16" i="7"/>
  <c r="F16" i="7"/>
  <c r="E16" i="7"/>
  <c r="D16" i="7"/>
  <c r="C16" i="7"/>
  <c r="B16" i="7"/>
  <c r="M14" i="7"/>
  <c r="M23" i="166" s="1"/>
  <c r="L14" i="7"/>
  <c r="L23" i="166" s="1"/>
  <c r="K14" i="7"/>
  <c r="K23" i="166" s="1"/>
  <c r="J14" i="7"/>
  <c r="J23" i="166" s="1"/>
  <c r="I14" i="7"/>
  <c r="I23" i="166" s="1"/>
  <c r="H14" i="7"/>
  <c r="H23" i="166" s="1"/>
  <c r="G14" i="7"/>
  <c r="G23" i="166" s="1"/>
  <c r="F14" i="7"/>
  <c r="F23" i="166" s="1"/>
  <c r="E14" i="7"/>
  <c r="E23" i="166" s="1"/>
  <c r="D14" i="7"/>
  <c r="D23" i="166" s="1"/>
  <c r="C14" i="7"/>
  <c r="C23" i="166" s="1"/>
  <c r="B14" i="7"/>
  <c r="B23" i="166" s="1"/>
  <c r="M12" i="7"/>
  <c r="L12" i="7"/>
  <c r="K12" i="7"/>
  <c r="J12" i="7"/>
  <c r="I12" i="7"/>
  <c r="H12" i="7"/>
  <c r="G12" i="7"/>
  <c r="F12" i="7"/>
  <c r="E12" i="7"/>
  <c r="D12" i="7"/>
  <c r="C12" i="7"/>
  <c r="B12" i="7"/>
  <c r="M10" i="7"/>
  <c r="L10" i="7"/>
  <c r="K10" i="7"/>
  <c r="J10" i="7"/>
  <c r="I10" i="7"/>
  <c r="H10" i="7"/>
  <c r="G10" i="7"/>
  <c r="F10" i="7"/>
  <c r="E10" i="7"/>
  <c r="D10" i="7"/>
  <c r="C10" i="7"/>
  <c r="B10" i="7"/>
  <c r="M8" i="7"/>
  <c r="L8" i="7"/>
  <c r="K8" i="7"/>
  <c r="J8" i="7"/>
  <c r="I8" i="7"/>
  <c r="H8" i="7"/>
  <c r="G8" i="7"/>
  <c r="F8" i="7"/>
  <c r="E8" i="7"/>
  <c r="D8" i="7"/>
  <c r="C8" i="7"/>
  <c r="B8" i="7"/>
  <c r="M6" i="7"/>
  <c r="L6" i="7"/>
  <c r="K6" i="7"/>
  <c r="J6" i="7"/>
  <c r="I6" i="7"/>
  <c r="H6" i="7"/>
  <c r="G6" i="7"/>
  <c r="F6" i="7"/>
  <c r="E6" i="7"/>
  <c r="D6" i="7"/>
  <c r="C6" i="7"/>
  <c r="B6" i="7"/>
  <c r="N21" i="166"/>
  <c r="N10" i="166"/>
  <c r="F22" i="162"/>
  <c r="F11" i="162"/>
  <c r="C25" i="166" l="1"/>
  <c r="C24" i="166"/>
  <c r="D25" i="166"/>
  <c r="D24" i="166"/>
  <c r="B23" i="131"/>
  <c r="B24" i="127"/>
  <c r="B29" i="53"/>
  <c r="J25" i="166"/>
  <c r="J24" i="166"/>
  <c r="L25" i="166"/>
  <c r="L24" i="166"/>
  <c r="B33" i="127"/>
  <c r="B37" i="53"/>
  <c r="E24" i="166"/>
  <c r="E25" i="166"/>
  <c r="B31" i="131"/>
  <c r="B33" i="131"/>
  <c r="B31" i="127"/>
  <c r="B31" i="53"/>
  <c r="B39" i="53"/>
  <c r="B24" i="166"/>
  <c r="B25" i="166"/>
  <c r="B30" i="131"/>
  <c r="B41" i="53"/>
  <c r="B27" i="53"/>
  <c r="B28" i="131"/>
  <c r="H25" i="166"/>
  <c r="H24" i="166"/>
  <c r="B29" i="127"/>
  <c r="B26" i="53"/>
  <c r="B33" i="53"/>
  <c r="B40" i="53"/>
  <c r="B27" i="131"/>
  <c r="B34" i="131"/>
  <c r="F24" i="166"/>
  <c r="F25" i="166"/>
  <c r="B35" i="127"/>
  <c r="B28" i="53"/>
  <c r="B35" i="131"/>
  <c r="B22" i="127"/>
  <c r="I24" i="166"/>
  <c r="I25" i="166"/>
  <c r="B24" i="131"/>
  <c r="B30" i="127"/>
  <c r="B32" i="53"/>
  <c r="B26" i="131"/>
  <c r="B34" i="127"/>
  <c r="B30" i="53"/>
  <c r="K25" i="166"/>
  <c r="K24" i="166"/>
  <c r="B23" i="127"/>
  <c r="B34" i="53"/>
  <c r="B27" i="127"/>
  <c r="B38" i="53"/>
  <c r="B32" i="131"/>
  <c r="B25" i="131"/>
  <c r="G25" i="166"/>
  <c r="G24" i="166"/>
  <c r="B28" i="127"/>
  <c r="M25" i="166"/>
  <c r="M24" i="166"/>
  <c r="M42" i="166"/>
  <c r="L42" i="166"/>
  <c r="G42" i="166"/>
  <c r="F42" i="166"/>
  <c r="H42" i="166"/>
  <c r="B42" i="166"/>
  <c r="K42" i="166"/>
  <c r="E42" i="166"/>
  <c r="J42" i="166"/>
  <c r="D42" i="166"/>
  <c r="I42" i="166"/>
  <c r="C42" i="166"/>
  <c r="N23" i="166"/>
  <c r="N24" i="166" l="1"/>
  <c r="N25" i="166"/>
  <c r="J20" i="167"/>
  <c r="J19" i="167"/>
  <c r="J18" i="167"/>
  <c r="K18" i="167" s="1"/>
  <c r="J17" i="167"/>
  <c r="J16" i="167"/>
  <c r="J15" i="167"/>
  <c r="J14" i="167"/>
  <c r="J13" i="167"/>
  <c r="K13" i="167" s="1"/>
  <c r="J12" i="167"/>
  <c r="K12" i="167" s="1"/>
  <c r="J11" i="167"/>
  <c r="J10" i="167"/>
  <c r="K10" i="167" s="1"/>
  <c r="J9" i="167"/>
  <c r="K9" i="167" s="1"/>
  <c r="J8" i="167"/>
  <c r="K8" i="167" s="1"/>
  <c r="J7" i="167"/>
  <c r="J6" i="167"/>
  <c r="J5" i="167"/>
  <c r="M12" i="166"/>
  <c r="L12" i="166"/>
  <c r="K12" i="166"/>
  <c r="J12" i="166"/>
  <c r="I12" i="166"/>
  <c r="H12" i="166"/>
  <c r="G12" i="166"/>
  <c r="F12" i="166"/>
  <c r="E12" i="166"/>
  <c r="D12" i="166"/>
  <c r="C12" i="166"/>
  <c r="B12" i="166"/>
  <c r="B35" i="166" s="1"/>
  <c r="L11" i="167" l="1"/>
  <c r="K11" i="167"/>
  <c r="L15" i="167"/>
  <c r="K15" i="167"/>
  <c r="L17" i="167"/>
  <c r="K17" i="167"/>
  <c r="L14" i="167"/>
  <c r="K14" i="167"/>
  <c r="L16" i="167"/>
  <c r="K16" i="167"/>
  <c r="L5" i="167"/>
  <c r="K5" i="167"/>
  <c r="L19" i="167"/>
  <c r="K19" i="167"/>
  <c r="L6" i="167"/>
  <c r="K6" i="167"/>
  <c r="L20" i="167"/>
  <c r="K20" i="167"/>
  <c r="L7" i="167"/>
  <c r="K7" i="167"/>
  <c r="B13" i="166"/>
  <c r="B14" i="166"/>
  <c r="C13" i="166"/>
  <c r="C14" i="166"/>
  <c r="D13" i="166"/>
  <c r="D14" i="166"/>
  <c r="E13" i="166"/>
  <c r="E14" i="166"/>
  <c r="F13" i="166"/>
  <c r="F14" i="166"/>
  <c r="G13" i="166"/>
  <c r="G14" i="166"/>
  <c r="H13" i="166"/>
  <c r="H14" i="166"/>
  <c r="I13" i="166"/>
  <c r="I14" i="166"/>
  <c r="J13" i="166"/>
  <c r="J14" i="166"/>
  <c r="K13" i="166"/>
  <c r="K14" i="166"/>
  <c r="L14" i="166"/>
  <c r="L13" i="166"/>
  <c r="M14" i="166"/>
  <c r="M13" i="166"/>
  <c r="J4" i="167"/>
  <c r="F35" i="166"/>
  <c r="L35" i="166"/>
  <c r="G35" i="166"/>
  <c r="M35" i="166"/>
  <c r="N12" i="166"/>
  <c r="H35" i="166"/>
  <c r="C35" i="166"/>
  <c r="I35" i="166"/>
  <c r="D35" i="166"/>
  <c r="J35" i="166"/>
  <c r="E35" i="166"/>
  <c r="K35" i="166"/>
  <c r="L4" i="167" l="1"/>
  <c r="K4" i="167"/>
  <c r="N14" i="166"/>
  <c r="N13" i="166"/>
  <c r="H4" i="167"/>
  <c r="D40" i="166" l="1"/>
  <c r="E40" i="166"/>
  <c r="L40" i="166"/>
  <c r="M40" i="166"/>
  <c r="B40" i="166"/>
  <c r="C33" i="166"/>
  <c r="D33" i="166"/>
  <c r="E33" i="166"/>
  <c r="F33" i="166"/>
  <c r="G33" i="166"/>
  <c r="H33" i="166"/>
  <c r="I33" i="166"/>
  <c r="J33" i="166"/>
  <c r="K33" i="166"/>
  <c r="L33" i="166"/>
  <c r="M33" i="166"/>
  <c r="B33" i="166"/>
  <c r="G40" i="166" l="1"/>
  <c r="I40" i="166"/>
  <c r="F40" i="166"/>
  <c r="H40" i="166"/>
  <c r="K40" i="166"/>
  <c r="C40" i="166"/>
  <c r="J40" i="166"/>
  <c r="N9" i="166" l="1"/>
  <c r="N20" i="166"/>
  <c r="G24" i="163"/>
  <c r="G4" i="167"/>
  <c r="G24" i="173"/>
  <c r="G4" i="173"/>
  <c r="G4" i="163" l="1"/>
  <c r="F10" i="162" l="1"/>
  <c r="F21" i="162"/>
  <c r="L1" i="175"/>
  <c r="E24" i="173" l="1"/>
  <c r="E4" i="173"/>
  <c r="E24" i="163"/>
  <c r="E4" i="163"/>
  <c r="D24" i="173"/>
  <c r="C24" i="173"/>
  <c r="B24" i="173"/>
  <c r="D4" i="173"/>
  <c r="C4" i="173"/>
  <c r="B4" i="173"/>
  <c r="E4" i="167"/>
  <c r="C4" i="171"/>
  <c r="F24" i="173" l="1"/>
  <c r="F4" i="173"/>
  <c r="N8" i="166" l="1"/>
  <c r="F20" i="162"/>
  <c r="F9" i="162"/>
  <c r="N19" i="166"/>
  <c r="B4" i="171" l="1"/>
  <c r="F16" i="162" l="1"/>
  <c r="F5" i="162"/>
  <c r="D4" i="167" l="1"/>
  <c r="F18" i="162"/>
  <c r="F4" i="167" l="1"/>
  <c r="N1" i="166" l="1"/>
  <c r="P1" i="161"/>
  <c r="O1" i="160"/>
  <c r="O1" i="159"/>
  <c r="O1" i="158"/>
  <c r="O1" i="157"/>
  <c r="O1" i="156"/>
  <c r="O1" i="155"/>
  <c r="O1" i="154"/>
  <c r="O1" i="153"/>
  <c r="O1" i="152"/>
  <c r="O1" i="151"/>
  <c r="O1" i="150"/>
  <c r="O1" i="149"/>
  <c r="O1" i="148"/>
  <c r="O1" i="146"/>
  <c r="J1" i="57"/>
  <c r="N1" i="129"/>
  <c r="M1" i="77"/>
  <c r="N1" i="147"/>
  <c r="P1" i="130"/>
  <c r="N1" i="131"/>
  <c r="N1" i="53"/>
  <c r="P1" i="132"/>
  <c r="N1" i="127"/>
  <c r="N1" i="128"/>
  <c r="H6" i="162" l="1"/>
  <c r="H7" i="162" s="1"/>
  <c r="F17" i="162"/>
  <c r="F6" i="162"/>
  <c r="C4" i="167"/>
  <c r="C24" i="163"/>
  <c r="C4" i="163"/>
  <c r="F7" i="162" l="1"/>
  <c r="N16" i="166" l="1"/>
  <c r="N5" i="166" l="1"/>
  <c r="B4" i="167" l="1"/>
  <c r="B24" i="163" l="1"/>
  <c r="N15" i="166" l="1"/>
  <c r="N4" i="166"/>
  <c r="B4" i="163" l="1"/>
  <c r="A23" i="7" l="1"/>
  <c r="A21" i="7" l="1"/>
  <c r="A20" i="7"/>
  <c r="A18" i="7" l="1"/>
  <c r="A22" i="7" l="1"/>
  <c r="A19" i="7" l="1"/>
  <c r="M1" i="113" l="1"/>
  <c r="M1" i="117"/>
  <c r="M1" i="123"/>
  <c r="M1" i="121"/>
  <c r="M1" i="114"/>
  <c r="M1" i="120"/>
  <c r="M1" i="119"/>
  <c r="M1" i="115"/>
  <c r="M1" i="124"/>
  <c r="M1" i="122"/>
  <c r="M1" i="112"/>
  <c r="M1" i="116"/>
  <c r="M1" i="118"/>
  <c r="D4" i="163" l="1"/>
  <c r="D24" i="163" l="1"/>
  <c r="N6" i="166" l="1"/>
  <c r="N17" i="166" l="1"/>
  <c r="N14" i="128" l="1"/>
  <c r="L7" i="128"/>
  <c r="M7" i="128"/>
  <c r="J7" i="128"/>
  <c r="D7" i="128"/>
  <c r="N9" i="128"/>
  <c r="F7" i="128"/>
  <c r="I7" i="128"/>
  <c r="G7" i="128"/>
  <c r="N10" i="128"/>
  <c r="N13" i="128"/>
  <c r="C7" i="128"/>
  <c r="N19" i="128"/>
  <c r="N17" i="128"/>
  <c r="N12" i="128"/>
  <c r="N8" i="128"/>
  <c r="L21" i="7"/>
  <c r="D21" i="7"/>
  <c r="M20" i="7"/>
  <c r="I20" i="7"/>
  <c r="J19" i="7"/>
  <c r="G21" i="7"/>
  <c r="C21" i="7"/>
  <c r="L20" i="7"/>
  <c r="D20" i="7"/>
  <c r="M19" i="7"/>
  <c r="I19" i="7"/>
  <c r="F21" i="7"/>
  <c r="G20" i="7"/>
  <c r="D19" i="7"/>
  <c r="J21" i="7"/>
  <c r="C20" i="7"/>
  <c r="L19" i="7"/>
  <c r="M21" i="7"/>
  <c r="I21" i="7"/>
  <c r="J20" i="7"/>
  <c r="F20" i="7"/>
  <c r="G19" i="7"/>
  <c r="C19" i="7"/>
  <c r="F19" i="7"/>
  <c r="J5" i="163" l="1"/>
  <c r="B25" i="128"/>
  <c r="J9" i="163"/>
  <c r="B29" i="128"/>
  <c r="J10" i="163"/>
  <c r="B30" i="128"/>
  <c r="J14" i="163"/>
  <c r="B34" i="128"/>
  <c r="J7" i="163"/>
  <c r="B27" i="128"/>
  <c r="J6" i="163"/>
  <c r="B26" i="128"/>
  <c r="J16" i="163"/>
  <c r="B36" i="128"/>
  <c r="J11" i="163"/>
  <c r="B31" i="128"/>
  <c r="N18" i="128"/>
  <c r="I22" i="147"/>
  <c r="L22" i="147"/>
  <c r="F14" i="147"/>
  <c r="H22" i="147"/>
  <c r="B7" i="128"/>
  <c r="B6" i="128" s="1"/>
  <c r="K5" i="147"/>
  <c r="E22" i="147"/>
  <c r="F5" i="147"/>
  <c r="D22" i="147"/>
  <c r="P16" i="130"/>
  <c r="D6" i="131"/>
  <c r="M22" i="147"/>
  <c r="J14" i="147"/>
  <c r="E5" i="147"/>
  <c r="E7" i="129"/>
  <c r="J11" i="57"/>
  <c r="B6" i="77"/>
  <c r="J14" i="57"/>
  <c r="J13" i="57"/>
  <c r="C7" i="129"/>
  <c r="H4" i="57"/>
  <c r="J6" i="77"/>
  <c r="H5" i="77" s="1"/>
  <c r="E4" i="57"/>
  <c r="D7" i="129"/>
  <c r="J15" i="57"/>
  <c r="J12" i="57"/>
  <c r="H7" i="129"/>
  <c r="N9" i="129"/>
  <c r="H6" i="171" s="1"/>
  <c r="J16" i="57"/>
  <c r="N12" i="129"/>
  <c r="H9" i="171" s="1"/>
  <c r="J7" i="57"/>
  <c r="I4" i="57"/>
  <c r="J9" i="57"/>
  <c r="D6" i="77"/>
  <c r="B5" i="77" s="1"/>
  <c r="L6" i="77"/>
  <c r="G7" i="129"/>
  <c r="L7" i="129"/>
  <c r="N13" i="129"/>
  <c r="H10" i="171" s="1"/>
  <c r="K7" i="129"/>
  <c r="C4" i="57"/>
  <c r="N14" i="129"/>
  <c r="H11" i="171" s="1"/>
  <c r="M6" i="77"/>
  <c r="K5" i="77" s="1"/>
  <c r="H6" i="77"/>
  <c r="C6" i="77"/>
  <c r="N10" i="129"/>
  <c r="H7" i="171" s="1"/>
  <c r="J17" i="57"/>
  <c r="J5" i="57"/>
  <c r="B4" i="57"/>
  <c r="F6" i="77"/>
  <c r="G6" i="77"/>
  <c r="E5" i="77" s="1"/>
  <c r="J8" i="57"/>
  <c r="K6" i="77"/>
  <c r="E6" i="77"/>
  <c r="I7" i="129"/>
  <c r="B7" i="129"/>
  <c r="N8" i="129"/>
  <c r="H5" i="171" s="1"/>
  <c r="F4" i="57"/>
  <c r="G4" i="57"/>
  <c r="N11" i="129"/>
  <c r="H8" i="171" s="1"/>
  <c r="J6" i="57"/>
  <c r="M7" i="129"/>
  <c r="I6" i="77"/>
  <c r="F7" i="129"/>
  <c r="J7" i="129"/>
  <c r="J18" i="57"/>
  <c r="D4" i="57"/>
  <c r="N15" i="129"/>
  <c r="H12" i="171" s="1"/>
  <c r="J10" i="57"/>
  <c r="L6" i="131"/>
  <c r="F4" i="130"/>
  <c r="C7" i="53"/>
  <c r="N20" i="128"/>
  <c r="P12" i="132"/>
  <c r="P10" i="132"/>
  <c r="P6" i="130"/>
  <c r="E7" i="128"/>
  <c r="E6" i="128" s="1"/>
  <c r="N16" i="128"/>
  <c r="I18" i="7"/>
  <c r="K7" i="7"/>
  <c r="K19" i="7"/>
  <c r="H4" i="132"/>
  <c r="N14" i="127"/>
  <c r="J32" i="163" s="1"/>
  <c r="P8" i="132"/>
  <c r="N9" i="53"/>
  <c r="J6" i="173" s="1"/>
  <c r="N9" i="127"/>
  <c r="J27" i="163" s="1"/>
  <c r="P11" i="132"/>
  <c r="N12" i="131"/>
  <c r="J30" i="173" s="1"/>
  <c r="N20" i="131"/>
  <c r="J38" i="173" s="1"/>
  <c r="N13" i="131"/>
  <c r="J31" i="173" s="1"/>
  <c r="D4" i="130"/>
  <c r="P9" i="130"/>
  <c r="N14" i="131"/>
  <c r="J32" i="173" s="1"/>
  <c r="P20" i="130"/>
  <c r="F6" i="131"/>
  <c r="P11" i="130"/>
  <c r="P18" i="130"/>
  <c r="P19" i="130"/>
  <c r="E14" i="147"/>
  <c r="N19" i="147"/>
  <c r="H7" i="128"/>
  <c r="H6" i="128" s="1"/>
  <c r="N13" i="127"/>
  <c r="J31" i="163" s="1"/>
  <c r="G4" i="132"/>
  <c r="D7" i="53"/>
  <c r="C6" i="131"/>
  <c r="I4" i="130"/>
  <c r="P13" i="132"/>
  <c r="P8" i="130"/>
  <c r="J6" i="131"/>
  <c r="G4" i="130"/>
  <c r="G18" i="7"/>
  <c r="C4" i="132"/>
  <c r="J5" i="147"/>
  <c r="N25" i="147"/>
  <c r="N11" i="147"/>
  <c r="N16" i="147"/>
  <c r="E20" i="7"/>
  <c r="E9" i="7"/>
  <c r="N7" i="127"/>
  <c r="J25" i="163" s="1"/>
  <c r="N16" i="53"/>
  <c r="J13" i="173" s="1"/>
  <c r="N21" i="53"/>
  <c r="J18" i="173" s="1"/>
  <c r="K18" i="173" s="1"/>
  <c r="H9" i="7"/>
  <c r="H20" i="7"/>
  <c r="C6" i="127"/>
  <c r="D6" i="127"/>
  <c r="N11" i="53"/>
  <c r="J8" i="173" s="1"/>
  <c r="K4" i="132"/>
  <c r="P7" i="132"/>
  <c r="G6" i="131"/>
  <c r="P5" i="130"/>
  <c r="B4" i="130"/>
  <c r="K4" i="130"/>
  <c r="P7" i="130"/>
  <c r="P15" i="130"/>
  <c r="M18" i="7"/>
  <c r="B22" i="147"/>
  <c r="N23" i="147"/>
  <c r="N8" i="147"/>
  <c r="N21" i="147"/>
  <c r="J22" i="147"/>
  <c r="N15" i="128"/>
  <c r="B20" i="7"/>
  <c r="N9" i="7"/>
  <c r="B9" i="7"/>
  <c r="B6" i="131"/>
  <c r="J18" i="7"/>
  <c r="I6" i="127"/>
  <c r="G6" i="127"/>
  <c r="B7" i="7"/>
  <c r="N7" i="7"/>
  <c r="B19" i="7"/>
  <c r="N16" i="127"/>
  <c r="J34" i="163" s="1"/>
  <c r="L4" i="132"/>
  <c r="P14" i="132"/>
  <c r="N11" i="127"/>
  <c r="J29" i="163" s="1"/>
  <c r="N19" i="127"/>
  <c r="J37" i="163" s="1"/>
  <c r="N4" i="132"/>
  <c r="L7" i="53"/>
  <c r="K6" i="131"/>
  <c r="C4" i="130"/>
  <c r="O4" i="130"/>
  <c r="D4" i="132"/>
  <c r="P9" i="132"/>
  <c r="N8" i="53"/>
  <c r="J5" i="173" s="1"/>
  <c r="E6" i="131"/>
  <c r="N11" i="131"/>
  <c r="J29" i="173" s="1"/>
  <c r="N19" i="131"/>
  <c r="J37" i="173" s="1"/>
  <c r="N4" i="130"/>
  <c r="P17" i="130"/>
  <c r="G5" i="147"/>
  <c r="K14" i="147"/>
  <c r="N13" i="147"/>
  <c r="K22" i="147"/>
  <c r="N18" i="147"/>
  <c r="F22" i="147"/>
  <c r="H21" i="7"/>
  <c r="H11" i="7"/>
  <c r="N12" i="127"/>
  <c r="J30" i="163" s="1"/>
  <c r="J4" i="132"/>
  <c r="E11" i="7"/>
  <c r="E21" i="7"/>
  <c r="M6" i="127"/>
  <c r="E4" i="132"/>
  <c r="N18" i="53"/>
  <c r="J15" i="173" s="1"/>
  <c r="K9" i="7"/>
  <c r="K20" i="7"/>
  <c r="F6" i="127"/>
  <c r="L6" i="127"/>
  <c r="P19" i="132"/>
  <c r="N8" i="131"/>
  <c r="J26" i="173" s="1"/>
  <c r="N16" i="131"/>
  <c r="J34" i="173" s="1"/>
  <c r="H4" i="130"/>
  <c r="P14" i="130"/>
  <c r="N17" i="131"/>
  <c r="J35" i="173" s="1"/>
  <c r="I4" i="132"/>
  <c r="F7" i="53"/>
  <c r="I6" i="131"/>
  <c r="N10" i="131"/>
  <c r="J28" i="173" s="1"/>
  <c r="N18" i="131"/>
  <c r="J36" i="173" s="1"/>
  <c r="C5" i="147"/>
  <c r="G14" i="147"/>
  <c r="N24" i="147"/>
  <c r="N10" i="147"/>
  <c r="G22" i="147"/>
  <c r="L5" i="147"/>
  <c r="N15" i="147"/>
  <c r="B14" i="147"/>
  <c r="N11" i="128"/>
  <c r="F4" i="132"/>
  <c r="C18" i="7"/>
  <c r="M4" i="132"/>
  <c r="N11" i="7"/>
  <c r="B11" i="7"/>
  <c r="B21" i="7"/>
  <c r="M7" i="53"/>
  <c r="J6" i="127"/>
  <c r="P6" i="132"/>
  <c r="L4" i="130"/>
  <c r="B4" i="132"/>
  <c r="P5" i="132"/>
  <c r="J7" i="53"/>
  <c r="M6" i="131"/>
  <c r="E4" i="130"/>
  <c r="L18" i="7"/>
  <c r="F4" i="163"/>
  <c r="F18" i="7"/>
  <c r="C14" i="147"/>
  <c r="B5" i="147"/>
  <c r="N6" i="147"/>
  <c r="N7" i="147"/>
  <c r="C22" i="147"/>
  <c r="H5" i="147"/>
  <c r="L14" i="147"/>
  <c r="N20" i="147"/>
  <c r="N21" i="128"/>
  <c r="E7" i="7"/>
  <c r="E19" i="7"/>
  <c r="P16" i="132"/>
  <c r="I7" i="53"/>
  <c r="H6" i="131"/>
  <c r="P15" i="132"/>
  <c r="P13" i="130"/>
  <c r="O4" i="132"/>
  <c r="J4" i="130"/>
  <c r="M5" i="147"/>
  <c r="N12" i="147"/>
  <c r="M14" i="147"/>
  <c r="D5" i="147"/>
  <c r="H14" i="147"/>
  <c r="N17" i="147"/>
  <c r="N22" i="128"/>
  <c r="N23" i="128"/>
  <c r="K11" i="7"/>
  <c r="K21" i="7"/>
  <c r="N18" i="127"/>
  <c r="J36" i="163" s="1"/>
  <c r="P20" i="132"/>
  <c r="P18" i="132"/>
  <c r="H19" i="7"/>
  <c r="H7" i="7"/>
  <c r="G7" i="53"/>
  <c r="N23" i="53"/>
  <c r="J20" i="173" s="1"/>
  <c r="N10" i="53"/>
  <c r="J7" i="173" s="1"/>
  <c r="P10" i="130"/>
  <c r="N17" i="127"/>
  <c r="J35" i="163" s="1"/>
  <c r="P17" i="132"/>
  <c r="N12" i="53"/>
  <c r="J9" i="173" s="1"/>
  <c r="M4" i="130"/>
  <c r="P12" i="130"/>
  <c r="N7" i="131"/>
  <c r="J25" i="173" s="1"/>
  <c r="N15" i="131"/>
  <c r="J33" i="173" s="1"/>
  <c r="D18" i="7"/>
  <c r="I5" i="147"/>
  <c r="N9" i="147"/>
  <c r="I14" i="147"/>
  <c r="D14" i="147"/>
  <c r="K7" i="128"/>
  <c r="K6" i="128" s="1"/>
  <c r="I6" i="171" l="1"/>
  <c r="J6" i="171"/>
  <c r="K35" i="163"/>
  <c r="L35" i="163"/>
  <c r="L35" i="173"/>
  <c r="K35" i="173"/>
  <c r="L29" i="173"/>
  <c r="K29" i="173"/>
  <c r="K34" i="163"/>
  <c r="L34" i="163"/>
  <c r="J12" i="171"/>
  <c r="I12" i="171"/>
  <c r="J10" i="171"/>
  <c r="I10" i="171"/>
  <c r="K16" i="163"/>
  <c r="L16" i="163"/>
  <c r="L29" i="163"/>
  <c r="K29" i="163"/>
  <c r="L7" i="173"/>
  <c r="K7" i="173"/>
  <c r="L30" i="163"/>
  <c r="K30" i="163"/>
  <c r="L5" i="173"/>
  <c r="K5" i="173"/>
  <c r="L9" i="163"/>
  <c r="K9" i="163"/>
  <c r="K20" i="173"/>
  <c r="L20" i="173"/>
  <c r="K7" i="163"/>
  <c r="L7" i="163"/>
  <c r="L31" i="173"/>
  <c r="K31" i="173"/>
  <c r="J5" i="171"/>
  <c r="I5" i="171"/>
  <c r="L8" i="173"/>
  <c r="K8" i="173"/>
  <c r="L32" i="173"/>
  <c r="K32" i="173"/>
  <c r="K6" i="163"/>
  <c r="L6" i="163"/>
  <c r="L26" i="173"/>
  <c r="K26" i="173"/>
  <c r="L38" i="173"/>
  <c r="K38" i="173"/>
  <c r="L14" i="163"/>
  <c r="K14" i="163"/>
  <c r="L31" i="163"/>
  <c r="K31" i="163"/>
  <c r="L30" i="173"/>
  <c r="K30" i="173"/>
  <c r="J8" i="171"/>
  <c r="I8" i="171"/>
  <c r="J7" i="171"/>
  <c r="I7" i="171"/>
  <c r="L6" i="173"/>
  <c r="K6" i="173"/>
  <c r="K13" i="173"/>
  <c r="L13" i="173"/>
  <c r="L25" i="173"/>
  <c r="K25" i="173"/>
  <c r="L36" i="163"/>
  <c r="K36" i="163"/>
  <c r="K36" i="173"/>
  <c r="L36" i="173"/>
  <c r="I9" i="171"/>
  <c r="J9" i="171"/>
  <c r="K10" i="163"/>
  <c r="L10" i="163"/>
  <c r="L9" i="173"/>
  <c r="K9" i="173"/>
  <c r="J11" i="171"/>
  <c r="I11" i="171"/>
  <c r="K34" i="173"/>
  <c r="L34" i="173"/>
  <c r="L25" i="163"/>
  <c r="K25" i="163"/>
  <c r="L33" i="173"/>
  <c r="K33" i="173"/>
  <c r="L28" i="173"/>
  <c r="K28" i="173"/>
  <c r="L15" i="173"/>
  <c r="K15" i="173"/>
  <c r="K37" i="163"/>
  <c r="L37" i="163"/>
  <c r="L27" i="163"/>
  <c r="K27" i="163"/>
  <c r="K37" i="173"/>
  <c r="L37" i="173"/>
  <c r="L32" i="163"/>
  <c r="K32" i="163"/>
  <c r="K11" i="163"/>
  <c r="L11" i="163"/>
  <c r="K5" i="163"/>
  <c r="L5" i="163"/>
  <c r="J8" i="163"/>
  <c r="B28" i="128"/>
  <c r="J19" i="163"/>
  <c r="B39" i="128"/>
  <c r="J18" i="163"/>
  <c r="K18" i="163" s="1"/>
  <c r="B38" i="128"/>
  <c r="J20" i="163"/>
  <c r="B40" i="128"/>
  <c r="J13" i="163"/>
  <c r="B33" i="128"/>
  <c r="J12" i="163"/>
  <c r="B32" i="128"/>
  <c r="J17" i="163"/>
  <c r="B37" i="128"/>
  <c r="J15" i="163"/>
  <c r="B35" i="128"/>
  <c r="H4" i="171"/>
  <c r="H4" i="163"/>
  <c r="F4" i="171"/>
  <c r="E4" i="171"/>
  <c r="B5" i="131"/>
  <c r="N15" i="127"/>
  <c r="J33" i="163" s="1"/>
  <c r="K6" i="127"/>
  <c r="K5" i="127" s="1"/>
  <c r="N20" i="53"/>
  <c r="J17" i="173" s="1"/>
  <c r="H5" i="131"/>
  <c r="B7" i="53"/>
  <c r="B6" i="53" s="1"/>
  <c r="E6" i="129"/>
  <c r="H6" i="129"/>
  <c r="J4" i="57"/>
  <c r="B6" i="129"/>
  <c r="N6" i="129"/>
  <c r="K6" i="129"/>
  <c r="E7" i="53"/>
  <c r="E6" i="53" s="1"/>
  <c r="E5" i="131"/>
  <c r="N6" i="128"/>
  <c r="H6" i="127"/>
  <c r="H5" i="127" s="1"/>
  <c r="F22" i="7"/>
  <c r="G22" i="7"/>
  <c r="M22" i="7"/>
  <c r="P4" i="132"/>
  <c r="N14" i="147"/>
  <c r="N14" i="53"/>
  <c r="J11" i="173" s="1"/>
  <c r="J22" i="7"/>
  <c r="N15" i="53"/>
  <c r="J12" i="173" s="1"/>
  <c r="F24" i="163"/>
  <c r="N9" i="131"/>
  <c r="J27" i="173" s="1"/>
  <c r="E6" i="127"/>
  <c r="E5" i="127" s="1"/>
  <c r="N19" i="53"/>
  <c r="J16" i="173" s="1"/>
  <c r="N10" i="127"/>
  <c r="J28" i="163" s="1"/>
  <c r="L22" i="7"/>
  <c r="C22" i="7"/>
  <c r="K5" i="131"/>
  <c r="P4" i="130"/>
  <c r="H7" i="53"/>
  <c r="H6" i="53" s="1"/>
  <c r="K7" i="53"/>
  <c r="K6" i="53" s="1"/>
  <c r="N13" i="53"/>
  <c r="J10" i="173" s="1"/>
  <c r="N17" i="53"/>
  <c r="J14" i="173" s="1"/>
  <c r="B6" i="127"/>
  <c r="B5" i="127" s="1"/>
  <c r="N20" i="127"/>
  <c r="J38" i="163" s="1"/>
  <c r="I22" i="7"/>
  <c r="N22" i="53"/>
  <c r="J19" i="173" s="1"/>
  <c r="D22" i="7"/>
  <c r="N5" i="147"/>
  <c r="N8" i="127"/>
  <c r="J26" i="163" s="1"/>
  <c r="N22" i="147"/>
  <c r="F23" i="7"/>
  <c r="M23" i="7"/>
  <c r="D23" i="7"/>
  <c r="J23" i="7"/>
  <c r="L23" i="7"/>
  <c r="I23" i="7"/>
  <c r="C23" i="7"/>
  <c r="G23" i="7"/>
  <c r="K27" i="173" l="1"/>
  <c r="L27" i="173"/>
  <c r="K10" i="173"/>
  <c r="L10" i="173"/>
  <c r="K19" i="163"/>
  <c r="L19" i="163"/>
  <c r="L8" i="163"/>
  <c r="K8" i="163"/>
  <c r="L11" i="173"/>
  <c r="K11" i="173"/>
  <c r="L38" i="163"/>
  <c r="K38" i="163"/>
  <c r="J4" i="171"/>
  <c r="I4" i="171"/>
  <c r="L12" i="173"/>
  <c r="K12" i="173"/>
  <c r="K17" i="173"/>
  <c r="L17" i="173"/>
  <c r="L13" i="163"/>
  <c r="K13" i="163"/>
  <c r="K12" i="163"/>
  <c r="L12" i="163"/>
  <c r="L14" i="173"/>
  <c r="K14" i="173"/>
  <c r="K15" i="163"/>
  <c r="L15" i="163"/>
  <c r="L16" i="173"/>
  <c r="K16" i="173"/>
  <c r="K17" i="163"/>
  <c r="L17" i="163"/>
  <c r="L26" i="163"/>
  <c r="K26" i="163"/>
  <c r="L33" i="163"/>
  <c r="K33" i="163"/>
  <c r="L28" i="163"/>
  <c r="K28" i="163"/>
  <c r="K20" i="163"/>
  <c r="L20" i="163"/>
  <c r="L19" i="173"/>
  <c r="K19" i="173"/>
  <c r="J4" i="163"/>
  <c r="J4" i="173"/>
  <c r="J24" i="163"/>
  <c r="J24" i="173"/>
  <c r="H4" i="173"/>
  <c r="N5" i="131"/>
  <c r="H24" i="163"/>
  <c r="D4" i="171"/>
  <c r="N5" i="127"/>
  <c r="K23" i="7"/>
  <c r="K15" i="7"/>
  <c r="N7" i="166"/>
  <c r="F8" i="162"/>
  <c r="K13" i="7"/>
  <c r="E24" i="162" s="1"/>
  <c r="K22" i="7"/>
  <c r="H5" i="7"/>
  <c r="D13" i="162" s="1"/>
  <c r="H18" i="7"/>
  <c r="E5" i="7"/>
  <c r="C13" i="162" s="1"/>
  <c r="E18" i="7"/>
  <c r="N6" i="53"/>
  <c r="K5" i="7"/>
  <c r="E13" i="162" s="1"/>
  <c r="K18" i="7"/>
  <c r="B5" i="7"/>
  <c r="B13" i="162" s="1"/>
  <c r="N5" i="7"/>
  <c r="B18" i="7"/>
  <c r="N39" i="158"/>
  <c r="N39" i="149"/>
  <c r="N40" i="156"/>
  <c r="N39" i="154"/>
  <c r="N39" i="157"/>
  <c r="N40" i="146"/>
  <c r="N39" i="155"/>
  <c r="N39" i="150"/>
  <c r="N39" i="159"/>
  <c r="N39" i="153"/>
  <c r="N40" i="152"/>
  <c r="N39" i="160"/>
  <c r="N39" i="148"/>
  <c r="N39" i="151"/>
  <c r="N41" i="155"/>
  <c r="N41" i="146"/>
  <c r="N40" i="159"/>
  <c r="N41" i="152"/>
  <c r="N40" i="157"/>
  <c r="N40" i="148"/>
  <c r="N41" i="151"/>
  <c r="N40" i="155"/>
  <c r="N40" i="160"/>
  <c r="N41" i="150"/>
  <c r="N41" i="157"/>
  <c r="N41" i="149"/>
  <c r="N41" i="160"/>
  <c r="N40" i="151"/>
  <c r="N40" i="154"/>
  <c r="N41" i="153"/>
  <c r="N42" i="152"/>
  <c r="N41" i="148"/>
  <c r="N40" i="149"/>
  <c r="N41" i="159"/>
  <c r="N40" i="158"/>
  <c r="N41" i="158"/>
  <c r="N40" i="153"/>
  <c r="N41" i="156"/>
  <c r="N40" i="150"/>
  <c r="N41" i="154"/>
  <c r="N42" i="156"/>
  <c r="D15" i="162" l="1"/>
  <c r="D14" i="162"/>
  <c r="L4" i="173"/>
  <c r="K4" i="173"/>
  <c r="L24" i="163"/>
  <c r="K24" i="163"/>
  <c r="L4" i="163"/>
  <c r="K4" i="163"/>
  <c r="C14" i="162"/>
  <c r="C15" i="162"/>
  <c r="E25" i="162"/>
  <c r="E26" i="162"/>
  <c r="B15" i="162"/>
  <c r="F13" i="162"/>
  <c r="B14" i="162"/>
  <c r="L24" i="173"/>
  <c r="K24" i="173"/>
  <c r="E14" i="162"/>
  <c r="E15" i="162"/>
  <c r="F12" i="162"/>
  <c r="H24" i="173"/>
  <c r="N15" i="7"/>
  <c r="B23" i="7"/>
  <c r="B15" i="7"/>
  <c r="N13" i="7"/>
  <c r="B13" i="7"/>
  <c r="B24" i="162" s="1"/>
  <c r="B22" i="7"/>
  <c r="N18" i="166"/>
  <c r="H13" i="7"/>
  <c r="D24" i="162" s="1"/>
  <c r="H22" i="7"/>
  <c r="F19" i="162"/>
  <c r="H23" i="7"/>
  <c r="H15" i="7"/>
  <c r="E23" i="7"/>
  <c r="E15" i="7"/>
  <c r="E22" i="7"/>
  <c r="E13" i="7"/>
  <c r="C24" i="162" s="1"/>
  <c r="B26" i="162" l="1"/>
  <c r="B25" i="162"/>
  <c r="C25" i="162"/>
  <c r="C26" i="162"/>
  <c r="D25" i="162"/>
  <c r="D26" i="162"/>
  <c r="F14" i="162"/>
  <c r="F15" i="162"/>
  <c r="F24" i="162"/>
  <c r="N42" i="146"/>
  <c r="F25" i="162" l="1"/>
  <c r="F26" i="162"/>
</calcChain>
</file>

<file path=xl/sharedStrings.xml><?xml version="1.0" encoding="utf-8"?>
<sst xmlns="http://schemas.openxmlformats.org/spreadsheetml/2006/main" count="1538" uniqueCount="378">
  <si>
    <t>Ostatní</t>
  </si>
  <si>
    <t>Leden</t>
  </si>
  <si>
    <t>Únor</t>
  </si>
  <si>
    <t>Březen</t>
  </si>
  <si>
    <t>Duben</t>
  </si>
  <si>
    <t>Květen</t>
  </si>
  <si>
    <t>Červen</t>
  </si>
  <si>
    <t>Červenec</t>
  </si>
  <si>
    <t>Srpen</t>
  </si>
  <si>
    <t>Září</t>
  </si>
  <si>
    <t>Říjen</t>
  </si>
  <si>
    <t>Listopad</t>
  </si>
  <si>
    <t>Prosinec</t>
  </si>
  <si>
    <t>Zemní plyn</t>
  </si>
  <si>
    <t>Topné oleje</t>
  </si>
  <si>
    <t>Ostatní plyny</t>
  </si>
  <si>
    <t>Ostatní pevná paliva</t>
  </si>
  <si>
    <t>Ostatní kapalná paliva</t>
  </si>
  <si>
    <t>Odpadní teplo</t>
  </si>
  <si>
    <t>Koks</t>
  </si>
  <si>
    <t>Hnědé uhlí</t>
  </si>
  <si>
    <t>Černé uhlí</t>
  </si>
  <si>
    <t>Bioplyn</t>
  </si>
  <si>
    <t>Biomasa</t>
  </si>
  <si>
    <t>14.2 Výroba a spotřeba: Jihomoravský kraj</t>
  </si>
  <si>
    <t>14.3 Výroba a spotřeba: Karlovarský kraj</t>
  </si>
  <si>
    <t>14.4 Výroba a spotřeba: Královéhradecký kraj</t>
  </si>
  <si>
    <t>14.5 Výroba a spotřeba: Liberecký kraj</t>
  </si>
  <si>
    <t>14.6 Výroba a spotřeba: Moravskoslezský kraj</t>
  </si>
  <si>
    <t>14.7 Výroba a spotřeba: Olomoucký kraj</t>
  </si>
  <si>
    <t>14.8 Výroba a spotřeba: Pardubický kraj</t>
  </si>
  <si>
    <t>14.9 Výroba a spotřeba: Plzeňský kraj</t>
  </si>
  <si>
    <t>14.10 Výroba a spotřeba: Praha</t>
  </si>
  <si>
    <t>14.11 Výroba a spotřeba: Středočeský kraj</t>
  </si>
  <si>
    <t>14.12 Výroba a spotřeba: Ústecký kraj</t>
  </si>
  <si>
    <t>14.13 Výroba a spotřeba: Vysočina</t>
  </si>
  <si>
    <t>14.14 Výroba a spotřeba: Zlínský kraj</t>
  </si>
  <si>
    <t>Výroba tepla brutto</t>
  </si>
  <si>
    <t>Elektrická energie</t>
  </si>
  <si>
    <t>Energie prostředí (tepelné čerpadlo)</t>
  </si>
  <si>
    <t>Energie Slunce (solární kolektor)</t>
  </si>
  <si>
    <t>Jaderné palivo</t>
  </si>
  <si>
    <t>JHČ</t>
  </si>
  <si>
    <t>JHM</t>
  </si>
  <si>
    <t>KVK</t>
  </si>
  <si>
    <t>HKK</t>
  </si>
  <si>
    <t>LBK</t>
  </si>
  <si>
    <t>MSK</t>
  </si>
  <si>
    <t>OLK</t>
  </si>
  <si>
    <t>PAK</t>
  </si>
  <si>
    <t>PLK</t>
  </si>
  <si>
    <t>PHA</t>
  </si>
  <si>
    <t>STČ</t>
  </si>
  <si>
    <t>ULK</t>
  </si>
  <si>
    <t>VYS</t>
  </si>
  <si>
    <t>ZLK</t>
  </si>
  <si>
    <t>SZT</t>
  </si>
  <si>
    <t>Jihočeský kraj</t>
  </si>
  <si>
    <t>Jihomoravský kraj</t>
  </si>
  <si>
    <t>Karlovarský kraj</t>
  </si>
  <si>
    <t>Královéhradecký kraj</t>
  </si>
  <si>
    <t>Liberecký kraj</t>
  </si>
  <si>
    <t>Moravskoslezský kraj</t>
  </si>
  <si>
    <t>Olomoucký kraj</t>
  </si>
  <si>
    <t>Pardubický kraj</t>
  </si>
  <si>
    <t>Plzeňský kraj</t>
  </si>
  <si>
    <t>Středočeský kraj</t>
  </si>
  <si>
    <t>Ústecký kraj</t>
  </si>
  <si>
    <t>Zlínský kraj</t>
  </si>
  <si>
    <t>CZ-NACE</t>
  </si>
  <si>
    <t>Dodávky tepla</t>
  </si>
  <si>
    <t>Kraj Vysočina</t>
  </si>
  <si>
    <t>Hlavní město Praha</t>
  </si>
  <si>
    <t xml:space="preserve"> </t>
  </si>
  <si>
    <t>1</t>
  </si>
  <si>
    <t>2</t>
  </si>
  <si>
    <t>3</t>
  </si>
  <si>
    <t>4</t>
  </si>
  <si>
    <t>4.1</t>
  </si>
  <si>
    <t>4.2</t>
  </si>
  <si>
    <t>4.3</t>
  </si>
  <si>
    <t>5</t>
  </si>
  <si>
    <t>5.1</t>
  </si>
  <si>
    <t>5.2</t>
  </si>
  <si>
    <t>6</t>
  </si>
  <si>
    <t>7</t>
  </si>
  <si>
    <t>7.1</t>
  </si>
  <si>
    <t>7.2</t>
  </si>
  <si>
    <t>8</t>
  </si>
  <si>
    <t>8.1</t>
  </si>
  <si>
    <t>8.2</t>
  </si>
  <si>
    <t>8.3</t>
  </si>
  <si>
    <t>8.4</t>
  </si>
  <si>
    <t>8.5</t>
  </si>
  <si>
    <t>8.6</t>
  </si>
  <si>
    <t>8.7</t>
  </si>
  <si>
    <t>8.8</t>
  </si>
  <si>
    <t>8.9</t>
  </si>
  <si>
    <t>8.10</t>
  </si>
  <si>
    <t>8.11</t>
  </si>
  <si>
    <t>8.12</t>
  </si>
  <si>
    <t>8.13</t>
  </si>
  <si>
    <t>8.14</t>
  </si>
  <si>
    <t>9</t>
  </si>
  <si>
    <t>10</t>
  </si>
  <si>
    <t>10.1</t>
  </si>
  <si>
    <t>10.2</t>
  </si>
  <si>
    <t>10.3</t>
  </si>
  <si>
    <t>10.4</t>
  </si>
  <si>
    <t>10.5</t>
  </si>
  <si>
    <t>10.6</t>
  </si>
  <si>
    <t>11</t>
  </si>
  <si>
    <t>5.3</t>
  </si>
  <si>
    <t>5.4</t>
  </si>
  <si>
    <t>2022</t>
  </si>
  <si>
    <t>max</t>
  </si>
  <si>
    <t>min</t>
  </si>
  <si>
    <t>CONTENTS</t>
  </si>
  <si>
    <t>ABBREVIATIONS, DEFINITIONS AND KEY RELATIONSHIPS</t>
  </si>
  <si>
    <t>COMMENTARY</t>
  </si>
  <si>
    <t>HEAT BALANCE</t>
  </si>
  <si>
    <t>HEAT PRODUCTION</t>
  </si>
  <si>
    <t>Gross heat production by fuel</t>
  </si>
  <si>
    <t>Gross heat production in Czech Regions</t>
  </si>
  <si>
    <t>Gross heat production by fuel in Czech Regions</t>
  </si>
  <si>
    <t>HEAT SUPPLY</t>
  </si>
  <si>
    <t>Heat supply by fuel</t>
  </si>
  <si>
    <t>Heat supply in Czech Regions</t>
  </si>
  <si>
    <t>Heat supply by fuel in Czech Regions</t>
  </si>
  <si>
    <t>Supply of heat from coal, biomass and biogas</t>
  </si>
  <si>
    <t>HEAT CONSUMPTION</t>
  </si>
  <si>
    <t>Heat consumption by national economy sector</t>
  </si>
  <si>
    <t>Heat consumption by national economy sector in Czech Regions</t>
  </si>
  <si>
    <t>HEAT PRODUCTION, SUPPLY AND CONSUMPTION BY CZECH REGION</t>
  </si>
  <si>
    <t>Heat production, supply and consumption: Prague</t>
  </si>
  <si>
    <t>Heat production, supply and consumption: Jihočeský Region</t>
  </si>
  <si>
    <t>Heat production, supply and consumption: Jihomoravský Region</t>
  </si>
  <si>
    <t>Heat production, supply and consumption: Karlovarský Region</t>
  </si>
  <si>
    <t>Heat production, supply and consumption: Vysočina Region</t>
  </si>
  <si>
    <t>Heat production, supply and consumption: Královéhradecký Region</t>
  </si>
  <si>
    <t>Heat production, supply and consumption: Liberecký Region</t>
  </si>
  <si>
    <t>Heat production, supply and consumption: Moravskoslezský Region</t>
  </si>
  <si>
    <t>Heat production, supply and consumption: Olomoucký Region</t>
  </si>
  <si>
    <t>Heat production, supply and consumption: Pardubický Region</t>
  </si>
  <si>
    <t>Heat production, supply and consumption: Plzeňský Region</t>
  </si>
  <si>
    <t>Heat production, supply and consumption: Středočeský Region</t>
  </si>
  <si>
    <t>Heat production, supply and consumption: Ústecký Region</t>
  </si>
  <si>
    <t>Heat production, supply and consumption: Zlínský Region</t>
  </si>
  <si>
    <t>NET HEAT PRODUCTION AND HEAT PRODUCTION FROM CHP</t>
  </si>
  <si>
    <t>HEAT BALANCE, HEAT SUPPLY, HEAT CONSUMPTION, AND CHP</t>
  </si>
  <si>
    <t>Development of the heat balance, quarter-on-quarter comparison</t>
  </si>
  <si>
    <t>Development of the heat balance, month-on-month comparison</t>
  </si>
  <si>
    <t>Gross heat production by fuel and Czech Regions</t>
  </si>
  <si>
    <t>Heat supply by fuel and Czech Regions</t>
  </si>
  <si>
    <t>Heat consumption</t>
  </si>
  <si>
    <t xml:space="preserve">Heat production from CHP </t>
  </si>
  <si>
    <t>INTRODUCTION</t>
  </si>
  <si>
    <t>1 ABBREVIATIONS, DEFINITIONS AND KEY RELATIONSHIPS</t>
  </si>
  <si>
    <t>Classification of economic activities, CZ-NACE, in accordance with the Czech Statistical Office</t>
  </si>
  <si>
    <t>CHP</t>
  </si>
  <si>
    <t>Combined heat and power generation</t>
  </si>
  <si>
    <t>Heat supply system</t>
  </si>
  <si>
    <t>Qnet</t>
  </si>
  <si>
    <t>Net heat production</t>
  </si>
  <si>
    <t>QCHP</t>
  </si>
  <si>
    <t>Supply of useful heat from CHP</t>
  </si>
  <si>
    <t>Prague</t>
  </si>
  <si>
    <t>Jihočeský (South Bohemian) Region</t>
  </si>
  <si>
    <t>Jihomoravský (South Moravian) Region</t>
  </si>
  <si>
    <t>Karlovarský (Karlovy Vary) Region</t>
  </si>
  <si>
    <t>Vysočina Region</t>
  </si>
  <si>
    <t>Královéhradecký (Hradec Králové) Region</t>
  </si>
  <si>
    <t>Liberecký (Liberec) Region</t>
  </si>
  <si>
    <t>Moravskoslezský (Moravian-Silesian) Region</t>
  </si>
  <si>
    <t>Olomoucký (Olomouc) Region</t>
  </si>
  <si>
    <t>Pardubický (Pardubice) Region</t>
  </si>
  <si>
    <t>Plzeňský (Plzeň) Region</t>
  </si>
  <si>
    <t>Středočeský (Central Bohemian) Region</t>
  </si>
  <si>
    <t>Ústecký (Ústí nad Labem) Region</t>
  </si>
  <si>
    <t>Zlínský (Zlín) Region</t>
  </si>
  <si>
    <t>Gross heat production =</t>
  </si>
  <si>
    <t>Gross heat production in plants, without heat used for electricity generation</t>
  </si>
  <si>
    <t>Net heat production =</t>
  </si>
  <si>
    <t>Gross heat production without own use (process only) heat consumption</t>
  </si>
  <si>
    <t>Own use (process only) of heat =</t>
  </si>
  <si>
    <t>Heat consumption for heat and power generation, which is required for operating the process of heat and power generation</t>
  </si>
  <si>
    <t>Losses =</t>
  </si>
  <si>
    <t>Losses in heat production and distribution losses (in heat distribution)</t>
  </si>
  <si>
    <t>Own use of heat =</t>
  </si>
  <si>
    <t>Heat consumption for the producer’s own consumption (without own use (process only) of heat)</t>
  </si>
  <si>
    <t>Heat supply =</t>
  </si>
  <si>
    <t>Thermal energy quantity supplied into heat supply systems</t>
  </si>
  <si>
    <t>Balancing difference =</t>
  </si>
  <si>
    <t>Gross heat production - own use (process only) of heat - losses - supply to the producer’s own enterprise - heat supply</t>
  </si>
  <si>
    <t>Heat consumption =</t>
  </si>
  <si>
    <t>Final heat consumption in each of the sectors of the national economy</t>
  </si>
  <si>
    <t>2 COMMENTARY</t>
  </si>
  <si>
    <t>3 HEAT BALANCE [TJ]</t>
  </si>
  <si>
    <t>First quarter</t>
  </si>
  <si>
    <t>Second quarter</t>
  </si>
  <si>
    <t>Third quarter</t>
  </si>
  <si>
    <t>Fourth quarter</t>
  </si>
  <si>
    <t>January</t>
  </si>
  <si>
    <t>February</t>
  </si>
  <si>
    <t>March</t>
  </si>
  <si>
    <t>April</t>
  </si>
  <si>
    <t>May</t>
  </si>
  <si>
    <t>June</t>
  </si>
  <si>
    <t>July</t>
  </si>
  <si>
    <t>August</t>
  </si>
  <si>
    <t>September</t>
  </si>
  <si>
    <t>October</t>
  </si>
  <si>
    <t>November</t>
  </si>
  <si>
    <t>December</t>
  </si>
  <si>
    <t>Total</t>
  </si>
  <si>
    <t>Gross heat production</t>
  </si>
  <si>
    <t xml:space="preserve">Own use (process only) of heat </t>
  </si>
  <si>
    <t>Losses</t>
  </si>
  <si>
    <t>Own use of heat</t>
  </si>
  <si>
    <t>Heat supply</t>
  </si>
  <si>
    <t>Balancing difference</t>
  </si>
  <si>
    <t>4 HEAT PRODUCTION</t>
  </si>
  <si>
    <t>4.1 Gross heat production by fuel [TJ]</t>
  </si>
  <si>
    <t>Biomass</t>
  </si>
  <si>
    <t>Biogas</t>
  </si>
  <si>
    <t>Hard coal</t>
  </si>
  <si>
    <t>Electrical energy</t>
  </si>
  <si>
    <t>Ambient energy (heat pump)</t>
  </si>
  <si>
    <t>Solar energy (solar panel)</t>
  </si>
  <si>
    <t>Brown coal</t>
  </si>
  <si>
    <t>Nuclear fuel</t>
  </si>
  <si>
    <t>Coke</t>
  </si>
  <si>
    <t>Waste heat</t>
  </si>
  <si>
    <t>Other liquid fuels</t>
  </si>
  <si>
    <t>Other solid fuels</t>
  </si>
  <si>
    <t>Other gases</t>
  </si>
  <si>
    <t>Other</t>
  </si>
  <si>
    <t>Fuel oils</t>
  </si>
  <si>
    <t>Natural gas</t>
  </si>
  <si>
    <t>4.2 Gross heat production in Czech Regions [TJ]</t>
  </si>
  <si>
    <t>Jihočeský Region</t>
  </si>
  <si>
    <t>Jihomoravský Region</t>
  </si>
  <si>
    <t>Karlovarský Region</t>
  </si>
  <si>
    <t>Královéhradecký Region</t>
  </si>
  <si>
    <t>Liberecký Region</t>
  </si>
  <si>
    <t>Moravskoslezský Region</t>
  </si>
  <si>
    <t>Olomoucký Region</t>
  </si>
  <si>
    <t>Pardubický Region</t>
  </si>
  <si>
    <t>Plzeňský Region</t>
  </si>
  <si>
    <t>Středočeský Region</t>
  </si>
  <si>
    <t>Ústecký Region</t>
  </si>
  <si>
    <t>Zlínský Region</t>
  </si>
  <si>
    <t>4.3. Gross heat production by fuel in Czech Regions [TJ]</t>
  </si>
  <si>
    <t>5 HEAT SUPPLY</t>
  </si>
  <si>
    <t>5.1 Heat supply by fuel [TJ]</t>
  </si>
  <si>
    <t>5.2 Heat supply in Czech Regions [TJ]</t>
  </si>
  <si>
    <t>5.3 Heat supply by fuel in Czech Regions [TJ]</t>
  </si>
  <si>
    <t>5.4 Supply of heat from coal, biomass and biogas [TJ]</t>
  </si>
  <si>
    <t>Supply of heat from coal</t>
  </si>
  <si>
    <t>Sized hard coal</t>
  </si>
  <si>
    <t>Industrial hard coal</t>
  </si>
  <si>
    <t>Hard coal sludge and granulated</t>
  </si>
  <si>
    <t>Sized brown coal</t>
  </si>
  <si>
    <t>Industrial brown coal</t>
  </si>
  <si>
    <t>Brown coal - briquettes</t>
  </si>
  <si>
    <t>Brown coal - lignite</t>
  </si>
  <si>
    <t>Brown coal - coal mud sludge</t>
  </si>
  <si>
    <t>Supply of heat from biomass</t>
  </si>
  <si>
    <t>Briquettes and pellets</t>
  </si>
  <si>
    <t>Black liquor</t>
  </si>
  <si>
    <t>Liquid biofuels</t>
  </si>
  <si>
    <t>Other biomass</t>
  </si>
  <si>
    <t>Fuel wood</t>
  </si>
  <si>
    <t>Saw dust, bark, chips, wood waste</t>
  </si>
  <si>
    <t>Straw and other vegetable materials</t>
  </si>
  <si>
    <t>Supply of heat from biogas</t>
  </si>
  <si>
    <t>Landfill gas</t>
  </si>
  <si>
    <t>Wastewater sludge gas (WWTP)</t>
  </si>
  <si>
    <t>Other biogas</t>
  </si>
  <si>
    <t>Installed capacity in the CR</t>
  </si>
  <si>
    <t>Prague (PHA)</t>
  </si>
  <si>
    <t>Jihočeský Region (JHČ)</t>
  </si>
  <si>
    <t>Jihomoravský Region (JHM)</t>
  </si>
  <si>
    <t>Karlovarský Region (KVK)</t>
  </si>
  <si>
    <t>Vysočina Region (VYS)</t>
  </si>
  <si>
    <t>Královéhradecký Region (HKK)</t>
  </si>
  <si>
    <t>Liberecký Region (LBK)</t>
  </si>
  <si>
    <t>Moravskoslezský Region (MSK)</t>
  </si>
  <si>
    <t>Olomoucký Region (OLK)</t>
  </si>
  <si>
    <t>Pardubický Region (PAK)</t>
  </si>
  <si>
    <t>Plzeňský Region (PLK)</t>
  </si>
  <si>
    <t>Středočeský Region (STČ)</t>
  </si>
  <si>
    <t>Ústecký Region (ULK)</t>
  </si>
  <si>
    <t>Zlínský Region (ZLK)</t>
  </si>
  <si>
    <t>7 HEAT CONSUMPTION</t>
  </si>
  <si>
    <t>7.1 Heat consumption by national economy sector [TJ]</t>
  </si>
  <si>
    <t>Heat consumption by national economy sector *</t>
  </si>
  <si>
    <t>Industry</t>
  </si>
  <si>
    <t>Energy</t>
  </si>
  <si>
    <t>Transport</t>
  </si>
  <si>
    <t>Construction</t>
  </si>
  <si>
    <t>Farming and forestry</t>
  </si>
  <si>
    <t>Households</t>
  </si>
  <si>
    <t>Retail, services, schools, health care</t>
  </si>
  <si>
    <t>* Does not include unidentified heat distribution.</t>
  </si>
  <si>
    <t>7.2 Heat consumption by national economy sector in Czech Regions [TJ]</t>
  </si>
  <si>
    <t>Total CR *</t>
  </si>
  <si>
    <t>8 HEAT PRODUCTION, SUPPLY AND CONSUMPTION BY CZECH REGION</t>
  </si>
  <si>
    <t>8.1 Heat production, supply and consumption: Prague</t>
  </si>
  <si>
    <t>Share in CR</t>
  </si>
  <si>
    <t>Total installed capacity [MWt]</t>
  </si>
  <si>
    <t>Gross heat production [TJ]</t>
  </si>
  <si>
    <t>Heat supply by fuel [TJ]</t>
  </si>
  <si>
    <t>Heat supply from Středočeský Region</t>
  </si>
  <si>
    <t>Heat consumption by economic sector*</t>
  </si>
  <si>
    <t>* The difference between supply and consumption includes losses of bought heat and a part of unidentified heat distribution.</t>
  </si>
  <si>
    <t>Installed capacity</t>
  </si>
  <si>
    <t>8.2 Heat production, supply and consumption: Jihočeský Region</t>
  </si>
  <si>
    <t>8.3 Heat production, supply and consumption: Jihomoravský Region</t>
  </si>
  <si>
    <t>8.4 Heat production, supply and consumption: Karlovarský Region</t>
  </si>
  <si>
    <t>8.5 Heat production, supply and consumption: Vysočina Region</t>
  </si>
  <si>
    <t>8.6 Heat production, supply and consumption: Královéhradecký Region</t>
  </si>
  <si>
    <t>Heat supply from Pardubický Region</t>
  </si>
  <si>
    <t>8.7 Heat production, supply and consumption: Liberecký Region</t>
  </si>
  <si>
    <t>8.8 Heat production, supply and consumption: Moravskoslezský Region</t>
  </si>
  <si>
    <t>8.9 Heat production, supply and consumption: Olomoucký Region</t>
  </si>
  <si>
    <t>8.10 Heat production, supply and consumption: Pardubický Region</t>
  </si>
  <si>
    <t>Heat supply to Královehradecký Region</t>
  </si>
  <si>
    <t>* The difference between supply and consumption includes losses of bought heat, a part of unidentified heat distribution, and the heat portion supplied to the Hradec Králové SZT.</t>
  </si>
  <si>
    <t>8.11 Heat production, supply and consumption: Plzeňský Region</t>
  </si>
  <si>
    <t>8.12 Heat production, supply and consumption: Středočeský Region</t>
  </si>
  <si>
    <t>Heat supply to Prague</t>
  </si>
  <si>
    <t>8.13 Heat production, supply and consumption: Ústecký Region</t>
  </si>
  <si>
    <t>8.14 Heat production, supply and consumption: Zlínský Region</t>
  </si>
  <si>
    <t>9 Net heat production and heat production from CHP [TJ]</t>
  </si>
  <si>
    <r>
      <t>Q</t>
    </r>
    <r>
      <rPr>
        <b/>
        <vertAlign val="subscript"/>
        <sz val="9"/>
        <rFont val="Arial"/>
        <family val="2"/>
        <charset val="238"/>
        <scheme val="minor"/>
      </rPr>
      <t>net</t>
    </r>
  </si>
  <si>
    <r>
      <t>Q</t>
    </r>
    <r>
      <rPr>
        <b/>
        <vertAlign val="subscript"/>
        <sz val="9"/>
        <rFont val="Arial"/>
        <family val="2"/>
        <charset val="238"/>
        <scheme val="minor"/>
      </rPr>
      <t>CHP</t>
    </r>
  </si>
  <si>
    <r>
      <t>Q</t>
    </r>
    <r>
      <rPr>
        <b/>
        <vertAlign val="subscript"/>
        <sz val="9"/>
        <rFont val="Arial"/>
        <family val="2"/>
        <charset val="238"/>
        <scheme val="minor"/>
      </rPr>
      <t>CHP</t>
    </r>
    <r>
      <rPr>
        <b/>
        <sz val="9"/>
        <rFont val="Arial"/>
        <family val="2"/>
        <charset val="238"/>
        <scheme val="minor"/>
      </rPr>
      <t>/ Q</t>
    </r>
    <r>
      <rPr>
        <b/>
        <vertAlign val="subscript"/>
        <sz val="9"/>
        <rFont val="Arial"/>
        <family val="2"/>
        <charset val="238"/>
        <scheme val="minor"/>
      </rPr>
      <t>net</t>
    </r>
  </si>
  <si>
    <t>10 Heat balance, heat supply, heat consumption, and CHP</t>
  </si>
  <si>
    <t>10.1 Development of the heat balance [TJ], quarter-on-quarter comparison</t>
  </si>
  <si>
    <t>Gross heat production in 2017</t>
  </si>
  <si>
    <t>Gross heat production in 2018</t>
  </si>
  <si>
    <t>Gross heat production in 2019</t>
  </si>
  <si>
    <t>Gross heat production in 2020</t>
  </si>
  <si>
    <t>Gross heat production in 2021</t>
  </si>
  <si>
    <t>Gross heat production in 2022</t>
  </si>
  <si>
    <t>Year-on-year change - gross heat production</t>
  </si>
  <si>
    <t>Heat supply in 2017</t>
  </si>
  <si>
    <t>Heat supply in 2018</t>
  </si>
  <si>
    <t>Heat supply in 2019</t>
  </si>
  <si>
    <t>Heat supply in 2020</t>
  </si>
  <si>
    <t>Heat supply in 2021</t>
  </si>
  <si>
    <t>Heat supply in 2022</t>
  </si>
  <si>
    <t>Year-on-year change - heat supply</t>
  </si>
  <si>
    <t>10.2 Development of the heat balance [TJ], month-on-month comparison</t>
  </si>
  <si>
    <t>Year-on-year change</t>
  </si>
  <si>
    <t>10.3 Gross heat production by fuel and Czech Regions [TJ]</t>
  </si>
  <si>
    <t>10.4 Heat supply by fuel and Czech Regions [TJ]</t>
  </si>
  <si>
    <t>10.5 Heat consumption [TJ]</t>
  </si>
  <si>
    <t>10.6 Heat production from CHP [TJ]</t>
  </si>
  <si>
    <t>Heat production from CHP</t>
  </si>
  <si>
    <r>
      <t>6 INSTALLED CAPACITY OF HEAT GENERATING PLANTS IN CZECH REGIONS [MW</t>
    </r>
    <r>
      <rPr>
        <b/>
        <vertAlign val="subscript"/>
        <sz val="16"/>
        <color theme="3"/>
        <rFont val="Arial"/>
        <family val="2"/>
        <charset val="238"/>
        <scheme val="minor"/>
      </rPr>
      <t>t</t>
    </r>
    <r>
      <rPr>
        <b/>
        <sz val="16"/>
        <color theme="3"/>
        <rFont val="Arial"/>
        <family val="2"/>
        <charset val="238"/>
        <scheme val="minor"/>
      </rPr>
      <t>]</t>
    </r>
  </si>
  <si>
    <t>Gross heat production in 2023</t>
  </si>
  <si>
    <t>Heat supply in 2023</t>
  </si>
  <si>
    <t>INSTALLED CAPACITY OF HEAT GENERATING PLANTS IN CZECH REGIONS</t>
  </si>
  <si>
    <t>Gross heat production in 2024</t>
  </si>
  <si>
    <t>Heat supply in 2024</t>
  </si>
  <si>
    <t>Energy Regulatory Office
Masarykovo náměstí 91/5, 586 01 Jihlava
IČO: 70894451, T: +420 564 578 666, ID DS: eeuaau7
eru.gov.cz</t>
  </si>
  <si>
    <t xml:space="preserve">YEARLY REPORT ON THE OPERATION OF CZECH HEAT SUPPLY SYSTEMS
</t>
  </si>
  <si>
    <t>ADDITIONAL GRAPHS AND THE HEAT BALANCE DIAGRAM FOR 2025</t>
  </si>
  <si>
    <t>Under Section 17(7)(m) of Act No 458/2000 as amended (the Energy Act), the Energy Regulatory Office (ERO) publishes the Yearly Report on the Operation of Heat Supply Systems in the Czech Republic for 2025. The statistics contained herein are mainly intended for Czech governmental authorities and institutions and those of the European Union, and the expert circles. 
The ERO obtains data for the yearly report under ERO Public Notice 404/2016 on the particulars and structure of the returns required for preparing reports on the operation of systems in energy industries, including the dates, scope and rules for preparing the returns (the Statistics Public Notice), as amended, which came into effect on 1 January 2017. 
All the details of the methodology for reporting data for the ERO statistics are specified in the ERO’s Explanatory Statement 8/2018 of 14 September 2018 on the method of completing the returns under the Statistics Public Notice for the electricity and heat supply industries. The Explanatory Statement and the current returns are posted on the ERO’s website. 
All information for this yearly report has been obtained from licensed entities: electricity and heat producers and operators of heat distribution facilities. 
The Yearly Report on the Operation of Heat Supply Systems in the Czech Republic for 2025 follows up on the yearly reports released in preceding years and provides information about the heat supply industry’s key statistics for 2025, thereby complementing the Yearly Report on the Operation of the Czech Electricity Grid for 2025, which also contains data on combined heat &amp; power generation (CHP). The present report covers all heat produced in licensed activities, including CHP, and also statistics on heat balance, supply, and consumption by category. The report also offers an overview of the installed capacities in the Czech heat producing plants and some Region-specific evaluations. The yearly report for 2025 is based on the data in the report for 4Q 2025 and contains some more accurate data.
You are welcome to send your questions and comments to the Quality Statistics and Monitoring Unit at teplo.statistika@eru.gov.cz</t>
  </si>
  <si>
    <t>The basic chapter contains the heat balance; it shows that gross heat production totalled 137,334.5 TJ in 2025 and 3.4% more heat was produced compared with 2024 (132,836.9 TJ). Approximately 29% of gross production was consumed in the entity’s own enterprise or facility (these are mostly works’ own CHP plants that are not included in the classification of economic activities (CZ-NACE) in group 35 Electricity, gas, steam, and air conditioning supply). Heat supply amounted to 77,093.1 TJ, up by 5.6% on 2024 (73,002.6 TJ). Heat supply accounted for approximately 56%, own use for process purposes accounted for 6%, and losses accounted for 9% of gross heat production. Most of the heat was produced from brown coal (34%), followed by natural gas (22%) and biomass (21%). The largest quantity of heat was produced in the Ústecký Region (23%), followed by the Středočeský Region (17.3%) and the Moravskoslezský Region (17.2%). The structure of heat production by fuel differs in each of the Regions depending on fuel availability. The decline in gross heat production from coal continues; compared with 2017, the decline for brown coal was by 34% and for hard coal by 61%. On the other hand, in the case of biomass it increased by 61%. Almost all heat from hard coal was produced in the Moravskoslezský Region. The largest quantity of heat from brown coal was produced in the Ústecký Region (36%), from natural gas in the Středočeský Region (19%), from biomass in the Ústecký Region (37%), and from biogas in the Vysočina Region (15%).
The structure of heat supply by fuel is similar to that of gross heat production (41% from brown coal, 27% from natural gas, and 14% from biomass); in terms of the structure of heat supply by Region, the Středočeský Region is placed first, followed by the Ústecký Region and the Moravskoslezský Region. In 2025, heat supply from biomass surged the most, by 18%. At the end of 2025, the installed thermal capacity of heat production plants totalled 38,567.7 MWt. 
Chapter 7 shows a heat consumption breakdown by sector of the national economy. In 2025, households consumed 32,885.4 TJ, accounting for 48% of total consumption, industry consumed 14,734.8 TJ (22% of total consumption), and the trade and service sector consumed 16,571.8 TJ (24% of total consumption). Chapter 8 summarises gross heat production, and heat supply and consumption in the Czech Regions.
Combined heat and power generation (CHP) produced 85,172.7 TJ of useful heat, accounting for 66% of net heat production. Most of useful heat from CHP was produced from brown coal (45%), followed by biomass (24%) and natural gas (13%). The small share of useful heat from natural gas in net heat (38%) is attributable to the larger number of natural gas heating plants (substations) than cogeneration units. In 2025, CHP produced 5.7% more heat than in 2024.
A comparison of each of the quarters of the two years shows an increase in gross heat production every quarter compared with 2024 (most of all in the first quarter, by 6.2%), due to the colder weather during the year. Year-on-year, heat production dropped the most in the Karlovarský Region, due to decreased own use of heat at Sokolovská uhelná coal mining company.</t>
  </si>
  <si>
    <t>Gross heat production in 2025</t>
  </si>
  <si>
    <t>Heat supply in 2025</t>
  </si>
  <si>
    <t>Range 2017-2024</t>
  </si>
  <si>
    <t>Difference
(2025-2024)</t>
  </si>
  <si>
    <t>11 ADDITIONAL GRAPHS AND THE HEAT BALANCE DIAGRAM FOR 2025</t>
  </si>
  <si>
    <t>Heat balance diagram for 2025 [PJ]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</si>
</sst>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_ "/>
    <numFmt numFmtId="166" formatCode="0.0"/>
    <numFmt numFmtId="167" formatCode="0.0%"/>
    <numFmt numFmtId="168" formatCode="\$#,##0\ ;\(\$#,##0\)"/>
    <numFmt numFmtId="169" formatCode="#,##0.000"/>
  </numFmts>
  <fonts count="92">
    <font>
      <sz val="10"/>
      <name val="Arial"/>
      <charset val="238"/>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0"/>
      <name val="Arial"/>
      <family val="2"/>
      <charset val="238"/>
    </font>
    <font>
      <sz val="10"/>
      <name val="Arial CE"/>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9"/>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b/>
      <sz val="18"/>
      <color indexed="62"/>
      <name val="Cambria"/>
      <family val="2"/>
      <charset val="238"/>
    </font>
    <font>
      <sz val="11"/>
      <color indexed="19"/>
      <name val="Calibri"/>
      <family val="2"/>
      <charset val="238"/>
    </font>
    <font>
      <sz val="11"/>
      <color indexed="10"/>
      <name val="Calibri"/>
      <family val="2"/>
      <charset val="238"/>
    </font>
    <font>
      <sz val="11"/>
      <color indexed="17"/>
      <name val="Calibri"/>
      <family val="2"/>
      <charset val="238"/>
    </font>
    <font>
      <sz val="11"/>
      <color indexed="62"/>
      <name val="Calibri"/>
      <family val="2"/>
      <charset val="238"/>
    </font>
    <font>
      <b/>
      <sz val="11"/>
      <color indexed="10"/>
      <name val="Calibri"/>
      <family val="2"/>
      <charset val="238"/>
    </font>
    <font>
      <b/>
      <sz val="11"/>
      <color indexed="63"/>
      <name val="Calibri"/>
      <family val="2"/>
      <charset val="238"/>
    </font>
    <font>
      <i/>
      <sz val="11"/>
      <color indexed="23"/>
      <name val="Calibri"/>
      <family val="2"/>
      <charset val="238"/>
    </font>
    <font>
      <sz val="8"/>
      <name val="Arial"/>
      <family val="2"/>
      <charset val="238"/>
    </font>
    <font>
      <sz val="9"/>
      <name val="Arial"/>
      <family val="2"/>
      <charset val="238"/>
    </font>
    <font>
      <sz val="10"/>
      <name val="Arial"/>
      <family val="2"/>
      <charset val="238"/>
      <scheme val="minor"/>
    </font>
    <font>
      <sz val="10"/>
      <name val="Arial"/>
      <family val="2"/>
      <charset val="238"/>
    </font>
    <font>
      <sz val="9"/>
      <name val="Arial"/>
      <family val="2"/>
      <charset val="238"/>
      <scheme val="minor"/>
    </font>
    <font>
      <sz val="8"/>
      <name val="Arial"/>
      <family val="2"/>
      <charset val="238"/>
      <scheme val="minor"/>
    </font>
    <font>
      <b/>
      <sz val="9"/>
      <name val="Arial"/>
      <family val="2"/>
      <charset val="238"/>
      <scheme val="minor"/>
    </font>
    <font>
      <b/>
      <sz val="9"/>
      <color theme="0"/>
      <name val="Arial"/>
      <family val="2"/>
      <charset val="238"/>
      <scheme val="minor"/>
    </font>
    <font>
      <sz val="9"/>
      <color theme="0"/>
      <name val="Arial"/>
      <family val="2"/>
      <charset val="238"/>
      <scheme val="minor"/>
    </font>
    <font>
      <i/>
      <sz val="8"/>
      <name val="Arial"/>
      <family val="2"/>
      <charset val="238"/>
      <scheme val="minor"/>
    </font>
    <font>
      <sz val="9"/>
      <color theme="1"/>
      <name val="Arial"/>
      <family val="2"/>
      <charset val="238"/>
      <scheme val="minor"/>
    </font>
    <font>
      <i/>
      <sz val="8"/>
      <color theme="0"/>
      <name val="Arial"/>
      <family val="2"/>
      <charset val="238"/>
      <scheme val="minor"/>
    </font>
    <font>
      <sz val="10"/>
      <color theme="3"/>
      <name val="Arial"/>
      <family val="2"/>
      <charset val="238"/>
      <scheme val="minor"/>
    </font>
    <font>
      <sz val="10"/>
      <color rgb="FF005DA2"/>
      <name val="Arial"/>
      <family val="2"/>
      <charset val="238"/>
      <scheme val="minor"/>
    </font>
    <font>
      <sz val="10"/>
      <color theme="0"/>
      <name val="Arial"/>
      <family val="2"/>
      <charset val="238"/>
      <scheme val="minor"/>
    </font>
    <font>
      <b/>
      <sz val="10"/>
      <name val="Arial"/>
      <family val="2"/>
      <charset val="238"/>
      <scheme val="minor"/>
    </font>
    <font>
      <b/>
      <sz val="10"/>
      <color theme="3"/>
      <name val="Arial"/>
      <family val="2"/>
      <charset val="238"/>
      <scheme val="minor"/>
    </font>
    <font>
      <sz val="10"/>
      <color theme="4"/>
      <name val="Arial"/>
      <family val="2"/>
      <charset val="238"/>
      <scheme val="minor"/>
    </font>
    <font>
      <b/>
      <sz val="14"/>
      <color theme="2" tint="-0.499984740745262"/>
      <name val="Arial"/>
      <family val="2"/>
      <charset val="238"/>
      <scheme val="minor"/>
    </font>
    <font>
      <b/>
      <sz val="10"/>
      <color theme="2" tint="-0.499984740745262"/>
      <name val="Arial"/>
      <family val="2"/>
      <charset val="238"/>
      <scheme val="minor"/>
    </font>
    <font>
      <b/>
      <sz val="11"/>
      <name val="Arial"/>
      <family val="2"/>
      <charset val="238"/>
      <scheme val="minor"/>
    </font>
    <font>
      <sz val="11"/>
      <name val="Arial"/>
      <family val="2"/>
      <charset val="238"/>
      <scheme val="minor"/>
    </font>
    <font>
      <b/>
      <sz val="14"/>
      <name val="Arial"/>
      <family val="2"/>
      <charset val="238"/>
      <scheme val="minor"/>
    </font>
    <font>
      <sz val="14"/>
      <name val="Arial"/>
      <family val="2"/>
      <charset val="238"/>
      <scheme val="minor"/>
    </font>
    <font>
      <sz val="14"/>
      <name val="Arial"/>
      <family val="2"/>
      <charset val="238"/>
    </font>
    <font>
      <b/>
      <sz val="9"/>
      <color theme="2" tint="-0.499984740745262"/>
      <name val="Arial"/>
      <family val="2"/>
      <charset val="238"/>
      <scheme val="minor"/>
    </font>
    <font>
      <sz val="9"/>
      <color theme="0"/>
      <name val="Arial"/>
      <family val="2"/>
      <charset val="238"/>
    </font>
    <font>
      <sz val="10"/>
      <name val="Arial CE"/>
      <family val="2"/>
      <charset val="238"/>
    </font>
    <font>
      <b/>
      <sz val="9"/>
      <name val="Arial"/>
      <family val="2"/>
      <charset val="238"/>
    </font>
    <font>
      <b/>
      <vertAlign val="subscript"/>
      <sz val="9"/>
      <name val="Arial"/>
      <family val="2"/>
      <charset val="238"/>
      <scheme val="minor"/>
    </font>
    <font>
      <sz val="11"/>
      <name val="Arial"/>
      <family val="2"/>
      <charset val="238"/>
    </font>
    <font>
      <u/>
      <sz val="10"/>
      <color indexed="12"/>
      <name val="Arial"/>
      <family val="2"/>
      <charset val="238"/>
    </font>
    <font>
      <sz val="10"/>
      <color indexed="8"/>
      <name val="Arial"/>
      <family val="2"/>
    </font>
    <font>
      <b/>
      <sz val="10"/>
      <color indexed="8"/>
      <name val="Arial"/>
      <family val="2"/>
    </font>
    <font>
      <b/>
      <sz val="10"/>
      <color indexed="39"/>
      <name val="Arial"/>
      <family val="2"/>
    </font>
    <font>
      <b/>
      <sz val="12"/>
      <color indexed="8"/>
      <name val="Arial"/>
      <family val="2"/>
      <charset val="238"/>
    </font>
    <font>
      <sz val="10"/>
      <color indexed="8"/>
      <name val="Arial"/>
      <family val="2"/>
      <charset val="238"/>
    </font>
    <font>
      <sz val="10"/>
      <color indexed="39"/>
      <name val="Arial"/>
      <family val="2"/>
    </font>
    <font>
      <sz val="19"/>
      <color indexed="48"/>
      <name val="Arial"/>
      <family val="2"/>
      <charset val="238"/>
    </font>
    <font>
      <sz val="10"/>
      <color indexed="10"/>
      <name val="Arial"/>
      <family val="2"/>
    </font>
    <font>
      <sz val="12"/>
      <name val="Arial CE"/>
      <family val="2"/>
      <charset val="238"/>
    </font>
    <font>
      <b/>
      <sz val="18"/>
      <name val="Arial CE"/>
      <family val="2"/>
      <charset val="238"/>
    </font>
    <font>
      <b/>
      <sz val="12"/>
      <name val="Arial CE"/>
      <family val="2"/>
      <charset val="238"/>
    </font>
    <font>
      <sz val="10"/>
      <name val="Times New Roman CE"/>
      <family val="1"/>
      <charset val="238"/>
    </font>
    <font>
      <b/>
      <sz val="9"/>
      <name val="Times New Roman CE"/>
      <family val="1"/>
      <charset val="238"/>
    </font>
    <font>
      <b/>
      <sz val="8"/>
      <name val="Arial"/>
      <family val="2"/>
      <charset val="238"/>
    </font>
    <font>
      <b/>
      <sz val="8"/>
      <name val="Arial"/>
      <family val="2"/>
      <charset val="238"/>
      <scheme val="minor"/>
    </font>
    <font>
      <sz val="9"/>
      <color rgb="FFFF0000"/>
      <name val="Arial"/>
      <family val="2"/>
      <charset val="238"/>
    </font>
    <font>
      <sz val="12"/>
      <name val="Arial"/>
      <family val="2"/>
      <charset val="238"/>
      <scheme val="minor"/>
    </font>
    <font>
      <b/>
      <sz val="10"/>
      <color rgb="FF005DA2"/>
      <name val="Arial"/>
      <family val="2"/>
      <charset val="238"/>
      <scheme val="minor"/>
    </font>
    <font>
      <sz val="10"/>
      <color rgb="FFFF0000"/>
      <name val="Arial"/>
      <family val="2"/>
      <charset val="238"/>
      <scheme val="minor"/>
    </font>
    <font>
      <b/>
      <sz val="16"/>
      <color theme="3"/>
      <name val="Arial"/>
      <family val="2"/>
      <charset val="238"/>
      <scheme val="minor"/>
    </font>
    <font>
      <b/>
      <vertAlign val="subscript"/>
      <sz val="16"/>
      <color theme="3"/>
      <name val="Arial"/>
      <family val="2"/>
      <charset val="238"/>
      <scheme val="minor"/>
    </font>
    <font>
      <b/>
      <sz val="16"/>
      <color theme="4"/>
      <name val="Arial"/>
      <family val="2"/>
      <charset val="238"/>
      <scheme val="minor"/>
    </font>
    <font>
      <sz val="11"/>
      <color rgb="FFFF0000"/>
      <name val="Arial"/>
      <family val="2"/>
      <charset val="238"/>
      <scheme val="minor"/>
    </font>
    <font>
      <sz val="9"/>
      <color rgb="FFFF0000"/>
      <name val="Arial"/>
      <family val="2"/>
      <charset val="238"/>
      <scheme val="minor"/>
    </font>
    <font>
      <b/>
      <sz val="9"/>
      <color rgb="FFFF0000"/>
      <name val="Arial"/>
      <family val="2"/>
      <charset val="238"/>
      <scheme val="minor"/>
    </font>
    <font>
      <b/>
      <sz val="10"/>
      <color rgb="FFFF0000"/>
      <name val="Arial"/>
      <family val="2"/>
      <charset val="238"/>
      <scheme val="minor"/>
    </font>
    <font>
      <i/>
      <sz val="9"/>
      <name val="Arial"/>
      <family val="2"/>
      <charset val="238"/>
      <scheme val="minor"/>
    </font>
    <font>
      <b/>
      <sz val="11"/>
      <color rgb="FF233060"/>
      <name val="Arial"/>
      <family val="2"/>
      <charset val="238"/>
      <scheme val="minor"/>
    </font>
    <font>
      <b/>
      <strike/>
      <sz val="11"/>
      <color rgb="FF233060"/>
      <name val="Arial"/>
      <family val="2"/>
      <charset val="238"/>
      <scheme val="minor"/>
    </font>
    <font>
      <b/>
      <sz val="14"/>
      <color theme="3"/>
      <name val="Arial"/>
      <family val="2"/>
      <charset val="238"/>
      <scheme val="minor"/>
    </font>
    <font>
      <sz val="16"/>
      <name val="Arial"/>
      <family val="2"/>
      <charset val="238"/>
    </font>
    <font>
      <b/>
      <sz val="24"/>
      <color rgb="FF1A3366"/>
      <name val="Arial"/>
      <family val="2"/>
      <charset val="238"/>
    </font>
    <font>
      <b/>
      <sz val="10"/>
      <color rgb="FF233060"/>
      <name val="Arial"/>
      <family val="2"/>
      <charset val="238"/>
      <scheme val="minor"/>
    </font>
    <font>
      <b/>
      <sz val="20"/>
      <color rgb="FF545860"/>
      <name val="Arial"/>
      <family val="2"/>
      <charset val="238"/>
      <scheme val="minor"/>
    </font>
    <font>
      <b/>
      <sz val="14"/>
      <color rgb="FF545860"/>
      <name val="Arial"/>
      <family val="2"/>
      <charset val="238"/>
      <scheme val="minor"/>
    </font>
    <font>
      <sz val="8"/>
      <color rgb="FF888B95"/>
      <name val="Arial"/>
      <family val="2"/>
      <charset val="238"/>
      <scheme val="minor"/>
    </font>
  </fonts>
  <fills count="34">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46"/>
      </patternFill>
    </fill>
    <fill>
      <patternFill patternType="solid">
        <fgColor indexed="55"/>
      </patternFill>
    </fill>
    <fill>
      <patternFill patternType="solid">
        <fgColor indexed="9"/>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theme="2"/>
        <bgColor indexed="64"/>
      </patternFill>
    </fill>
    <fill>
      <patternFill patternType="solid">
        <fgColor theme="2" tint="-0.499984740745262"/>
        <bgColor indexed="64"/>
      </patternFill>
    </fill>
    <fill>
      <patternFill patternType="solid">
        <fgColor indexed="40"/>
      </patternFill>
    </fill>
    <fill>
      <patternFill patternType="solid">
        <fgColor indexed="43"/>
        <bgColor indexed="64"/>
      </patternFill>
    </fill>
    <fill>
      <patternFill patternType="solid">
        <fgColor indexed="40"/>
        <bgColor indexed="64"/>
      </patternFill>
    </fill>
    <fill>
      <patternFill patternType="solid">
        <fgColor indexed="41"/>
      </patternFill>
    </fill>
    <fill>
      <patternFill patternType="solid">
        <fgColor indexed="52"/>
      </patternFill>
    </fill>
    <fill>
      <patternFill patternType="solid">
        <fgColor indexed="57"/>
      </patternFill>
    </fill>
    <fill>
      <patternFill patternType="solid">
        <fgColor indexed="50"/>
      </patternFill>
    </fill>
    <fill>
      <patternFill patternType="solid">
        <fgColor indexed="1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9"/>
        <bgColor indexed="8"/>
      </patternFill>
    </fill>
    <fill>
      <patternFill patternType="solid">
        <fgColor theme="0"/>
        <bgColor indexed="64"/>
      </patternFill>
    </fill>
  </fills>
  <borders count="36">
    <border>
      <left/>
      <right/>
      <top/>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theme="0" tint="-0.24994659260841701"/>
      </bottom>
      <diagonal/>
    </border>
    <border>
      <left/>
      <right/>
      <top style="thin">
        <color theme="0" tint="-0.24994659260841701"/>
      </top>
      <bottom/>
      <diagonal/>
    </border>
    <border>
      <left/>
      <right/>
      <top style="thin">
        <color theme="0" tint="-0.24994659260841701"/>
      </top>
      <bottom style="medium">
        <color theme="2" tint="-0.499984740745262"/>
      </bottom>
      <diagonal/>
    </border>
    <border>
      <left/>
      <right/>
      <top/>
      <bottom style="medium">
        <color theme="2" tint="-0.499984740745262"/>
      </bottom>
      <diagonal/>
    </border>
    <border>
      <left/>
      <right/>
      <top style="thin">
        <color theme="0" tint="-0.24994659260841701"/>
      </top>
      <bottom style="thin">
        <color theme="0" tint="-0.24994659260841701"/>
      </bottom>
      <diagonal/>
    </border>
    <border>
      <left/>
      <right style="thin">
        <color theme="0" tint="-0.24994659260841701"/>
      </right>
      <top/>
      <bottom/>
      <diagonal/>
    </border>
    <border>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right style="medium">
        <color theme="2" tint="-0.499984740745262"/>
      </right>
      <top style="thin">
        <color theme="0" tint="-0.24994659260841701"/>
      </top>
      <bottom style="thin">
        <color theme="0" tint="-0.24994659260841701"/>
      </bottom>
      <diagonal/>
    </border>
    <border>
      <left style="medium">
        <color theme="2" tint="-0.499984740745262"/>
      </left>
      <right/>
      <top/>
      <bottom style="medium">
        <color theme="2" tint="-0.499984740745262"/>
      </bottom>
      <diagonal/>
    </border>
    <border>
      <left style="medium">
        <color theme="2" tint="-0.499984740745262"/>
      </left>
      <right/>
      <top style="thin">
        <color theme="0" tint="-0.24994659260841701"/>
      </top>
      <bottom style="thin">
        <color theme="0" tint="-0.24994659260841701"/>
      </bottom>
      <diagonal/>
    </border>
    <border>
      <left style="medium">
        <color theme="2" tint="-0.499984740745262"/>
      </left>
      <right/>
      <top/>
      <bottom style="thin">
        <color theme="0" tint="-0.24994659260841701"/>
      </bottom>
      <diagonal/>
    </border>
    <border>
      <left style="medium">
        <color theme="2" tint="-0.499984740745262"/>
      </left>
      <right/>
      <top style="thin">
        <color theme="0" tint="-0.24994659260841701"/>
      </top>
      <bottom style="medium">
        <color theme="2" tint="-0.499984740745262"/>
      </bottom>
      <diagonal/>
    </border>
    <border>
      <left style="medium">
        <color theme="2" tint="-0.499984740745262"/>
      </left>
      <right/>
      <top style="thin">
        <color theme="0" tint="-0.24994659260841701"/>
      </top>
      <bottom style="thin">
        <color theme="2" tint="-0.499984740745262"/>
      </bottom>
      <diagonal/>
    </border>
    <border>
      <left/>
      <right/>
      <top style="thin">
        <color theme="0" tint="-0.24994659260841701"/>
      </top>
      <bottom style="thin">
        <color theme="2" tint="-0.499984740745262"/>
      </bottom>
      <diagonal/>
    </border>
    <border>
      <left/>
      <right style="medium">
        <color theme="2" tint="-0.499984740745262"/>
      </right>
      <top style="thin">
        <color theme="0" tint="-0.24994659260841701"/>
      </top>
      <bottom style="thin">
        <color theme="2" tint="-0.499984740745262"/>
      </bottom>
      <diagonal/>
    </border>
    <border>
      <left style="thin">
        <color indexed="48"/>
      </left>
      <right style="thin">
        <color indexed="48"/>
      </right>
      <top style="thin">
        <color indexed="48"/>
      </top>
      <bottom style="thin">
        <color indexed="48"/>
      </bottom>
      <diagonal/>
    </border>
    <border>
      <left/>
      <right/>
      <top style="double">
        <color indexed="8"/>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71">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9" fillId="6" borderId="0" applyNumberFormat="0" applyBorder="0" applyAlignment="0" applyProtection="0"/>
    <xf numFmtId="0" fontId="9" fillId="3"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6" borderId="0" applyNumberFormat="0" applyBorder="0" applyAlignment="0" applyProtection="0"/>
    <xf numFmtId="0" fontId="9" fillId="4"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3" borderId="0" applyNumberFormat="0" applyBorder="0" applyAlignment="0" applyProtection="0"/>
    <xf numFmtId="0" fontId="11" fillId="11" borderId="0" applyNumberFormat="0" applyBorder="0" applyAlignment="0" applyProtection="0"/>
    <xf numFmtId="0" fontId="12" fillId="12" borderId="1" applyNumberFormat="0" applyAlignment="0" applyProtection="0"/>
    <xf numFmtId="0" fontId="13" fillId="0" borderId="2"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7" borderId="0" applyNumberFormat="0" applyBorder="0" applyAlignment="0" applyProtection="0"/>
    <xf numFmtId="0" fontId="8" fillId="4" borderId="5" applyNumberFormat="0" applyFont="0" applyAlignment="0" applyProtection="0"/>
    <xf numFmtId="0" fontId="18" fillId="0" borderId="6" applyNumberFormat="0" applyFill="0" applyAlignment="0" applyProtection="0"/>
    <xf numFmtId="0" fontId="19" fillId="6" borderId="0" applyNumberFormat="0" applyBorder="0" applyAlignment="0" applyProtection="0"/>
    <xf numFmtId="0" fontId="18" fillId="0" borderId="0" applyNumberFormat="0" applyFill="0" applyBorder="0" applyAlignment="0" applyProtection="0"/>
    <xf numFmtId="0" fontId="20" fillId="7" borderId="7" applyNumberFormat="0" applyAlignment="0" applyProtection="0"/>
    <xf numFmtId="0" fontId="21" fillId="13" borderId="7" applyNumberFormat="0" applyAlignment="0" applyProtection="0"/>
    <xf numFmtId="0" fontId="22" fillId="13" borderId="8" applyNumberFormat="0" applyAlignment="0" applyProtection="0"/>
    <xf numFmtId="0" fontId="23" fillId="0" borderId="0" applyNumberFormat="0" applyFill="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9" fontId="27" fillId="0" borderId="0" applyFont="0" applyFill="0" applyBorder="0" applyAlignment="0" applyProtection="0"/>
    <xf numFmtId="0" fontId="51" fillId="0" borderId="0"/>
    <xf numFmtId="0" fontId="7" fillId="0" borderId="0"/>
    <xf numFmtId="9" fontId="7" fillId="0" borderId="0" applyFont="0" applyFill="0" applyBorder="0" applyAlignment="0" applyProtection="0"/>
    <xf numFmtId="0" fontId="54" fillId="0" borderId="0"/>
    <xf numFmtId="4" fontId="56" fillId="20" borderId="29" applyNumberFormat="0" applyProtection="0">
      <alignment horizontal="left" vertical="center" indent="1"/>
    </xf>
    <xf numFmtId="0" fontId="55" fillId="0" borderId="0" applyNumberFormat="0" applyFill="0" applyBorder="0" applyAlignment="0" applyProtection="0">
      <alignment vertical="top"/>
      <protection locked="0"/>
    </xf>
    <xf numFmtId="0" fontId="7" fillId="0" borderId="0"/>
    <xf numFmtId="0" fontId="6" fillId="0" borderId="0"/>
    <xf numFmtId="9" fontId="7" fillId="0" borderId="0" applyFont="0" applyFill="0" applyBorder="0" applyAlignment="0" applyProtection="0"/>
    <xf numFmtId="4" fontId="57" fillId="7" borderId="29" applyNumberFormat="0" applyProtection="0">
      <alignment vertical="center"/>
    </xf>
    <xf numFmtId="4" fontId="57" fillId="21" borderId="29" applyNumberFormat="0" applyProtection="0">
      <alignment horizontal="left" vertical="center" indent="1"/>
    </xf>
    <xf numFmtId="4" fontId="57" fillId="22" borderId="0" applyNumberFormat="0" applyProtection="0">
      <alignment horizontal="left" vertical="center" indent="1"/>
    </xf>
    <xf numFmtId="4" fontId="56" fillId="23" borderId="29" applyNumberFormat="0" applyProtection="0">
      <alignment horizontal="right" vertical="center"/>
    </xf>
    <xf numFmtId="0" fontId="7" fillId="0" borderId="0"/>
    <xf numFmtId="0" fontId="6" fillId="0" borderId="0"/>
    <xf numFmtId="0" fontId="7" fillId="0" borderId="0"/>
    <xf numFmtId="2" fontId="7" fillId="0" borderId="0" applyFont="0" applyFill="0" applyBorder="0" applyAlignment="0" applyProtection="0"/>
    <xf numFmtId="0" fontId="6" fillId="0" borderId="0"/>
    <xf numFmtId="0" fontId="7" fillId="0" borderId="0"/>
    <xf numFmtId="0" fontId="7" fillId="0" borderId="0"/>
    <xf numFmtId="4" fontId="58" fillId="21" borderId="29" applyNumberFormat="0" applyProtection="0">
      <alignment vertical="center"/>
    </xf>
    <xf numFmtId="0" fontId="57" fillId="21" borderId="29" applyNumberFormat="0" applyProtection="0">
      <alignment horizontal="left" vertical="top" indent="1"/>
    </xf>
    <xf numFmtId="4" fontId="56" fillId="8" borderId="29" applyNumberFormat="0" applyProtection="0">
      <alignment horizontal="right" vertical="center"/>
    </xf>
    <xf numFmtId="4" fontId="56" fillId="3" borderId="29" applyNumberFormat="0" applyProtection="0">
      <alignment horizontal="right" vertical="center"/>
    </xf>
    <xf numFmtId="4" fontId="56" fillId="17" borderId="29" applyNumberFormat="0" applyProtection="0">
      <alignment horizontal="right" vertical="center"/>
    </xf>
    <xf numFmtId="4" fontId="56" fillId="10" borderId="29" applyNumberFormat="0" applyProtection="0">
      <alignment horizontal="right" vertical="center"/>
    </xf>
    <xf numFmtId="4" fontId="56" fillId="24" borderId="29" applyNumberFormat="0" applyProtection="0">
      <alignment horizontal="right" vertical="center"/>
    </xf>
    <xf numFmtId="4" fontId="56" fillId="9" borderId="29" applyNumberFormat="0" applyProtection="0">
      <alignment horizontal="right" vertical="center"/>
    </xf>
    <xf numFmtId="4" fontId="56" fillId="25" borderId="29" applyNumberFormat="0" applyProtection="0">
      <alignment horizontal="right" vertical="center"/>
    </xf>
    <xf numFmtId="4" fontId="56" fillId="26" borderId="29" applyNumberFormat="0" applyProtection="0">
      <alignment horizontal="right" vertical="center"/>
    </xf>
    <xf numFmtId="4" fontId="56" fillId="27" borderId="29" applyNumberFormat="0" applyProtection="0">
      <alignment horizontal="right" vertical="center"/>
    </xf>
    <xf numFmtId="4" fontId="57" fillId="0" borderId="0" applyNumberFormat="0" applyProtection="0">
      <alignment horizontal="left" vertical="center" indent="1"/>
    </xf>
    <xf numFmtId="4" fontId="56" fillId="23" borderId="0" applyNumberFormat="0" applyProtection="0">
      <alignment horizontal="left" vertical="center" indent="1"/>
    </xf>
    <xf numFmtId="4" fontId="59" fillId="28" borderId="0" applyNumberFormat="0" applyProtection="0">
      <alignment horizontal="left" vertical="center" indent="1"/>
    </xf>
    <xf numFmtId="4" fontId="56" fillId="20" borderId="29" applyNumberFormat="0" applyProtection="0">
      <alignment horizontal="right" vertical="center"/>
    </xf>
    <xf numFmtId="4" fontId="60" fillId="23" borderId="0" applyNumberFormat="0" applyProtection="0">
      <alignment horizontal="left" vertical="center" indent="1"/>
    </xf>
    <xf numFmtId="4" fontId="60" fillId="22" borderId="0" applyNumberFormat="0" applyProtection="0">
      <alignment horizontal="left" vertical="center" indent="1"/>
    </xf>
    <xf numFmtId="0" fontId="7" fillId="28" borderId="29" applyNumberFormat="0" applyProtection="0">
      <alignment horizontal="left" vertical="center" indent="1"/>
    </xf>
    <xf numFmtId="0" fontId="7" fillId="28" borderId="29" applyNumberFormat="0" applyProtection="0">
      <alignment horizontal="left" vertical="top" indent="1"/>
    </xf>
    <xf numFmtId="0" fontId="7" fillId="22" borderId="29" applyNumberFormat="0" applyProtection="0">
      <alignment horizontal="left" vertical="center" indent="1"/>
    </xf>
    <xf numFmtId="0" fontId="7" fillId="22" borderId="29" applyNumberFormat="0" applyProtection="0">
      <alignment horizontal="left" vertical="top" indent="1"/>
    </xf>
    <xf numFmtId="0" fontId="7" fillId="29" borderId="29" applyNumberFormat="0" applyProtection="0">
      <alignment horizontal="left" vertical="center" indent="1"/>
    </xf>
    <xf numFmtId="0" fontId="7" fillId="29" borderId="29" applyNumberFormat="0" applyProtection="0">
      <alignment horizontal="left" vertical="top" indent="1"/>
    </xf>
    <xf numFmtId="0" fontId="7" fillId="30" borderId="29" applyNumberFormat="0" applyProtection="0">
      <alignment horizontal="left" vertical="center" indent="1"/>
    </xf>
    <xf numFmtId="0" fontId="7" fillId="30" borderId="29" applyNumberFormat="0" applyProtection="0">
      <alignment horizontal="left" vertical="top" indent="1"/>
    </xf>
    <xf numFmtId="4" fontId="56" fillId="31" borderId="29" applyNumberFormat="0" applyProtection="0">
      <alignment vertical="center"/>
    </xf>
    <xf numFmtId="4" fontId="61" fillId="31" borderId="29" applyNumberFormat="0" applyProtection="0">
      <alignment vertical="center"/>
    </xf>
    <xf numFmtId="4" fontId="56" fillId="31" borderId="29" applyNumberFormat="0" applyProtection="0">
      <alignment horizontal="left" vertical="center" indent="1"/>
    </xf>
    <xf numFmtId="0" fontId="56" fillId="31" borderId="29" applyNumberFormat="0" applyProtection="0">
      <alignment horizontal="left" vertical="top" indent="1"/>
    </xf>
    <xf numFmtId="4" fontId="61" fillId="23" borderId="29" applyNumberFormat="0" applyProtection="0">
      <alignment horizontal="right" vertical="center"/>
    </xf>
    <xf numFmtId="0" fontId="56" fillId="22" borderId="29" applyNumberFormat="0" applyProtection="0">
      <alignment horizontal="left" vertical="top" indent="1"/>
    </xf>
    <xf numFmtId="4" fontId="62" fillId="0" borderId="0" applyNumberFormat="0" applyProtection="0">
      <alignment horizontal="left" vertical="center" indent="1"/>
    </xf>
    <xf numFmtId="4" fontId="63" fillId="23" borderId="29" applyNumberFormat="0" applyProtection="0">
      <alignment horizontal="right" vertical="center"/>
    </xf>
    <xf numFmtId="0" fontId="7" fillId="0" borderId="0"/>
    <xf numFmtId="0" fontId="6" fillId="0" borderId="0"/>
    <xf numFmtId="0" fontId="6" fillId="0" borderId="0"/>
    <xf numFmtId="0" fontId="6" fillId="0" borderId="0"/>
    <xf numFmtId="0" fontId="7" fillId="0" borderId="0"/>
    <xf numFmtId="0" fontId="6" fillId="0" borderId="0"/>
    <xf numFmtId="0" fontId="6" fillId="0" borderId="0"/>
    <xf numFmtId="9" fontId="7"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7" fillId="0" borderId="0"/>
    <xf numFmtId="0" fontId="6" fillId="0" borderId="0"/>
    <xf numFmtId="0" fontId="6" fillId="0" borderId="0"/>
    <xf numFmtId="0" fontId="6" fillId="0" borderId="0"/>
    <xf numFmtId="0" fontId="51" fillId="0" borderId="0"/>
    <xf numFmtId="0" fontId="51" fillId="32" borderId="30" applyNumberFormat="0" applyFont="0" applyFill="0" applyAlignment="0" applyProtection="0"/>
    <xf numFmtId="0" fontId="51" fillId="32" borderId="0" applyFont="0" applyFill="0" applyBorder="0" applyAlignment="0" applyProtection="0"/>
    <xf numFmtId="0" fontId="64" fillId="32" borderId="0" applyNumberFormat="0" applyFont="0" applyFill="0" applyBorder="0" applyAlignment="0" applyProtection="0"/>
    <xf numFmtId="0" fontId="64" fillId="32" borderId="0" applyNumberFormat="0" applyFont="0" applyFill="0" applyBorder="0" applyAlignment="0" applyProtection="0"/>
    <xf numFmtId="0" fontId="64" fillId="32" borderId="0" applyNumberFormat="0" applyFont="0" applyFill="0" applyBorder="0" applyAlignment="0" applyProtection="0"/>
    <xf numFmtId="0" fontId="64" fillId="32" borderId="0" applyNumberFormat="0" applyFont="0" applyFill="0" applyBorder="0" applyAlignment="0" applyProtection="0"/>
    <xf numFmtId="0" fontId="64" fillId="32" borderId="0" applyNumberFormat="0" applyFont="0" applyFill="0" applyBorder="0" applyAlignment="0" applyProtection="0"/>
    <xf numFmtId="0" fontId="64" fillId="32" borderId="0" applyNumberFormat="0" applyFont="0" applyFill="0" applyBorder="0" applyAlignment="0" applyProtection="0"/>
    <xf numFmtId="0" fontId="64" fillId="32" borderId="0" applyNumberFormat="0" applyFont="0" applyFill="0" applyBorder="0" applyAlignment="0" applyProtection="0"/>
    <xf numFmtId="3" fontId="51" fillId="32" borderId="0" applyFont="0" applyFill="0" applyBorder="0" applyAlignment="0" applyProtection="0"/>
    <xf numFmtId="0" fontId="64" fillId="32" borderId="0" applyNumberFormat="0" applyFont="0" applyFill="0" applyBorder="0" applyAlignment="0" applyProtection="0"/>
    <xf numFmtId="0" fontId="64" fillId="32" borderId="0" applyNumberFormat="0" applyFont="0" applyFill="0" applyBorder="0" applyAlignment="0" applyProtection="0"/>
    <xf numFmtId="168" fontId="51" fillId="32" borderId="0" applyFont="0" applyFill="0" applyBorder="0" applyAlignment="0" applyProtection="0"/>
    <xf numFmtId="2" fontId="51" fillId="32" borderId="0" applyFont="0" applyFill="0" applyBorder="0" applyAlignment="0" applyProtection="0"/>
    <xf numFmtId="0" fontId="65" fillId="32" borderId="0" applyNumberFormat="0" applyFill="0" applyBorder="0" applyAlignment="0" applyProtection="0"/>
    <xf numFmtId="0" fontId="66" fillId="32" borderId="0" applyNumberFormat="0" applyFill="0" applyBorder="0" applyAlignment="0" applyProtection="0"/>
    <xf numFmtId="0" fontId="6" fillId="0" borderId="0"/>
    <xf numFmtId="9" fontId="6" fillId="0" borderId="0" applyFont="0" applyFill="0" applyBorder="0" applyAlignment="0" applyProtection="0"/>
    <xf numFmtId="1" fontId="67" fillId="0" borderId="0">
      <alignment horizontal="left"/>
      <protection hidden="1"/>
    </xf>
    <xf numFmtId="1" fontId="68" fillId="0" borderId="0">
      <protection hidden="1"/>
    </xf>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7" fillId="0" borderId="0"/>
    <xf numFmtId="0" fontId="3" fillId="0" borderId="0"/>
    <xf numFmtId="0" fontId="2" fillId="0" borderId="0"/>
    <xf numFmtId="0" fontId="1" fillId="0" borderId="0"/>
  </cellStyleXfs>
  <cellXfs count="296">
    <xf numFmtId="0" fontId="0" fillId="0" borderId="0" xfId="0"/>
    <xf numFmtId="164" fontId="30" fillId="0" borderId="0" xfId="0" applyNumberFormat="1" applyFont="1"/>
    <xf numFmtId="0" fontId="26" fillId="0" borderId="0" xfId="0" applyFont="1"/>
    <xf numFmtId="0" fontId="33" fillId="0" borderId="0" xfId="0" applyFont="1" applyAlignment="1">
      <alignment horizontal="right" vertical="top"/>
    </xf>
    <xf numFmtId="0" fontId="29" fillId="0" borderId="0" xfId="0" applyFont="1"/>
    <xf numFmtId="164" fontId="28" fillId="0" borderId="12" xfId="0" applyNumberFormat="1" applyFont="1" applyBorder="1"/>
    <xf numFmtId="0" fontId="30" fillId="0" borderId="0" xfId="0" applyFont="1" applyAlignment="1">
      <alignment vertical="center"/>
    </xf>
    <xf numFmtId="0" fontId="28" fillId="0" borderId="0" xfId="0" applyFont="1"/>
    <xf numFmtId="164" fontId="28" fillId="0" borderId="0" xfId="0" applyNumberFormat="1" applyFont="1"/>
    <xf numFmtId="0" fontId="30" fillId="0" borderId="0" xfId="0" applyFont="1" applyAlignment="1">
      <alignment horizontal="right"/>
    </xf>
    <xf numFmtId="0" fontId="32" fillId="0" borderId="0" xfId="0" applyFont="1"/>
    <xf numFmtId="9" fontId="32" fillId="0" borderId="0" xfId="41" applyFont="1" applyFill="1" applyBorder="1"/>
    <xf numFmtId="164" fontId="28" fillId="0" borderId="9" xfId="0" applyNumberFormat="1" applyFont="1" applyBorder="1"/>
    <xf numFmtId="0" fontId="42" fillId="0" borderId="0" xfId="0" applyFont="1"/>
    <xf numFmtId="0" fontId="28" fillId="19" borderId="9" xfId="0" applyFont="1" applyFill="1" applyBorder="1"/>
    <xf numFmtId="0" fontId="28" fillId="0" borderId="12" xfId="0" applyFont="1" applyBorder="1" applyAlignment="1">
      <alignment horizontal="left" vertical="center" indent="1"/>
    </xf>
    <xf numFmtId="0" fontId="28" fillId="19" borderId="0" xfId="0" applyFont="1" applyFill="1"/>
    <xf numFmtId="0" fontId="28" fillId="0" borderId="0" xfId="0" applyFont="1" applyAlignment="1">
      <alignment horizontal="left" indent="1"/>
    </xf>
    <xf numFmtId="0" fontId="28" fillId="0" borderId="0" xfId="0" applyFont="1" applyAlignment="1">
      <alignment horizontal="left" vertical="center" indent="1"/>
    </xf>
    <xf numFmtId="164" fontId="28" fillId="0" borderId="13" xfId="0" applyNumberFormat="1" applyFont="1" applyBorder="1"/>
    <xf numFmtId="164" fontId="28" fillId="0" borderId="11" xfId="0" applyNumberFormat="1" applyFont="1" applyBorder="1"/>
    <xf numFmtId="164" fontId="28" fillId="0" borderId="22" xfId="0" applyNumberFormat="1" applyFont="1" applyBorder="1"/>
    <xf numFmtId="0" fontId="30" fillId="0" borderId="0" xfId="0" applyFont="1"/>
    <xf numFmtId="164" fontId="28" fillId="0" borderId="24" xfId="0" applyNumberFormat="1" applyFont="1" applyBorder="1"/>
    <xf numFmtId="164" fontId="32" fillId="0" borderId="0" xfId="0" applyNumberFormat="1" applyFont="1"/>
    <xf numFmtId="0" fontId="28" fillId="0" borderId="21" xfId="0" applyFont="1" applyBorder="1" applyAlignment="1">
      <alignment horizontal="left" vertical="center" indent="1"/>
    </xf>
    <xf numFmtId="0" fontId="30" fillId="19" borderId="0" xfId="0" applyFont="1" applyFill="1" applyAlignment="1">
      <alignment horizontal="right"/>
    </xf>
    <xf numFmtId="0" fontId="28" fillId="0" borderId="13" xfId="0" applyFont="1" applyBorder="1" applyAlignment="1">
      <alignment horizontal="left" vertical="center" indent="1"/>
    </xf>
    <xf numFmtId="0" fontId="28" fillId="0" borderId="11" xfId="0" applyFont="1" applyBorder="1" applyAlignment="1">
      <alignment horizontal="left" vertical="center" indent="1"/>
    </xf>
    <xf numFmtId="0" fontId="30" fillId="19" borderId="17" xfId="0" applyFont="1" applyFill="1" applyBorder="1" applyAlignment="1">
      <alignment horizontal="center"/>
    </xf>
    <xf numFmtId="0" fontId="30" fillId="19" borderId="18" xfId="0" applyFont="1" applyFill="1" applyBorder="1" applyAlignment="1">
      <alignment horizontal="center"/>
    </xf>
    <xf numFmtId="164" fontId="30" fillId="18" borderId="24" xfId="0" applyNumberFormat="1" applyFont="1" applyFill="1" applyBorder="1"/>
    <xf numFmtId="164" fontId="30" fillId="18" borderId="9" xfId="0" applyNumberFormat="1" applyFont="1" applyFill="1" applyBorder="1"/>
    <xf numFmtId="0" fontId="28" fillId="0" borderId="10" xfId="0" applyFont="1" applyBorder="1" applyAlignment="1">
      <alignment horizontal="left" vertical="center" indent="1"/>
    </xf>
    <xf numFmtId="0" fontId="28" fillId="19" borderId="0" xfId="0" applyFont="1" applyFill="1" applyAlignment="1">
      <alignment horizontal="right" vertical="center"/>
    </xf>
    <xf numFmtId="0" fontId="30" fillId="19" borderId="14" xfId="0" applyFont="1" applyFill="1" applyBorder="1" applyAlignment="1">
      <alignment horizontal="center"/>
    </xf>
    <xf numFmtId="0" fontId="28" fillId="0" borderId="0" xfId="0" applyFont="1" applyAlignment="1">
      <alignment horizontal="left" vertical="center"/>
    </xf>
    <xf numFmtId="0" fontId="28" fillId="0" borderId="0" xfId="0" applyFont="1" applyAlignment="1">
      <alignment horizontal="right"/>
    </xf>
    <xf numFmtId="164" fontId="30" fillId="0" borderId="0" xfId="0" applyNumberFormat="1" applyFont="1" applyAlignment="1">
      <alignment horizontal="center"/>
    </xf>
    <xf numFmtId="167" fontId="28" fillId="0" borderId="0" xfId="41" applyNumberFormat="1" applyFont="1" applyFill="1" applyBorder="1"/>
    <xf numFmtId="167" fontId="28" fillId="0" borderId="13" xfId="0" applyNumberFormat="1" applyFont="1" applyBorder="1" applyAlignment="1">
      <alignment vertical="center"/>
    </xf>
    <xf numFmtId="167" fontId="28" fillId="0" borderId="11" xfId="0" applyNumberFormat="1" applyFont="1" applyBorder="1" applyAlignment="1">
      <alignment vertical="center"/>
    </xf>
    <xf numFmtId="167" fontId="28" fillId="0" borderId="0" xfId="0" applyNumberFormat="1" applyFont="1"/>
    <xf numFmtId="167" fontId="28" fillId="18" borderId="13" xfId="41" applyNumberFormat="1" applyFont="1" applyFill="1" applyBorder="1" applyAlignment="1"/>
    <xf numFmtId="167" fontId="28" fillId="18" borderId="13" xfId="0" applyNumberFormat="1" applyFont="1" applyFill="1" applyBorder="1" applyAlignment="1">
      <alignment vertical="center"/>
    </xf>
    <xf numFmtId="0" fontId="28" fillId="19" borderId="15" xfId="0" applyFont="1" applyFill="1" applyBorder="1"/>
    <xf numFmtId="0" fontId="32" fillId="0" borderId="0" xfId="41" applyNumberFormat="1" applyFont="1" applyFill="1" applyBorder="1"/>
    <xf numFmtId="0" fontId="31" fillId="0" borderId="0" xfId="0" applyFont="1" applyAlignment="1">
      <alignment horizontal="right"/>
    </xf>
    <xf numFmtId="0" fontId="32" fillId="0" borderId="0" xfId="0" applyFont="1" applyAlignment="1">
      <alignment horizontal="right"/>
    </xf>
    <xf numFmtId="0" fontId="31" fillId="0" borderId="0" xfId="0" applyFont="1" applyAlignment="1">
      <alignment horizontal="center"/>
    </xf>
    <xf numFmtId="164" fontId="31" fillId="0" borderId="0" xfId="0" applyNumberFormat="1" applyFont="1" applyAlignment="1">
      <alignment horizontal="center"/>
    </xf>
    <xf numFmtId="164" fontId="31" fillId="0" borderId="0" xfId="0" applyNumberFormat="1" applyFont="1"/>
    <xf numFmtId="164" fontId="28" fillId="0" borderId="23" xfId="0" applyNumberFormat="1" applyFont="1" applyBorder="1" applyAlignment="1">
      <alignment vertical="center"/>
    </xf>
    <xf numFmtId="164" fontId="28" fillId="0" borderId="25" xfId="0" applyNumberFormat="1" applyFont="1" applyBorder="1" applyAlignment="1">
      <alignment vertical="center"/>
    </xf>
    <xf numFmtId="0" fontId="30" fillId="0" borderId="0" xfId="0" applyFont="1" applyAlignment="1">
      <alignment horizontal="center"/>
    </xf>
    <xf numFmtId="0" fontId="28" fillId="0" borderId="0" xfId="0" applyFont="1" applyAlignment="1">
      <alignment vertical="center" wrapText="1"/>
    </xf>
    <xf numFmtId="0" fontId="32" fillId="0" borderId="0" xfId="41" applyNumberFormat="1" applyFont="1" applyFill="1" applyBorder="1" applyAlignment="1"/>
    <xf numFmtId="0" fontId="28" fillId="0" borderId="0" xfId="0" applyFont="1" applyAlignment="1">
      <alignment wrapText="1"/>
    </xf>
    <xf numFmtId="0" fontId="30" fillId="19" borderId="9" xfId="0" applyFont="1" applyFill="1" applyBorder="1" applyAlignment="1">
      <alignment horizontal="center"/>
    </xf>
    <xf numFmtId="0" fontId="30" fillId="19" borderId="19" xfId="0" applyFont="1" applyFill="1" applyBorder="1" applyAlignment="1">
      <alignment horizontal="center"/>
    </xf>
    <xf numFmtId="49" fontId="43" fillId="0" borderId="0" xfId="0" applyNumberFormat="1" applyFont="1" applyAlignment="1">
      <alignment horizontal="right"/>
    </xf>
    <xf numFmtId="0" fontId="25" fillId="0" borderId="0" xfId="0" applyFont="1"/>
    <xf numFmtId="0" fontId="38" fillId="0" borderId="0" xfId="0" applyFont="1"/>
    <xf numFmtId="164" fontId="38" fillId="0" borderId="0" xfId="0" applyNumberFormat="1" applyFont="1"/>
    <xf numFmtId="165" fontId="28" fillId="0" borderId="0" xfId="0" applyNumberFormat="1" applyFont="1" applyAlignment="1">
      <alignment horizontal="right"/>
    </xf>
    <xf numFmtId="0" fontId="33" fillId="0" borderId="0" xfId="0" applyFont="1" applyAlignment="1">
      <alignment vertical="top"/>
    </xf>
    <xf numFmtId="0" fontId="46" fillId="0" borderId="0" xfId="0" applyFont="1"/>
    <xf numFmtId="0" fontId="49" fillId="0" borderId="0" xfId="0" applyFont="1"/>
    <xf numFmtId="0" fontId="48" fillId="0" borderId="0" xfId="0" applyFont="1"/>
    <xf numFmtId="0" fontId="24" fillId="0" borderId="0" xfId="0" applyFont="1"/>
    <xf numFmtId="0" fontId="47" fillId="0" borderId="0" xfId="0" applyFont="1"/>
    <xf numFmtId="0" fontId="43" fillId="0" borderId="0" xfId="0" applyFont="1" applyAlignment="1">
      <alignment horizontal="right"/>
    </xf>
    <xf numFmtId="164" fontId="28" fillId="0" borderId="23" xfId="0" applyNumberFormat="1" applyFont="1" applyBorder="1"/>
    <xf numFmtId="167" fontId="28" fillId="0" borderId="13" xfId="41" applyNumberFormat="1" applyFont="1" applyFill="1" applyBorder="1" applyAlignment="1"/>
    <xf numFmtId="167" fontId="28" fillId="0" borderId="13" xfId="41" applyNumberFormat="1" applyFont="1" applyFill="1" applyBorder="1"/>
    <xf numFmtId="167" fontId="28" fillId="0" borderId="11" xfId="41" applyNumberFormat="1" applyFont="1" applyFill="1" applyBorder="1" applyAlignment="1"/>
    <xf numFmtId="167" fontId="28" fillId="0" borderId="11" xfId="41" applyNumberFormat="1" applyFont="1" applyFill="1" applyBorder="1"/>
    <xf numFmtId="167" fontId="28" fillId="0" borderId="12" xfId="41" applyNumberFormat="1" applyFont="1" applyFill="1" applyBorder="1"/>
    <xf numFmtId="166" fontId="28" fillId="0" borderId="0" xfId="0" applyNumberFormat="1" applyFont="1"/>
    <xf numFmtId="0" fontId="33" fillId="0" borderId="0" xfId="0" applyFont="1" applyAlignment="1">
      <alignment horizontal="right"/>
    </xf>
    <xf numFmtId="0" fontId="35" fillId="0" borderId="0" xfId="0" applyFont="1" applyAlignment="1">
      <alignment horizontal="right"/>
    </xf>
    <xf numFmtId="166" fontId="32" fillId="0" borderId="0" xfId="0" applyNumberFormat="1" applyFont="1"/>
    <xf numFmtId="167" fontId="32" fillId="0" borderId="0" xfId="41" applyNumberFormat="1" applyFont="1" applyFill="1" applyBorder="1"/>
    <xf numFmtId="167" fontId="32" fillId="0" borderId="0" xfId="41" applyNumberFormat="1" applyFont="1" applyFill="1"/>
    <xf numFmtId="167" fontId="32" fillId="0" borderId="0" xfId="0" applyNumberFormat="1" applyFont="1"/>
    <xf numFmtId="0" fontId="32" fillId="0" borderId="0" xfId="41" applyNumberFormat="1" applyFont="1" applyFill="1" applyAlignment="1"/>
    <xf numFmtId="0" fontId="50" fillId="0" borderId="0" xfId="0" applyFont="1"/>
    <xf numFmtId="164" fontId="50" fillId="0" borderId="0" xfId="0" applyNumberFormat="1" applyFont="1"/>
    <xf numFmtId="9" fontId="32" fillId="0" borderId="0" xfId="41" applyFont="1" applyFill="1"/>
    <xf numFmtId="0" fontId="31" fillId="0" borderId="0" xfId="42" applyFont="1" applyAlignment="1">
      <alignment horizontal="right"/>
    </xf>
    <xf numFmtId="0" fontId="52" fillId="0" borderId="0" xfId="0" applyFont="1"/>
    <xf numFmtId="9" fontId="25" fillId="0" borderId="0" xfId="41" applyFont="1" applyFill="1"/>
    <xf numFmtId="0" fontId="32" fillId="0" borderId="0" xfId="0" applyFont="1" applyAlignment="1">
      <alignment horizontal="left" indent="1"/>
    </xf>
    <xf numFmtId="167" fontId="25" fillId="0" borderId="0" xfId="41" applyNumberFormat="1" applyFont="1" applyFill="1"/>
    <xf numFmtId="9" fontId="25" fillId="0" borderId="0" xfId="41" applyFont="1" applyFill="1" applyAlignment="1"/>
    <xf numFmtId="9" fontId="28" fillId="0" borderId="0" xfId="41" applyFont="1" applyFill="1" applyBorder="1"/>
    <xf numFmtId="0" fontId="25" fillId="0" borderId="0" xfId="0" applyFont="1" applyAlignment="1">
      <alignment horizontal="center"/>
    </xf>
    <xf numFmtId="167" fontId="28" fillId="0" borderId="0" xfId="41" applyNumberFormat="1" applyFont="1" applyFill="1"/>
    <xf numFmtId="164" fontId="25" fillId="0" borderId="0" xfId="0" applyNumberFormat="1" applyFont="1"/>
    <xf numFmtId="167" fontId="28" fillId="0" borderId="0" xfId="41" applyNumberFormat="1" applyFont="1" applyFill="1" applyBorder="1" applyAlignment="1"/>
    <xf numFmtId="0" fontId="30" fillId="0" borderId="0" xfId="0" applyFont="1" applyAlignment="1">
      <alignment horizontal="center" vertical="center" wrapText="1"/>
    </xf>
    <xf numFmtId="164" fontId="52" fillId="0" borderId="0" xfId="0" applyNumberFormat="1" applyFont="1"/>
    <xf numFmtId="164" fontId="69" fillId="0" borderId="0" xfId="0" applyNumberFormat="1" applyFont="1"/>
    <xf numFmtId="164" fontId="70" fillId="0" borderId="0" xfId="0" applyNumberFormat="1" applyFont="1"/>
    <xf numFmtId="9" fontId="70" fillId="0" borderId="0" xfId="41" applyFont="1" applyFill="1" applyBorder="1"/>
    <xf numFmtId="9" fontId="69" fillId="0" borderId="0" xfId="41" applyFont="1" applyFill="1"/>
    <xf numFmtId="9" fontId="52" fillId="0" borderId="0" xfId="41" applyFont="1" applyFill="1"/>
    <xf numFmtId="10" fontId="25" fillId="0" borderId="0" xfId="41" applyNumberFormat="1" applyFont="1" applyFill="1"/>
    <xf numFmtId="9" fontId="30" fillId="0" borderId="0" xfId="41" applyFont="1" applyFill="1" applyBorder="1"/>
    <xf numFmtId="0" fontId="71" fillId="0" borderId="0" xfId="0" applyFont="1"/>
    <xf numFmtId="0" fontId="32" fillId="33" borderId="0" xfId="0" applyFont="1" applyFill="1"/>
    <xf numFmtId="0" fontId="39" fillId="0" borderId="0" xfId="0" applyFont="1"/>
    <xf numFmtId="0" fontId="26" fillId="0" borderId="0" xfId="43" applyFont="1"/>
    <xf numFmtId="49" fontId="26" fillId="0" borderId="0" xfId="43" applyNumberFormat="1" applyFont="1" applyAlignment="1">
      <alignment horizontal="right" vertical="center"/>
    </xf>
    <xf numFmtId="0" fontId="72" fillId="0" borderId="0" xfId="43" applyFont="1"/>
    <xf numFmtId="0" fontId="28" fillId="0" borderId="0" xfId="43" applyFont="1"/>
    <xf numFmtId="169" fontId="0" fillId="0" borderId="0" xfId="0" applyNumberFormat="1"/>
    <xf numFmtId="9" fontId="28" fillId="0" borderId="0" xfId="41" applyFont="1" applyFill="1" applyBorder="1" applyAlignment="1"/>
    <xf numFmtId="0" fontId="28" fillId="0" borderId="0" xfId="149" applyFont="1"/>
    <xf numFmtId="164" fontId="28" fillId="0" borderId="0" xfId="149" applyNumberFormat="1" applyFont="1"/>
    <xf numFmtId="0" fontId="28" fillId="33" borderId="0" xfId="149" applyFont="1" applyFill="1"/>
    <xf numFmtId="1" fontId="25" fillId="0" borderId="0" xfId="41" applyNumberFormat="1" applyFont="1" applyFill="1"/>
    <xf numFmtId="0" fontId="30" fillId="33" borderId="31" xfId="0" applyFont="1" applyFill="1" applyBorder="1" applyAlignment="1">
      <alignment horizontal="center" vertical="center"/>
    </xf>
    <xf numFmtId="0" fontId="28" fillId="33" borderId="31" xfId="0" applyFont="1" applyFill="1" applyBorder="1" applyAlignment="1">
      <alignment horizontal="left" indent="1"/>
    </xf>
    <xf numFmtId="0" fontId="30" fillId="33" borderId="31" xfId="0" applyFont="1" applyFill="1" applyBorder="1" applyAlignment="1">
      <alignment vertical="center" wrapText="1"/>
    </xf>
    <xf numFmtId="0" fontId="30" fillId="33" borderId="31" xfId="0" applyFont="1" applyFill="1" applyBorder="1" applyAlignment="1">
      <alignment vertical="center"/>
    </xf>
    <xf numFmtId="0" fontId="28" fillId="33" borderId="31" xfId="0" applyFont="1" applyFill="1" applyBorder="1" applyAlignment="1">
      <alignment horizontal="left" wrapText="1" indent="1"/>
    </xf>
    <xf numFmtId="0" fontId="28" fillId="33" borderId="31" xfId="0" applyFont="1" applyFill="1" applyBorder="1" applyAlignment="1">
      <alignment horizontal="left" vertical="center" indent="1"/>
    </xf>
    <xf numFmtId="0" fontId="30" fillId="33" borderId="31" xfId="0" applyFont="1" applyFill="1" applyBorder="1" applyAlignment="1">
      <alignment horizontal="right"/>
    </xf>
    <xf numFmtId="0" fontId="30" fillId="33" borderId="32" xfId="0" applyFont="1" applyFill="1" applyBorder="1" applyAlignment="1">
      <alignment vertical="center" wrapText="1"/>
    </xf>
    <xf numFmtId="0" fontId="28" fillId="33" borderId="32" xfId="0" applyFont="1" applyFill="1" applyBorder="1"/>
    <xf numFmtId="0" fontId="28" fillId="33" borderId="0" xfId="0" applyFont="1" applyFill="1"/>
    <xf numFmtId="0" fontId="30" fillId="33" borderId="31" xfId="149" applyFont="1" applyFill="1" applyBorder="1"/>
    <xf numFmtId="0" fontId="30" fillId="33" borderId="31" xfId="149" applyFont="1" applyFill="1" applyBorder="1" applyAlignment="1">
      <alignment horizontal="left" vertical="center" wrapText="1"/>
    </xf>
    <xf numFmtId="0" fontId="75" fillId="0" borderId="0" xfId="43" applyFont="1" applyAlignment="1">
      <alignment horizontal="left" vertical="top"/>
    </xf>
    <xf numFmtId="0" fontId="75" fillId="0" borderId="0" xfId="0" applyFont="1" applyAlignment="1">
      <alignment horizontal="left" vertical="top"/>
    </xf>
    <xf numFmtId="0" fontId="75" fillId="0" borderId="0" xfId="0" applyFont="1"/>
    <xf numFmtId="0" fontId="75" fillId="0" borderId="0" xfId="43" applyFont="1"/>
    <xf numFmtId="0" fontId="77" fillId="0" borderId="0" xfId="0" applyFont="1"/>
    <xf numFmtId="0" fontId="30" fillId="33" borderId="31" xfId="0" applyFont="1" applyFill="1" applyBorder="1" applyAlignment="1">
      <alignment horizontal="right" vertical="center"/>
    </xf>
    <xf numFmtId="0" fontId="79" fillId="0" borderId="0" xfId="0" applyFont="1"/>
    <xf numFmtId="0" fontId="79" fillId="0" borderId="0" xfId="0" applyFont="1" applyAlignment="1">
      <alignment horizontal="right"/>
    </xf>
    <xf numFmtId="0" fontId="74" fillId="0" borderId="0" xfId="0" applyFont="1"/>
    <xf numFmtId="0" fontId="78" fillId="0" borderId="0" xfId="43" applyFont="1"/>
    <xf numFmtId="0" fontId="78" fillId="0" borderId="0" xfId="43" applyFont="1" applyAlignment="1">
      <alignment horizontal="left" vertical="center" indent="1"/>
    </xf>
    <xf numFmtId="0" fontId="81" fillId="0" borderId="0" xfId="0" applyFont="1"/>
    <xf numFmtId="0" fontId="80" fillId="0" borderId="0" xfId="0" applyFont="1"/>
    <xf numFmtId="49" fontId="78" fillId="0" borderId="0" xfId="43" applyNumberFormat="1" applyFont="1" applyAlignment="1">
      <alignment horizontal="left" vertical="center"/>
    </xf>
    <xf numFmtId="0" fontId="78" fillId="0" borderId="0" xfId="43" applyFont="1" applyAlignment="1">
      <alignment horizontal="left" vertical="center"/>
    </xf>
    <xf numFmtId="0" fontId="78" fillId="0" borderId="0" xfId="43" applyFont="1" applyAlignment="1">
      <alignment horizontal="right" vertical="center"/>
    </xf>
    <xf numFmtId="164" fontId="28" fillId="33" borderId="31" xfId="0" applyNumberFormat="1" applyFont="1" applyFill="1" applyBorder="1" applyAlignment="1">
      <alignment horizontal="right" vertical="top"/>
    </xf>
    <xf numFmtId="0" fontId="29" fillId="0" borderId="0" xfId="0" applyFont="1" applyAlignment="1">
      <alignment vertical="top"/>
    </xf>
    <xf numFmtId="0" fontId="28" fillId="0" borderId="0" xfId="0" applyFont="1" applyAlignment="1">
      <alignment vertical="top"/>
    </xf>
    <xf numFmtId="164" fontId="30" fillId="33" borderId="31" xfId="0" applyNumberFormat="1" applyFont="1" applyFill="1" applyBorder="1" applyAlignment="1">
      <alignment horizontal="right" vertical="top"/>
    </xf>
    <xf numFmtId="0" fontId="30" fillId="33" borderId="31" xfId="0" applyFont="1" applyFill="1" applyBorder="1" applyAlignment="1">
      <alignment horizontal="right" vertical="top"/>
    </xf>
    <xf numFmtId="0" fontId="30" fillId="33" borderId="32" xfId="0" applyFont="1" applyFill="1" applyBorder="1" applyAlignment="1">
      <alignment horizontal="right" vertical="top"/>
    </xf>
    <xf numFmtId="164" fontId="30" fillId="33" borderId="31" xfId="0" applyNumberFormat="1" applyFont="1" applyFill="1" applyBorder="1" applyAlignment="1">
      <alignment vertical="top"/>
    </xf>
    <xf numFmtId="164" fontId="28" fillId="33" borderId="31" xfId="0" applyNumberFormat="1" applyFont="1" applyFill="1" applyBorder="1" applyAlignment="1">
      <alignment vertical="top"/>
    </xf>
    <xf numFmtId="0" fontId="30" fillId="33" borderId="31" xfId="42" applyFont="1" applyFill="1" applyBorder="1" applyAlignment="1">
      <alignment horizontal="right" vertical="top"/>
    </xf>
    <xf numFmtId="0" fontId="28" fillId="33" borderId="31" xfId="0" applyFont="1" applyFill="1" applyBorder="1" applyAlignment="1">
      <alignment horizontal="left" vertical="top"/>
    </xf>
    <xf numFmtId="0" fontId="30" fillId="33" borderId="32" xfId="0" applyFont="1" applyFill="1" applyBorder="1" applyAlignment="1">
      <alignment horizontal="right" vertical="center"/>
    </xf>
    <xf numFmtId="0" fontId="29" fillId="0" borderId="0" xfId="0" applyFont="1" applyAlignment="1">
      <alignment horizontal="left" vertical="top"/>
    </xf>
    <xf numFmtId="167" fontId="30" fillId="33" borderId="31" xfId="41" applyNumberFormat="1" applyFont="1" applyFill="1" applyBorder="1" applyAlignment="1">
      <alignment vertical="top"/>
    </xf>
    <xf numFmtId="167" fontId="30" fillId="33" borderId="31" xfId="0" applyNumberFormat="1" applyFont="1" applyFill="1" applyBorder="1" applyAlignment="1">
      <alignment vertical="top"/>
    </xf>
    <xf numFmtId="167" fontId="28" fillId="33" borderId="31" xfId="0" applyNumberFormat="1" applyFont="1" applyFill="1" applyBorder="1" applyAlignment="1">
      <alignment vertical="top"/>
    </xf>
    <xf numFmtId="167" fontId="30" fillId="33" borderId="31" xfId="41" applyNumberFormat="1" applyFont="1" applyFill="1" applyBorder="1" applyAlignment="1">
      <alignment horizontal="right" vertical="top"/>
    </xf>
    <xf numFmtId="167" fontId="30" fillId="33" borderId="31" xfId="0" applyNumberFormat="1" applyFont="1" applyFill="1" applyBorder="1" applyAlignment="1">
      <alignment horizontal="right" vertical="top"/>
    </xf>
    <xf numFmtId="167" fontId="28" fillId="33" borderId="31" xfId="0" applyNumberFormat="1" applyFont="1" applyFill="1" applyBorder="1" applyAlignment="1">
      <alignment horizontal="right" vertical="top"/>
    </xf>
    <xf numFmtId="164" fontId="34" fillId="33" borderId="31" xfId="0" applyNumberFormat="1" applyFont="1" applyFill="1" applyBorder="1" applyAlignment="1">
      <alignment horizontal="right" vertical="top"/>
    </xf>
    <xf numFmtId="0" fontId="30" fillId="33" borderId="31" xfId="0" applyFont="1" applyFill="1" applyBorder="1" applyAlignment="1">
      <alignment horizontal="right" wrapText="1"/>
    </xf>
    <xf numFmtId="0" fontId="30" fillId="33" borderId="33" xfId="0" applyFont="1" applyFill="1" applyBorder="1" applyAlignment="1">
      <alignment horizontal="right" vertical="center"/>
    </xf>
    <xf numFmtId="0" fontId="30" fillId="33" borderId="33" xfId="0" applyFont="1" applyFill="1" applyBorder="1" applyAlignment="1">
      <alignment horizontal="right" vertical="top"/>
    </xf>
    <xf numFmtId="0" fontId="82" fillId="0" borderId="0" xfId="0" applyFont="1"/>
    <xf numFmtId="0" fontId="29" fillId="0" borderId="0" xfId="149" applyFont="1"/>
    <xf numFmtId="0" fontId="39" fillId="0" borderId="0" xfId="0" applyFont="1" applyAlignment="1">
      <alignment horizontal="left" vertical="center"/>
    </xf>
    <xf numFmtId="0" fontId="26" fillId="0" borderId="0" xfId="0" applyFont="1" applyAlignment="1">
      <alignment horizontal="right"/>
    </xf>
    <xf numFmtId="0" fontId="30" fillId="33" borderId="31" xfId="0" applyFont="1" applyFill="1" applyBorder="1" applyAlignment="1">
      <alignment horizontal="left" vertical="top"/>
    </xf>
    <xf numFmtId="49" fontId="83" fillId="0" borderId="0" xfId="0" applyNumberFormat="1" applyFont="1" applyAlignment="1">
      <alignment horizontal="left" vertical="center"/>
    </xf>
    <xf numFmtId="0" fontId="83" fillId="0" borderId="0" xfId="0" applyFont="1" applyAlignment="1">
      <alignment horizontal="left" vertical="center"/>
    </xf>
    <xf numFmtId="0" fontId="83" fillId="0" borderId="0" xfId="0" applyFont="1"/>
    <xf numFmtId="0" fontId="83" fillId="0" borderId="0" xfId="0" applyFont="1" applyAlignment="1">
      <alignment horizontal="right" vertical="center"/>
    </xf>
    <xf numFmtId="0" fontId="83" fillId="0" borderId="0" xfId="0" applyFont="1" applyAlignment="1">
      <alignment horizontal="left" vertical="center" indent="1"/>
    </xf>
    <xf numFmtId="49" fontId="83" fillId="0" borderId="0" xfId="43" applyNumberFormat="1" applyFont="1" applyAlignment="1">
      <alignment horizontal="left" vertical="center"/>
    </xf>
    <xf numFmtId="0" fontId="83" fillId="0" borderId="0" xfId="43" applyFont="1" applyAlignment="1">
      <alignment horizontal="left" vertical="center"/>
    </xf>
    <xf numFmtId="0" fontId="83" fillId="0" borderId="0" xfId="43" applyFont="1"/>
    <xf numFmtId="0" fontId="83" fillId="0" borderId="0" xfId="43" applyFont="1" applyAlignment="1">
      <alignment horizontal="left" vertical="center" indent="1"/>
    </xf>
    <xf numFmtId="0" fontId="83" fillId="0" borderId="0" xfId="43" applyFont="1" applyAlignment="1">
      <alignment horizontal="right" vertical="center"/>
    </xf>
    <xf numFmtId="0" fontId="83" fillId="0" borderId="0" xfId="0" applyFont="1" applyAlignment="1">
      <alignment horizontal="right"/>
    </xf>
    <xf numFmtId="0" fontId="84" fillId="0" borderId="0" xfId="0" applyFont="1"/>
    <xf numFmtId="0" fontId="85" fillId="0" borderId="0" xfId="0" applyFont="1"/>
    <xf numFmtId="0" fontId="85" fillId="0" borderId="0" xfId="149" applyFont="1"/>
    <xf numFmtId="49" fontId="38" fillId="0" borderId="0" xfId="0" applyNumberFormat="1" applyFont="1" applyAlignment="1">
      <alignment horizontal="right"/>
    </xf>
    <xf numFmtId="9" fontId="30" fillId="33" borderId="31" xfId="41" applyFont="1" applyFill="1" applyBorder="1" applyAlignment="1">
      <alignment vertical="top"/>
    </xf>
    <xf numFmtId="9" fontId="28" fillId="33" borderId="31" xfId="41" applyFont="1" applyFill="1" applyBorder="1" applyAlignment="1">
      <alignment horizontal="right" vertical="top"/>
    </xf>
    <xf numFmtId="0" fontId="28" fillId="33" borderId="31" xfId="0" applyFont="1" applyFill="1" applyBorder="1" applyAlignment="1">
      <alignment vertical="top"/>
    </xf>
    <xf numFmtId="164" fontId="28" fillId="33" borderId="31" xfId="41" applyNumberFormat="1" applyFont="1" applyFill="1" applyBorder="1" applyAlignment="1">
      <alignment vertical="top"/>
    </xf>
    <xf numFmtId="0" fontId="30" fillId="33" borderId="31" xfId="0" applyFont="1" applyFill="1" applyBorder="1" applyAlignment="1">
      <alignment vertical="top"/>
    </xf>
    <xf numFmtId="0" fontId="30" fillId="33" borderId="31" xfId="0" applyFont="1" applyFill="1" applyBorder="1" applyAlignment="1">
      <alignment vertical="top" wrapText="1"/>
    </xf>
    <xf numFmtId="167" fontId="28" fillId="33" borderId="31" xfId="41" applyNumberFormat="1" applyFont="1" applyFill="1" applyBorder="1" applyAlignment="1">
      <alignment horizontal="right" vertical="top"/>
    </xf>
    <xf numFmtId="164" fontId="28" fillId="33" borderId="31" xfId="44" applyNumberFormat="1" applyFont="1" applyFill="1" applyBorder="1" applyAlignment="1">
      <alignment vertical="top"/>
    </xf>
    <xf numFmtId="0" fontId="26" fillId="0" borderId="0" xfId="167" applyFont="1"/>
    <xf numFmtId="49" fontId="40" fillId="0" borderId="0" xfId="167" applyNumberFormat="1" applyFont="1" applyAlignment="1">
      <alignment vertical="center"/>
    </xf>
    <xf numFmtId="0" fontId="26" fillId="0" borderId="0" xfId="167" applyFont="1" applyAlignment="1">
      <alignment horizontal="left" vertical="center" indent="1"/>
    </xf>
    <xf numFmtId="0" fontId="26" fillId="0" borderId="0" xfId="167" applyFont="1" applyAlignment="1">
      <alignment horizontal="right" vertical="center"/>
    </xf>
    <xf numFmtId="0" fontId="39" fillId="0" borderId="0" xfId="167" applyFont="1"/>
    <xf numFmtId="0" fontId="37" fillId="0" borderId="0" xfId="167" applyFont="1"/>
    <xf numFmtId="0" fontId="37" fillId="0" borderId="0" xfId="167" applyFont="1" applyAlignment="1">
      <alignment horizontal="left" vertical="center" indent="1"/>
    </xf>
    <xf numFmtId="0" fontId="37" fillId="0" borderId="0" xfId="167" applyFont="1" applyAlignment="1">
      <alignment horizontal="right" vertical="center"/>
    </xf>
    <xf numFmtId="0" fontId="39" fillId="0" borderId="0" xfId="167" applyFont="1" applyAlignment="1">
      <alignment horizontal="center"/>
    </xf>
    <xf numFmtId="0" fontId="26" fillId="0" borderId="0" xfId="167" applyFont="1" applyAlignment="1">
      <alignment horizontal="left" vertical="center"/>
    </xf>
    <xf numFmtId="0" fontId="36" fillId="0" borderId="0" xfId="167" applyFont="1"/>
    <xf numFmtId="49" fontId="41" fillId="0" borderId="0" xfId="167" applyNumberFormat="1" applyFont="1" applyAlignment="1">
      <alignment vertical="center"/>
    </xf>
    <xf numFmtId="0" fontId="40" fillId="0" borderId="0" xfId="167" applyFont="1" applyAlignment="1">
      <alignment horizontal="center" vertical="center"/>
    </xf>
    <xf numFmtId="0" fontId="40" fillId="0" borderId="0" xfId="167" applyFont="1" applyAlignment="1">
      <alignment horizontal="left" vertical="center"/>
    </xf>
    <xf numFmtId="0" fontId="79" fillId="0" borderId="0" xfId="41" applyNumberFormat="1" applyFont="1" applyFill="1" applyBorder="1" applyAlignment="1"/>
    <xf numFmtId="166" fontId="79" fillId="0" borderId="0" xfId="0" applyNumberFormat="1" applyFont="1"/>
    <xf numFmtId="167" fontId="79" fillId="0" borderId="0" xfId="41" applyNumberFormat="1" applyFont="1" applyFill="1"/>
    <xf numFmtId="164" fontId="79" fillId="0" borderId="0" xfId="0" applyNumberFormat="1" applyFont="1"/>
    <xf numFmtId="0" fontId="30" fillId="33" borderId="34" xfId="0" applyFont="1" applyFill="1" applyBorder="1" applyAlignment="1">
      <alignment horizontal="right" vertical="top"/>
    </xf>
    <xf numFmtId="0" fontId="30" fillId="33" borderId="35" xfId="0" applyFont="1" applyFill="1" applyBorder="1" applyAlignment="1">
      <alignment horizontal="right" vertical="top"/>
    </xf>
    <xf numFmtId="164" fontId="28" fillId="33" borderId="34" xfId="0" applyNumberFormat="1" applyFont="1" applyFill="1" applyBorder="1" applyAlignment="1">
      <alignment horizontal="right" vertical="top"/>
    </xf>
    <xf numFmtId="164" fontId="28" fillId="33" borderId="35" xfId="0" applyNumberFormat="1" applyFont="1" applyFill="1" applyBorder="1" applyAlignment="1">
      <alignment horizontal="right" vertical="top"/>
    </xf>
    <xf numFmtId="164" fontId="30" fillId="33" borderId="34" xfId="0" applyNumberFormat="1" applyFont="1" applyFill="1" applyBorder="1" applyAlignment="1">
      <alignment horizontal="right" vertical="top"/>
    </xf>
    <xf numFmtId="164" fontId="30" fillId="33" borderId="35" xfId="0" applyNumberFormat="1" applyFont="1" applyFill="1" applyBorder="1" applyAlignment="1">
      <alignment horizontal="right" vertical="top"/>
    </xf>
    <xf numFmtId="164" fontId="30" fillId="33" borderId="34" xfId="0" applyNumberFormat="1" applyFont="1" applyFill="1" applyBorder="1" applyAlignment="1">
      <alignment vertical="top"/>
    </xf>
    <xf numFmtId="164" fontId="30" fillId="33" borderId="35" xfId="0" applyNumberFormat="1" applyFont="1" applyFill="1" applyBorder="1" applyAlignment="1">
      <alignment vertical="top"/>
    </xf>
    <xf numFmtId="164" fontId="28" fillId="33" borderId="34" xfId="0" applyNumberFormat="1" applyFont="1" applyFill="1" applyBorder="1" applyAlignment="1">
      <alignment vertical="top"/>
    </xf>
    <xf numFmtId="164" fontId="28" fillId="33" borderId="35" xfId="0" applyNumberFormat="1" applyFont="1" applyFill="1" applyBorder="1" applyAlignment="1">
      <alignment vertical="top"/>
    </xf>
    <xf numFmtId="0" fontId="30" fillId="33" borderId="34" xfId="0" applyFont="1" applyFill="1" applyBorder="1" applyAlignment="1">
      <alignment horizontal="right" vertical="center"/>
    </xf>
    <xf numFmtId="0" fontId="30" fillId="33" borderId="35" xfId="0" applyFont="1" applyFill="1" applyBorder="1" applyAlignment="1">
      <alignment horizontal="right" vertical="center"/>
    </xf>
    <xf numFmtId="0" fontId="30" fillId="33" borderId="35" xfId="0" applyFont="1" applyFill="1" applyBorder="1" applyAlignment="1">
      <alignment horizontal="right" vertical="top" wrapText="1"/>
    </xf>
    <xf numFmtId="9" fontId="30" fillId="33" borderId="35" xfId="41" applyFont="1" applyFill="1" applyBorder="1" applyAlignment="1">
      <alignment vertical="top"/>
    </xf>
    <xf numFmtId="9" fontId="28" fillId="33" borderId="35" xfId="41" applyFont="1" applyFill="1" applyBorder="1" applyAlignment="1">
      <alignment horizontal="right" vertical="top"/>
    </xf>
    <xf numFmtId="0" fontId="38" fillId="0" borderId="0" xfId="149" applyFont="1"/>
    <xf numFmtId="166" fontId="28" fillId="0" borderId="0" xfId="41" applyNumberFormat="1" applyFont="1" applyFill="1" applyBorder="1"/>
    <xf numFmtId="0" fontId="75" fillId="0" borderId="0" xfId="149" applyFont="1" applyAlignment="1">
      <alignment horizontal="left" vertical="top"/>
    </xf>
    <xf numFmtId="0" fontId="47" fillId="0" borderId="0" xfId="149" applyFont="1"/>
    <xf numFmtId="0" fontId="44" fillId="0" borderId="0" xfId="149" applyFont="1" applyAlignment="1">
      <alignment vertical="top"/>
    </xf>
    <xf numFmtId="0" fontId="45" fillId="0" borderId="0" xfId="149" applyFont="1" applyAlignment="1">
      <alignment vertical="top"/>
    </xf>
    <xf numFmtId="0" fontId="44" fillId="0" borderId="0" xfId="149" applyFont="1"/>
    <xf numFmtId="0" fontId="45" fillId="0" borderId="0" xfId="149" applyFont="1"/>
    <xf numFmtId="0" fontId="45" fillId="0" borderId="0" xfId="149" applyFont="1" applyAlignment="1">
      <alignment vertical="top" wrapText="1"/>
    </xf>
    <xf numFmtId="164" fontId="80" fillId="0" borderId="0" xfId="0" applyNumberFormat="1" applyFont="1"/>
    <xf numFmtId="0" fontId="70" fillId="33" borderId="34" xfId="0" applyFont="1" applyFill="1" applyBorder="1" applyAlignment="1">
      <alignment horizontal="right" vertical="top"/>
    </xf>
    <xf numFmtId="0" fontId="70" fillId="33" borderId="31" xfId="0" applyFont="1" applyFill="1" applyBorder="1" applyAlignment="1">
      <alignment horizontal="right" vertical="top"/>
    </xf>
    <xf numFmtId="0" fontId="70" fillId="33" borderId="35" xfId="0" applyFont="1" applyFill="1" applyBorder="1" applyAlignment="1">
      <alignment horizontal="right" vertical="top"/>
    </xf>
    <xf numFmtId="0" fontId="87" fillId="0" borderId="0" xfId="167" applyFont="1" applyAlignment="1">
      <alignment vertical="center" wrapText="1"/>
    </xf>
    <xf numFmtId="0" fontId="86" fillId="0" borderId="0" xfId="167" applyFont="1" applyAlignment="1">
      <alignment vertical="center" wrapText="1"/>
    </xf>
    <xf numFmtId="0" fontId="89" fillId="0" borderId="0" xfId="170" applyFont="1" applyAlignment="1">
      <alignment horizontal="left" wrapText="1"/>
    </xf>
    <xf numFmtId="0" fontId="90" fillId="0" borderId="0" xfId="167" applyFont="1" applyAlignment="1">
      <alignment horizontal="left"/>
    </xf>
    <xf numFmtId="0" fontId="91" fillId="0" borderId="0" xfId="167" applyFont="1" applyAlignment="1">
      <alignment horizontal="left" wrapText="1"/>
    </xf>
    <xf numFmtId="0" fontId="73" fillId="0" borderId="0" xfId="167" applyFont="1"/>
    <xf numFmtId="49" fontId="73" fillId="0" borderId="0" xfId="167" applyNumberFormat="1" applyFont="1" applyAlignment="1">
      <alignment vertical="center"/>
    </xf>
    <xf numFmtId="49" fontId="38" fillId="0" borderId="0" xfId="167" applyNumberFormat="1" applyFont="1" applyAlignment="1">
      <alignment vertical="center"/>
    </xf>
    <xf numFmtId="0" fontId="45" fillId="0" borderId="0" xfId="43" applyFont="1" applyAlignment="1">
      <alignment horizontal="justify" vertical="top" wrapText="1"/>
    </xf>
    <xf numFmtId="0" fontId="45" fillId="0" borderId="0" xfId="149" applyFont="1" applyAlignment="1">
      <alignment vertical="top" wrapText="1"/>
    </xf>
    <xf numFmtId="0" fontId="45" fillId="0" borderId="0" xfId="0" applyFont="1" applyAlignment="1">
      <alignment horizontal="justify" vertical="top" wrapText="1"/>
    </xf>
    <xf numFmtId="164" fontId="30" fillId="33" borderId="31" xfId="0" applyNumberFormat="1" applyFont="1" applyFill="1" applyBorder="1" applyAlignment="1">
      <alignment horizontal="right" vertical="top"/>
    </xf>
    <xf numFmtId="0" fontId="28" fillId="33" borderId="31" xfId="0" applyFont="1" applyFill="1" applyBorder="1" applyAlignment="1">
      <alignment horizontal="left" vertical="center" wrapText="1" indent="1"/>
    </xf>
    <xf numFmtId="164" fontId="28" fillId="33" borderId="34" xfId="0" applyNumberFormat="1" applyFont="1" applyFill="1" applyBorder="1" applyAlignment="1">
      <alignment horizontal="right" vertical="top"/>
    </xf>
    <xf numFmtId="164" fontId="28" fillId="33" borderId="31" xfId="0" applyNumberFormat="1" applyFont="1" applyFill="1" applyBorder="1" applyAlignment="1">
      <alignment horizontal="right" vertical="top"/>
    </xf>
    <xf numFmtId="164" fontId="28" fillId="33" borderId="35" xfId="0" applyNumberFormat="1" applyFont="1" applyFill="1" applyBorder="1" applyAlignment="1">
      <alignment horizontal="right" vertical="top"/>
    </xf>
    <xf numFmtId="0" fontId="30" fillId="33" borderId="31" xfId="0" applyFont="1" applyFill="1" applyBorder="1" applyAlignment="1">
      <alignment horizontal="center" vertical="center"/>
    </xf>
    <xf numFmtId="0" fontId="30" fillId="33" borderId="34" xfId="0" applyFont="1" applyFill="1" applyBorder="1" applyAlignment="1">
      <alignment horizontal="left" vertical="top"/>
    </xf>
    <xf numFmtId="0" fontId="30" fillId="33" borderId="31" xfId="0" applyFont="1" applyFill="1" applyBorder="1" applyAlignment="1">
      <alignment horizontal="left" vertical="top"/>
    </xf>
    <xf numFmtId="0" fontId="30" fillId="33" borderId="35" xfId="0" applyFont="1" applyFill="1" applyBorder="1" applyAlignment="1">
      <alignment horizontal="left" vertical="top"/>
    </xf>
    <xf numFmtId="0" fontId="30" fillId="33" borderId="31" xfId="0" applyFont="1" applyFill="1" applyBorder="1" applyAlignment="1">
      <alignment horizontal="right" vertical="top"/>
    </xf>
    <xf numFmtId="0" fontId="30" fillId="33" borderId="31" xfId="0" applyFont="1" applyFill="1" applyBorder="1" applyAlignment="1">
      <alignment horizontal="left" vertical="top" wrapText="1"/>
    </xf>
    <xf numFmtId="164" fontId="30" fillId="33" borderId="34" xfId="0" applyNumberFormat="1" applyFont="1" applyFill="1" applyBorder="1" applyAlignment="1">
      <alignment horizontal="right" vertical="top"/>
    </xf>
    <xf numFmtId="164" fontId="30" fillId="33" borderId="35" xfId="0" applyNumberFormat="1" applyFont="1" applyFill="1" applyBorder="1" applyAlignment="1">
      <alignment horizontal="right" vertical="top"/>
    </xf>
    <xf numFmtId="0" fontId="30" fillId="0" borderId="0" xfId="0" applyFont="1" applyAlignment="1">
      <alignment horizontal="center" vertical="center"/>
    </xf>
    <xf numFmtId="0" fontId="28" fillId="33" borderId="0" xfId="0" applyFont="1" applyFill="1" applyAlignment="1">
      <alignment horizontal="center"/>
    </xf>
    <xf numFmtId="0" fontId="28" fillId="33" borderId="32" xfId="0" applyFont="1" applyFill="1" applyBorder="1" applyAlignment="1">
      <alignment horizontal="center"/>
    </xf>
    <xf numFmtId="0" fontId="30" fillId="33" borderId="31" xfId="0" applyFont="1" applyFill="1" applyBorder="1" applyAlignment="1">
      <alignment horizontal="right" vertical="top" wrapText="1"/>
    </xf>
    <xf numFmtId="164" fontId="30" fillId="18" borderId="10" xfId="0" applyNumberFormat="1" applyFont="1" applyFill="1" applyBorder="1" applyAlignment="1">
      <alignment horizontal="left" vertical="center"/>
    </xf>
    <xf numFmtId="164" fontId="30" fillId="18" borderId="9" xfId="0" applyNumberFormat="1" applyFont="1" applyFill="1" applyBorder="1" applyAlignment="1">
      <alignment horizontal="left" vertical="center"/>
    </xf>
    <xf numFmtId="164" fontId="30" fillId="18" borderId="26" xfId="0" applyNumberFormat="1" applyFont="1" applyFill="1" applyBorder="1" applyAlignment="1">
      <alignment horizontal="center"/>
    </xf>
    <xf numFmtId="164" fontId="30" fillId="18" borderId="27" xfId="0" applyNumberFormat="1" applyFont="1" applyFill="1" applyBorder="1" applyAlignment="1">
      <alignment horizontal="center"/>
    </xf>
    <xf numFmtId="0" fontId="30" fillId="18" borderId="10" xfId="0" applyFont="1" applyFill="1" applyBorder="1" applyAlignment="1">
      <alignment horizontal="left" vertical="center"/>
    </xf>
    <xf numFmtId="0" fontId="30" fillId="18" borderId="0" xfId="0" applyFont="1" applyFill="1" applyAlignment="1">
      <alignment horizontal="left" vertical="center"/>
    </xf>
    <xf numFmtId="164" fontId="30" fillId="18" borderId="28" xfId="0" applyNumberFormat="1" applyFont="1" applyFill="1" applyBorder="1" applyAlignment="1">
      <alignment horizontal="center"/>
    </xf>
    <xf numFmtId="0" fontId="30" fillId="19" borderId="0" xfId="0" applyFont="1" applyFill="1" applyAlignment="1">
      <alignment horizontal="right"/>
    </xf>
    <xf numFmtId="0" fontId="30" fillId="19" borderId="14" xfId="0" applyFont="1" applyFill="1" applyBorder="1" applyAlignment="1">
      <alignment horizontal="right"/>
    </xf>
    <xf numFmtId="0" fontId="28" fillId="19" borderId="16" xfId="0" applyFont="1" applyFill="1" applyBorder="1" applyAlignment="1">
      <alignment horizontal="right" vertical="center"/>
    </xf>
    <xf numFmtId="0" fontId="28" fillId="19" borderId="9" xfId="0" applyFont="1" applyFill="1" applyBorder="1" applyAlignment="1">
      <alignment horizontal="right" vertical="center"/>
    </xf>
    <xf numFmtId="0" fontId="30" fillId="19" borderId="13" xfId="0" applyFont="1" applyFill="1" applyBorder="1" applyAlignment="1">
      <alignment horizontal="center"/>
    </xf>
    <xf numFmtId="0" fontId="30" fillId="19" borderId="19" xfId="0" applyFont="1" applyFill="1" applyBorder="1" applyAlignment="1">
      <alignment horizontal="center"/>
    </xf>
    <xf numFmtId="0" fontId="30" fillId="19" borderId="18" xfId="0" applyFont="1" applyFill="1" applyBorder="1" applyAlignment="1">
      <alignment horizontal="center"/>
    </xf>
    <xf numFmtId="0" fontId="30" fillId="19" borderId="20" xfId="0" applyFont="1" applyFill="1" applyBorder="1" applyAlignment="1">
      <alignment horizontal="right"/>
    </xf>
    <xf numFmtId="0" fontId="28" fillId="19" borderId="16" xfId="0" applyFont="1" applyFill="1" applyBorder="1" applyAlignment="1">
      <alignment horizontal="right"/>
    </xf>
    <xf numFmtId="0" fontId="28" fillId="19" borderId="9" xfId="0" applyFont="1" applyFill="1" applyBorder="1" applyAlignment="1">
      <alignment horizontal="right"/>
    </xf>
    <xf numFmtId="0" fontId="28" fillId="19" borderId="15" xfId="0" applyFont="1" applyFill="1" applyBorder="1" applyAlignment="1">
      <alignment horizontal="right"/>
    </xf>
    <xf numFmtId="0" fontId="30" fillId="33" borderId="34" xfId="0" applyFont="1" applyFill="1" applyBorder="1" applyAlignment="1">
      <alignment horizontal="center" vertical="top"/>
    </xf>
    <xf numFmtId="0" fontId="30" fillId="33" borderId="31" xfId="0" applyFont="1" applyFill="1" applyBorder="1" applyAlignment="1">
      <alignment horizontal="center" vertical="top"/>
    </xf>
    <xf numFmtId="0" fontId="30" fillId="33" borderId="35" xfId="0" applyFont="1" applyFill="1" applyBorder="1" applyAlignment="1">
      <alignment horizontal="center" vertical="top"/>
    </xf>
    <xf numFmtId="0" fontId="88" fillId="0" borderId="0" xfId="0" applyFont="1" applyAlignment="1">
      <alignment horizontal="left"/>
    </xf>
  </cellXfs>
  <cellStyles count="171">
    <cellStyle name="$l0 Row" xfId="129" xr:uid="{00000000-0005-0000-0000-000000000000}"/>
    <cellStyle name="$l1 Row" xfId="130" xr:uid="{00000000-0005-0000-0000-000001000000}"/>
    <cellStyle name="20 % – Zvýraznění 1" xfId="1" builtinId="30" customBuiltin="1"/>
    <cellStyle name="20 % – Zvýraznění 2" xfId="2" builtinId="34" customBuiltin="1"/>
    <cellStyle name="20 % – Zvýraznění 3" xfId="3" builtinId="38" customBuiltin="1"/>
    <cellStyle name="20 % – Zvýraznění 4" xfId="4" builtinId="42" customBuiltin="1"/>
    <cellStyle name="20 % – Zvýraznění 5" xfId="5" builtinId="46" customBuiltin="1"/>
    <cellStyle name="20 % – Zvýraznění 6" xfId="6" builtinId="50" customBuiltin="1"/>
    <cellStyle name="40 % – Zvýraznění 1" xfId="7" builtinId="31" customBuiltin="1"/>
    <cellStyle name="40 % – Zvýraznění 2" xfId="8" builtinId="35" customBuiltin="1"/>
    <cellStyle name="40 % – Zvýraznění 3" xfId="9" builtinId="39" customBuiltin="1"/>
    <cellStyle name="40 % – Zvýraznění 4" xfId="10" builtinId="43" customBuiltin="1"/>
    <cellStyle name="40 % – Zvýraznění 5" xfId="11" builtinId="47" customBuiltin="1"/>
    <cellStyle name="40 % – Zvýraznění 6" xfId="12" builtinId="51" customBuiltin="1"/>
    <cellStyle name="60 % – Zvýraznění 1" xfId="13" builtinId="32" customBuiltin="1"/>
    <cellStyle name="60 % – Zvýraznění 2" xfId="14" builtinId="36" customBuiltin="1"/>
    <cellStyle name="60 % – Zvýraznění 3" xfId="15" builtinId="40" customBuiltin="1"/>
    <cellStyle name="60 % – Zvýraznění 4" xfId="16" builtinId="44" customBuiltin="1"/>
    <cellStyle name="60 % – Zvýraznění 5" xfId="17" builtinId="48" customBuiltin="1"/>
    <cellStyle name="60 % – Zvýraznění 6" xfId="18" builtinId="52" customBuiltin="1"/>
    <cellStyle name="Celkem 2" xfId="111" xr:uid="{00000000-0005-0000-0000-000014000000}"/>
    <cellStyle name="Datum" xfId="112" xr:uid="{00000000-0005-0000-0000-000015000000}"/>
    <cellStyle name="F2" xfId="113" xr:uid="{00000000-0005-0000-0000-000016000000}"/>
    <cellStyle name="F3" xfId="114" xr:uid="{00000000-0005-0000-0000-000017000000}"/>
    <cellStyle name="F4" xfId="115" xr:uid="{00000000-0005-0000-0000-000018000000}"/>
    <cellStyle name="F5" xfId="116" xr:uid="{00000000-0005-0000-0000-000019000000}"/>
    <cellStyle name="F6" xfId="117" xr:uid="{00000000-0005-0000-0000-00001A000000}"/>
    <cellStyle name="F7" xfId="118" xr:uid="{00000000-0005-0000-0000-00001B000000}"/>
    <cellStyle name="F8" xfId="119" xr:uid="{00000000-0005-0000-0000-00001C000000}"/>
    <cellStyle name="Finanční0" xfId="120" xr:uid="{00000000-0005-0000-0000-00001D000000}"/>
    <cellStyle name="Fixed" xfId="58" xr:uid="{00000000-0005-0000-0000-00001E000000}"/>
    <cellStyle name="HEADING1" xfId="121" xr:uid="{00000000-0005-0000-0000-00001F000000}"/>
    <cellStyle name="HEADING2" xfId="122" xr:uid="{00000000-0005-0000-0000-000020000000}"/>
    <cellStyle name="Hypertextový odkaz 2" xfId="47" xr:uid="{00000000-0005-0000-0000-000021000000}"/>
    <cellStyle name="Kontrolní buňka" xfId="20" builtinId="23" customBuiltin="1"/>
    <cellStyle name="Měna0" xfId="123" xr:uid="{00000000-0005-0000-0000-000024000000}"/>
    <cellStyle name="Nadpis 1" xfId="21" builtinId="16" customBuiltin="1"/>
    <cellStyle name="Nadpis 2" xfId="22" builtinId="17" customBuiltin="1"/>
    <cellStyle name="Nadpis 3" xfId="23" builtinId="18" customBuiltin="1"/>
    <cellStyle name="Nadpis 4" xfId="24" builtinId="19" customBuiltin="1"/>
    <cellStyle name="Název" xfId="25" builtinId="15" customBuiltin="1"/>
    <cellStyle name="Neutrální" xfId="26" builtinId="28" customBuiltin="1"/>
    <cellStyle name="Normální" xfId="0" builtinId="0"/>
    <cellStyle name="Normální 10" xfId="100" xr:uid="{00000000-0005-0000-0000-00002D000000}"/>
    <cellStyle name="Normální 10 2" xfId="138" xr:uid="{00000000-0005-0000-0000-00002E000000}"/>
    <cellStyle name="Normální 10 3" xfId="150" xr:uid="{00000000-0005-0000-0000-00002F000000}"/>
    <cellStyle name="Normální 11" xfId="110" xr:uid="{00000000-0005-0000-0000-000030000000}"/>
    <cellStyle name="Normální 12" xfId="127" xr:uid="{00000000-0005-0000-0000-000031000000}"/>
    <cellStyle name="Normální 12 2" xfId="146" xr:uid="{00000000-0005-0000-0000-000032000000}"/>
    <cellStyle name="Normální 12 2 2" xfId="149" xr:uid="{00000000-0005-0000-0000-000033000000}"/>
    <cellStyle name="Normální 12 3" xfId="151" xr:uid="{00000000-0005-0000-0000-000034000000}"/>
    <cellStyle name="Normální 13" xfId="131" xr:uid="{00000000-0005-0000-0000-000035000000}"/>
    <cellStyle name="Normální 13 2" xfId="148" xr:uid="{00000000-0005-0000-0000-000036000000}"/>
    <cellStyle name="Normální 13 3" xfId="152" xr:uid="{00000000-0005-0000-0000-000037000000}"/>
    <cellStyle name="Normální 19" xfId="168" xr:uid="{8402CB00-FF53-419C-83D1-AFE65A98DBF0}"/>
    <cellStyle name="Normální 19 2" xfId="169" xr:uid="{6D95584E-CFCD-452C-9F27-53B53D80770F}"/>
    <cellStyle name="Normální 19 2 2" xfId="170" xr:uid="{22402AB5-EA49-46C1-AE0D-E421212159FB}"/>
    <cellStyle name="Normální 2" xfId="43" xr:uid="{00000000-0005-0000-0000-000038000000}"/>
    <cellStyle name="Normální 2 2" xfId="55" xr:uid="{00000000-0005-0000-0000-000039000000}"/>
    <cellStyle name="Normální 2 2 2" xfId="57" xr:uid="{00000000-0005-0000-0000-00003A000000}"/>
    <cellStyle name="Normální 2 3" xfId="61" xr:uid="{00000000-0005-0000-0000-00003B000000}"/>
    <cellStyle name="Normální 2 7" xfId="167" xr:uid="{4AB1B394-F26C-49A2-AB4A-B3DBD81C00F3}"/>
    <cellStyle name="Normální 3" xfId="45" xr:uid="{00000000-0005-0000-0000-00003C000000}"/>
    <cellStyle name="Normální 3 2" xfId="48" xr:uid="{00000000-0005-0000-0000-00003D000000}"/>
    <cellStyle name="Normální 4" xfId="49" xr:uid="{00000000-0005-0000-0000-00003E000000}"/>
    <cellStyle name="Normální 4 2" xfId="101" xr:uid="{00000000-0005-0000-0000-00003F000000}"/>
    <cellStyle name="Normální 4 2 2" xfId="139" xr:uid="{00000000-0005-0000-0000-000040000000}"/>
    <cellStyle name="Normální 4 2 3" xfId="153" xr:uid="{00000000-0005-0000-0000-000041000000}"/>
    <cellStyle name="Normální 4 3" xfId="132" xr:uid="{00000000-0005-0000-0000-000042000000}"/>
    <cellStyle name="Normální 4 4" xfId="154" xr:uid="{00000000-0005-0000-0000-000043000000}"/>
    <cellStyle name="Normální 5" xfId="56" xr:uid="{00000000-0005-0000-0000-000044000000}"/>
    <cellStyle name="Normální 5 2" xfId="59" xr:uid="{00000000-0005-0000-0000-000045000000}"/>
    <cellStyle name="Normální 5 2 2" xfId="104" xr:uid="{00000000-0005-0000-0000-000046000000}"/>
    <cellStyle name="Normální 5 2 2 2" xfId="141" xr:uid="{00000000-0005-0000-0000-000047000000}"/>
    <cellStyle name="Normální 5 2 2 3" xfId="155" xr:uid="{00000000-0005-0000-0000-000048000000}"/>
    <cellStyle name="Normální 5 2 3" xfId="134" xr:uid="{00000000-0005-0000-0000-000049000000}"/>
    <cellStyle name="Normální 5 2 4" xfId="156" xr:uid="{00000000-0005-0000-0000-00004A000000}"/>
    <cellStyle name="Normální 5 3" xfId="95" xr:uid="{00000000-0005-0000-0000-00004B000000}"/>
    <cellStyle name="Normální 5 4" xfId="103" xr:uid="{00000000-0005-0000-0000-00004C000000}"/>
    <cellStyle name="Normální 5 4 2" xfId="140" xr:uid="{00000000-0005-0000-0000-00004D000000}"/>
    <cellStyle name="Normální 5 4 3" xfId="157" xr:uid="{00000000-0005-0000-0000-00004E000000}"/>
    <cellStyle name="Normální 5 5" xfId="133" xr:uid="{00000000-0005-0000-0000-00004F000000}"/>
    <cellStyle name="Normální 5 6" xfId="158" xr:uid="{00000000-0005-0000-0000-000050000000}"/>
    <cellStyle name="Normální 6" xfId="60" xr:uid="{00000000-0005-0000-0000-000051000000}"/>
    <cellStyle name="Normální 6 2" xfId="106" xr:uid="{00000000-0005-0000-0000-000052000000}"/>
    <cellStyle name="Normální 7" xfId="96" xr:uid="{00000000-0005-0000-0000-000053000000}"/>
    <cellStyle name="Normální 7 2" xfId="99" xr:uid="{00000000-0005-0000-0000-000054000000}"/>
    <cellStyle name="Normální 7 3" xfId="107" xr:uid="{00000000-0005-0000-0000-000055000000}"/>
    <cellStyle name="Normální 7 3 2" xfId="143" xr:uid="{00000000-0005-0000-0000-000056000000}"/>
    <cellStyle name="Normální 7 3 3" xfId="159" xr:uid="{00000000-0005-0000-0000-000057000000}"/>
    <cellStyle name="Normální 7 4" xfId="135" xr:uid="{00000000-0005-0000-0000-000058000000}"/>
    <cellStyle name="Normální 7 5" xfId="160" xr:uid="{00000000-0005-0000-0000-000059000000}"/>
    <cellStyle name="Normální 8" xfId="97" xr:uid="{00000000-0005-0000-0000-00005A000000}"/>
    <cellStyle name="Normální 8 2" xfId="108" xr:uid="{00000000-0005-0000-0000-00005B000000}"/>
    <cellStyle name="Normální 8 2 2" xfId="144" xr:uid="{00000000-0005-0000-0000-00005C000000}"/>
    <cellStyle name="Normální 8 2 3" xfId="161" xr:uid="{00000000-0005-0000-0000-00005D000000}"/>
    <cellStyle name="Normální 8 3" xfId="136" xr:uid="{00000000-0005-0000-0000-00005E000000}"/>
    <cellStyle name="Normální 8 4" xfId="162" xr:uid="{00000000-0005-0000-0000-00005F000000}"/>
    <cellStyle name="Normální 9" xfId="98" xr:uid="{00000000-0005-0000-0000-000060000000}"/>
    <cellStyle name="Normální 9 2" xfId="109" xr:uid="{00000000-0005-0000-0000-000061000000}"/>
    <cellStyle name="Normální 9 2 2" xfId="145" xr:uid="{00000000-0005-0000-0000-000062000000}"/>
    <cellStyle name="Normální 9 2 3" xfId="163" xr:uid="{00000000-0005-0000-0000-000063000000}"/>
    <cellStyle name="Normální 9 3" xfId="137" xr:uid="{00000000-0005-0000-0000-000064000000}"/>
    <cellStyle name="Normální 9 4" xfId="164" xr:uid="{00000000-0005-0000-0000-000065000000}"/>
    <cellStyle name="normální_meszpr 12_2011-draft pro úpravy" xfId="42" xr:uid="{00000000-0005-0000-0000-000066000000}"/>
    <cellStyle name="Pevný" xfId="124" xr:uid="{00000000-0005-0000-0000-000067000000}"/>
    <cellStyle name="Poznámka" xfId="27" builtinId="10" customBuiltin="1"/>
    <cellStyle name="Procenta" xfId="41" builtinId="5"/>
    <cellStyle name="Procenta 2" xfId="44" xr:uid="{00000000-0005-0000-0000-00006A000000}"/>
    <cellStyle name="Procenta 2 2" xfId="50" xr:uid="{00000000-0005-0000-0000-00006B000000}"/>
    <cellStyle name="Procenta 2 3" xfId="102" xr:uid="{00000000-0005-0000-0000-00006C000000}"/>
    <cellStyle name="Procenta 3" xfId="105" xr:uid="{00000000-0005-0000-0000-00006D000000}"/>
    <cellStyle name="Procenta 3 2" xfId="128" xr:uid="{00000000-0005-0000-0000-00006E000000}"/>
    <cellStyle name="Procenta 3 2 2" xfId="147" xr:uid="{00000000-0005-0000-0000-00006F000000}"/>
    <cellStyle name="Procenta 3 2 3" xfId="165" xr:uid="{00000000-0005-0000-0000-000070000000}"/>
    <cellStyle name="Procenta 3 3" xfId="142" xr:uid="{00000000-0005-0000-0000-000071000000}"/>
    <cellStyle name="Procenta 3 4" xfId="166" xr:uid="{00000000-0005-0000-0000-000072000000}"/>
    <cellStyle name="Propojená buňka" xfId="28" builtinId="24" customBuiltin="1"/>
    <cellStyle name="SAPBEXaggData" xfId="51" xr:uid="{00000000-0005-0000-0000-000074000000}"/>
    <cellStyle name="SAPBEXaggDataEmph" xfId="62" xr:uid="{00000000-0005-0000-0000-000075000000}"/>
    <cellStyle name="SAPBEXaggItem" xfId="52" xr:uid="{00000000-0005-0000-0000-000076000000}"/>
    <cellStyle name="SAPBEXaggItemX" xfId="63" xr:uid="{00000000-0005-0000-0000-000077000000}"/>
    <cellStyle name="SAPBEXexcBad7" xfId="64" xr:uid="{00000000-0005-0000-0000-000078000000}"/>
    <cellStyle name="SAPBEXexcBad8" xfId="65" xr:uid="{00000000-0005-0000-0000-000079000000}"/>
    <cellStyle name="SAPBEXexcBad9" xfId="66" xr:uid="{00000000-0005-0000-0000-00007A000000}"/>
    <cellStyle name="SAPBEXexcCritical4" xfId="67" xr:uid="{00000000-0005-0000-0000-00007B000000}"/>
    <cellStyle name="SAPBEXexcCritical5" xfId="68" xr:uid="{00000000-0005-0000-0000-00007C000000}"/>
    <cellStyle name="SAPBEXexcCritical6" xfId="69" xr:uid="{00000000-0005-0000-0000-00007D000000}"/>
    <cellStyle name="SAPBEXexcGood1" xfId="70" xr:uid="{00000000-0005-0000-0000-00007E000000}"/>
    <cellStyle name="SAPBEXexcGood2" xfId="71" xr:uid="{00000000-0005-0000-0000-00007F000000}"/>
    <cellStyle name="SAPBEXexcGood3" xfId="72" xr:uid="{00000000-0005-0000-0000-000080000000}"/>
    <cellStyle name="SAPBEXfilterDrill" xfId="73" xr:uid="{00000000-0005-0000-0000-000081000000}"/>
    <cellStyle name="SAPBEXfilterItem" xfId="74" xr:uid="{00000000-0005-0000-0000-000082000000}"/>
    <cellStyle name="SAPBEXfilterText" xfId="75" xr:uid="{00000000-0005-0000-0000-000083000000}"/>
    <cellStyle name="SAPBEXformats" xfId="76" xr:uid="{00000000-0005-0000-0000-000084000000}"/>
    <cellStyle name="SAPBEXheaderItem" xfId="77" xr:uid="{00000000-0005-0000-0000-000085000000}"/>
    <cellStyle name="SAPBEXheaderText" xfId="78" xr:uid="{00000000-0005-0000-0000-000086000000}"/>
    <cellStyle name="SAPBEXHLevel0" xfId="79" xr:uid="{00000000-0005-0000-0000-000087000000}"/>
    <cellStyle name="SAPBEXHLevel0X" xfId="80" xr:uid="{00000000-0005-0000-0000-000088000000}"/>
    <cellStyle name="SAPBEXHLevel1" xfId="81" xr:uid="{00000000-0005-0000-0000-000089000000}"/>
    <cellStyle name="SAPBEXHLevel1X" xfId="82" xr:uid="{00000000-0005-0000-0000-00008A000000}"/>
    <cellStyle name="SAPBEXHLevel2" xfId="83" xr:uid="{00000000-0005-0000-0000-00008B000000}"/>
    <cellStyle name="SAPBEXHLevel2X" xfId="84" xr:uid="{00000000-0005-0000-0000-00008C000000}"/>
    <cellStyle name="SAPBEXHLevel3" xfId="85" xr:uid="{00000000-0005-0000-0000-00008D000000}"/>
    <cellStyle name="SAPBEXHLevel3X" xfId="86" xr:uid="{00000000-0005-0000-0000-00008E000000}"/>
    <cellStyle name="SAPBEXchaText" xfId="53" xr:uid="{00000000-0005-0000-0000-00008F000000}"/>
    <cellStyle name="SAPBEXresData" xfId="87" xr:uid="{00000000-0005-0000-0000-000090000000}"/>
    <cellStyle name="SAPBEXresDataEmph" xfId="88" xr:uid="{00000000-0005-0000-0000-000091000000}"/>
    <cellStyle name="SAPBEXresItem" xfId="89" xr:uid="{00000000-0005-0000-0000-000092000000}"/>
    <cellStyle name="SAPBEXresItemX" xfId="90" xr:uid="{00000000-0005-0000-0000-000093000000}"/>
    <cellStyle name="SAPBEXstdData" xfId="54" xr:uid="{00000000-0005-0000-0000-000094000000}"/>
    <cellStyle name="SAPBEXstdDataEmph" xfId="91" xr:uid="{00000000-0005-0000-0000-000095000000}"/>
    <cellStyle name="SAPBEXstdItem" xfId="46" xr:uid="{00000000-0005-0000-0000-000096000000}"/>
    <cellStyle name="SAPBEXstdItemX" xfId="92" xr:uid="{00000000-0005-0000-0000-000097000000}"/>
    <cellStyle name="SAPBEXtitle" xfId="93" xr:uid="{00000000-0005-0000-0000-000098000000}"/>
    <cellStyle name="SAPBEXundefined" xfId="94" xr:uid="{00000000-0005-0000-0000-000099000000}"/>
    <cellStyle name="Správně" xfId="29" builtinId="26" customBuiltin="1"/>
    <cellStyle name="Špatně" xfId="19" builtinId="27" customBuiltin="1"/>
    <cellStyle name="Text upozornění" xfId="30" builtinId="11" customBuiltin="1"/>
    <cellStyle name="Vstup" xfId="31" builtinId="20" customBuiltin="1"/>
    <cellStyle name="Výpočet" xfId="32" builtinId="22" customBuiltin="1"/>
    <cellStyle name="Výstup" xfId="33" builtinId="21" customBuiltin="1"/>
    <cellStyle name="Vysvětlující text" xfId="34" builtinId="53" customBuiltin="1"/>
    <cellStyle name="Záhlaví 1" xfId="125" xr:uid="{00000000-0005-0000-0000-0000A0000000}"/>
    <cellStyle name="Záhlaví 2" xfId="126" xr:uid="{00000000-0005-0000-0000-0000A1000000}"/>
    <cellStyle name="Zvýraznění 1" xfId="35" builtinId="29" customBuiltin="1"/>
    <cellStyle name="Zvýraznění 2" xfId="36" builtinId="33" customBuiltin="1"/>
    <cellStyle name="Zvýraznění 3" xfId="37" builtinId="37" customBuiltin="1"/>
    <cellStyle name="Zvýraznění 4" xfId="38" builtinId="41" customBuiltin="1"/>
    <cellStyle name="Zvýraznění 5" xfId="39" builtinId="45" customBuiltin="1"/>
    <cellStyle name="Zvýraznění 6" xfId="40" builtinId="49" customBuiltin="1"/>
  </cellStyles>
  <dxfs count="0"/>
  <tableStyles count="0" defaultTableStyle="TableStyleMedium2" defaultPivotStyle="PivotStyleLight16"/>
  <colors>
    <mruColors>
      <color rgb="FFB3B7C6"/>
      <color rgb="FFF7C9C7"/>
      <color rgb="FFF0948F"/>
      <color rgb="FF233060"/>
      <color rgb="FFDF2B20"/>
      <color rgb="FFE86159"/>
      <color rgb="FFD0D0D0"/>
      <color rgb="FF596387"/>
      <color rgb="FF000000"/>
      <color rgb="FF9196B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1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18.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23.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28.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133.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13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143.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_rels/chart148.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153.xml.rels><?xml version="1.0" encoding="UTF-8" standalone="yes"?>
<Relationships xmlns="http://schemas.openxmlformats.org/package/2006/relationships"><Relationship Id="rId1" Type="http://schemas.openxmlformats.org/officeDocument/2006/relationships/themeOverride" Target="../theme/themeOverride11.xml"/></Relationships>
</file>

<file path=xl/charts/_rels/chart158.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16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168.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'3'!$O$5</c:f>
              <c:strCache>
                <c:ptCount val="1"/>
              </c:strCache>
            </c:strRef>
          </c:tx>
          <c:spPr>
            <a:solidFill>
              <a:srgbClr val="233060"/>
            </a:solidFill>
          </c:spPr>
          <c:invertIfNegative val="0"/>
          <c:cat>
            <c:numRef>
              <c:f>'3'!$P$4</c:f>
              <c:numCache>
                <c:formatCode>General</c:formatCode>
                <c:ptCount val="1"/>
              </c:numCache>
            </c:numRef>
          </c:cat>
          <c:val>
            <c:numRef>
              <c:f>'3'!$P$5</c:f>
              <c:numCache>
                <c:formatCode>General</c:formatCode>
                <c:ptCount val="1"/>
              </c:numCache>
            </c:numRef>
          </c:val>
          <c:extLst>
            <c:ext xmlns:c16="http://schemas.microsoft.com/office/drawing/2014/chart" uri="{C3380CC4-5D6E-409C-BE32-E72D297353CC}">
              <c16:uniqueId val="{00000000-CC98-4D4F-B5B8-A007A8ABFA98}"/>
            </c:ext>
          </c:extLst>
        </c:ser>
        <c:ser>
          <c:idx val="1"/>
          <c:order val="1"/>
          <c:tx>
            <c:strRef>
              <c:f>'3'!$O$6</c:f>
              <c:strCache>
                <c:ptCount val="1"/>
              </c:strCache>
            </c:strRef>
          </c:tx>
          <c:spPr>
            <a:solidFill>
              <a:srgbClr val="596387"/>
            </a:solidFill>
          </c:spPr>
          <c:invertIfNegative val="0"/>
          <c:cat>
            <c:numRef>
              <c:f>'3'!$P$4</c:f>
              <c:numCache>
                <c:formatCode>General</c:formatCode>
                <c:ptCount val="1"/>
              </c:numCache>
            </c:numRef>
          </c:cat>
          <c:val>
            <c:numRef>
              <c:f>'3'!$P$6</c:f>
              <c:numCache>
                <c:formatCode>General</c:formatCode>
                <c:ptCount val="1"/>
              </c:numCache>
            </c:numRef>
          </c:val>
          <c:extLst>
            <c:ext xmlns:c16="http://schemas.microsoft.com/office/drawing/2014/chart" uri="{C3380CC4-5D6E-409C-BE32-E72D297353CC}">
              <c16:uniqueId val="{00000001-CC98-4D4F-B5B8-A007A8ABFA98}"/>
            </c:ext>
          </c:extLst>
        </c:ser>
        <c:ser>
          <c:idx val="2"/>
          <c:order val="2"/>
          <c:tx>
            <c:strRef>
              <c:f>'3'!$O$7</c:f>
              <c:strCache>
                <c:ptCount val="1"/>
              </c:strCache>
            </c:strRef>
          </c:tx>
          <c:spPr>
            <a:solidFill>
              <a:srgbClr val="9196B0"/>
            </a:solidFill>
          </c:spPr>
          <c:invertIfNegative val="0"/>
          <c:cat>
            <c:numRef>
              <c:f>'3'!$P$4</c:f>
              <c:numCache>
                <c:formatCode>General</c:formatCode>
                <c:ptCount val="1"/>
              </c:numCache>
            </c:numRef>
          </c:cat>
          <c:val>
            <c:numRef>
              <c:f>'3'!$P$7</c:f>
              <c:numCache>
                <c:formatCode>0%</c:formatCode>
                <c:ptCount val="1"/>
              </c:numCache>
            </c:numRef>
          </c:val>
          <c:extLst>
            <c:ext xmlns:c16="http://schemas.microsoft.com/office/drawing/2014/chart" uri="{C3380CC4-5D6E-409C-BE32-E72D297353CC}">
              <c16:uniqueId val="{00000002-CC98-4D4F-B5B8-A007A8ABFA98}"/>
            </c:ext>
          </c:extLst>
        </c:ser>
        <c:ser>
          <c:idx val="3"/>
          <c:order val="3"/>
          <c:tx>
            <c:strRef>
              <c:f>'3'!$O$8</c:f>
              <c:strCache>
                <c:ptCount val="1"/>
              </c:strCache>
            </c:strRef>
          </c:tx>
          <c:spPr>
            <a:solidFill>
              <a:srgbClr val="C7CCD6"/>
            </a:solidFill>
          </c:spPr>
          <c:invertIfNegative val="0"/>
          <c:cat>
            <c:numRef>
              <c:f>'3'!$P$4</c:f>
              <c:numCache>
                <c:formatCode>General</c:formatCode>
                <c:ptCount val="1"/>
              </c:numCache>
            </c:numRef>
          </c:cat>
          <c:val>
            <c:numRef>
              <c:f>'3'!$P$8</c:f>
              <c:numCache>
                <c:formatCode>0%</c:formatCode>
                <c:ptCount val="1"/>
              </c:numCache>
            </c:numRef>
          </c:val>
          <c:extLst>
            <c:ext xmlns:c16="http://schemas.microsoft.com/office/drawing/2014/chart" uri="{C3380CC4-5D6E-409C-BE32-E72D297353CC}">
              <c16:uniqueId val="{00000003-CC98-4D4F-B5B8-A007A8ABFA98}"/>
            </c:ext>
          </c:extLst>
        </c:ser>
        <c:ser>
          <c:idx val="4"/>
          <c:order val="4"/>
          <c:tx>
            <c:strRef>
              <c:f>'3'!$O$9</c:f>
              <c:strCache>
                <c:ptCount val="1"/>
              </c:strCache>
            </c:strRef>
          </c:tx>
          <c:spPr>
            <a:solidFill>
              <a:schemeClr val="accent5"/>
            </a:solidFill>
          </c:spPr>
          <c:invertIfNegative val="0"/>
          <c:cat>
            <c:numRef>
              <c:f>'3'!$P$4</c:f>
              <c:numCache>
                <c:formatCode>General</c:formatCode>
                <c:ptCount val="1"/>
              </c:numCache>
            </c:numRef>
          </c:cat>
          <c:val>
            <c:numRef>
              <c:f>'3'!$P$9</c:f>
              <c:numCache>
                <c:formatCode>0%</c:formatCode>
                <c:ptCount val="1"/>
              </c:numCache>
            </c:numRef>
          </c:val>
          <c:extLst>
            <c:ext xmlns:c16="http://schemas.microsoft.com/office/drawing/2014/chart" uri="{C3380CC4-5D6E-409C-BE32-E72D297353CC}">
              <c16:uniqueId val="{00000004-CC98-4D4F-B5B8-A007A8ABFA98}"/>
            </c:ext>
          </c:extLst>
        </c:ser>
        <c:ser>
          <c:idx val="5"/>
          <c:order val="5"/>
          <c:tx>
            <c:strRef>
              <c:f>'3'!$O$10</c:f>
              <c:strCache>
                <c:ptCount val="1"/>
              </c:strCache>
            </c:strRef>
          </c:tx>
          <c:spPr>
            <a:solidFill>
              <a:srgbClr val="E86159"/>
            </a:solidFill>
          </c:spPr>
          <c:invertIfNegative val="0"/>
          <c:cat>
            <c:numRef>
              <c:f>'3'!$P$4</c:f>
              <c:numCache>
                <c:formatCode>General</c:formatCode>
                <c:ptCount val="1"/>
              </c:numCache>
            </c:numRef>
          </c:cat>
          <c:val>
            <c:numRef>
              <c:f>'3'!$P$10</c:f>
              <c:numCache>
                <c:formatCode>0%</c:formatCode>
                <c:ptCount val="1"/>
              </c:numCache>
            </c:numRef>
          </c:val>
          <c:extLst>
            <c:ext xmlns:c16="http://schemas.microsoft.com/office/drawing/2014/chart" uri="{C3380CC4-5D6E-409C-BE32-E72D297353CC}">
              <c16:uniqueId val="{00000005-CC98-4D4F-B5B8-A007A8ABFA98}"/>
            </c:ext>
          </c:extLst>
        </c:ser>
        <c:dLbls>
          <c:showLegendKey val="0"/>
          <c:showVal val="0"/>
          <c:showCatName val="0"/>
          <c:showSerName val="0"/>
          <c:showPercent val="0"/>
          <c:showBubbleSize val="0"/>
        </c:dLbls>
        <c:gapWidth val="150"/>
        <c:axId val="222032640"/>
        <c:axId val="222034176"/>
      </c:barChart>
      <c:catAx>
        <c:axId val="222032640"/>
        <c:scaling>
          <c:orientation val="minMax"/>
        </c:scaling>
        <c:delete val="1"/>
        <c:axPos val="b"/>
        <c:numFmt formatCode="General" sourceLinked="1"/>
        <c:majorTickMark val="out"/>
        <c:minorTickMark val="none"/>
        <c:tickLblPos val="nextTo"/>
        <c:crossAx val="222034176"/>
        <c:crosses val="autoZero"/>
        <c:auto val="1"/>
        <c:lblAlgn val="ctr"/>
        <c:lblOffset val="100"/>
        <c:noMultiLvlLbl val="0"/>
      </c:catAx>
      <c:valAx>
        <c:axId val="222034176"/>
        <c:scaling>
          <c:orientation val="minMax"/>
        </c:scaling>
        <c:delete val="1"/>
        <c:axPos val="l"/>
        <c:numFmt formatCode="General" sourceLinked="1"/>
        <c:majorTickMark val="out"/>
        <c:minorTickMark val="none"/>
        <c:tickLblPos val="nextTo"/>
        <c:crossAx val="22203264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cs-CZ" sz="1000" b="1" i="0" u="none" strike="noStrike" baseline="0">
                <a:effectLst/>
              </a:rPr>
              <a:t>Heat bal</a:t>
            </a:r>
            <a:r>
              <a:rPr lang="en-US" sz="1000" b="1" i="0" u="none" strike="noStrike" baseline="0">
                <a:effectLst/>
              </a:rPr>
              <a:t>a</a:t>
            </a:r>
            <a:r>
              <a:rPr lang="cs-CZ" sz="1000" b="1" i="0" u="none" strike="noStrike" baseline="0">
                <a:effectLst/>
              </a:rPr>
              <a:t>nce </a:t>
            </a:r>
            <a:r>
              <a:rPr lang="en-US" sz="1000" b="1" i="0" u="none" strike="noStrike" baseline="0">
                <a:effectLst/>
              </a:rPr>
              <a:t>[</a:t>
            </a:r>
            <a:r>
              <a:rPr lang="cs-CZ" sz="1000" b="1" i="0" u="none" strike="noStrike" baseline="0">
                <a:effectLst/>
              </a:rPr>
              <a:t>TJ</a:t>
            </a:r>
            <a:r>
              <a:rPr lang="en-US" sz="1000">
                <a:solidFill>
                  <a:schemeClr val="tx2"/>
                </a:solidFill>
              </a:rPr>
              <a:t>]</a:t>
            </a:r>
            <a:endParaRPr lang="cs-CZ" sz="1000">
              <a:solidFill>
                <a:schemeClr val="tx2"/>
              </a:solidFill>
            </a:endParaRPr>
          </a:p>
        </c:rich>
      </c:tx>
      <c:layout>
        <c:manualLayout>
          <c:xMode val="edge"/>
          <c:yMode val="edge"/>
          <c:x val="6.4524454768356972E-5"/>
          <c:y val="2.3691377830839831E-2"/>
        </c:manualLayout>
      </c:layout>
      <c:overlay val="0"/>
    </c:title>
    <c:autoTitleDeleted val="0"/>
    <c:plotArea>
      <c:layout>
        <c:manualLayout>
          <c:layoutTarget val="inner"/>
          <c:xMode val="edge"/>
          <c:yMode val="edge"/>
          <c:x val="5.131015127174144E-2"/>
          <c:y val="0.11527845141712992"/>
          <c:w val="0.92804202320238427"/>
          <c:h val="0.79793213446256017"/>
        </c:manualLayout>
      </c:layout>
      <c:barChart>
        <c:barDir val="col"/>
        <c:grouping val="stacked"/>
        <c:varyColors val="0"/>
        <c:ser>
          <c:idx val="0"/>
          <c:order val="0"/>
          <c:tx>
            <c:strRef>
              <c:f>'3'!$A$18</c:f>
              <c:strCache>
                <c:ptCount val="1"/>
                <c:pt idx="0">
                  <c:v>Gross heat production</c:v>
                </c:pt>
              </c:strCache>
            </c:strRef>
          </c:tx>
          <c:spPr>
            <a:solidFill>
              <a:srgbClr val="233060"/>
            </a:solidFill>
          </c:spPr>
          <c:invertIfNegative val="0"/>
          <c:val>
            <c:numRef>
              <c:f>'3'!$B$18:$M$18</c:f>
              <c:numCache>
                <c:formatCode>#,##0.0</c:formatCode>
                <c:ptCount val="12"/>
                <c:pt idx="0">
                  <c:v>17776.669269999995</c:v>
                </c:pt>
                <c:pt idx="1">
                  <c:v>16072.978868999999</c:v>
                </c:pt>
                <c:pt idx="2">
                  <c:v>13890.679092</c:v>
                </c:pt>
                <c:pt idx="3">
                  <c:v>10129.228413999999</c:v>
                </c:pt>
                <c:pt idx="4">
                  <c:v>9074.5858589999989</c:v>
                </c:pt>
                <c:pt idx="5">
                  <c:v>6821.9287780000004</c:v>
                </c:pt>
                <c:pt idx="6">
                  <c:v>6698.5725780000002</c:v>
                </c:pt>
                <c:pt idx="7">
                  <c:v>6715.0381390000011</c:v>
                </c:pt>
                <c:pt idx="8">
                  <c:v>7603.2186329999995</c:v>
                </c:pt>
                <c:pt idx="9">
                  <c:v>11558.006442999998</c:v>
                </c:pt>
                <c:pt idx="10">
                  <c:v>14587.348405000001</c:v>
                </c:pt>
                <c:pt idx="11">
                  <c:v>16406.202335999998</c:v>
                </c:pt>
              </c:numCache>
            </c:numRef>
          </c:val>
          <c:extLst>
            <c:ext xmlns:c16="http://schemas.microsoft.com/office/drawing/2014/chart" uri="{C3380CC4-5D6E-409C-BE32-E72D297353CC}">
              <c16:uniqueId val="{00000000-17F0-43A7-BC01-5C4DC9758F47}"/>
            </c:ext>
          </c:extLst>
        </c:ser>
        <c:ser>
          <c:idx val="1"/>
          <c:order val="1"/>
          <c:tx>
            <c:strRef>
              <c:f>'3'!$A$19</c:f>
              <c:strCache>
                <c:ptCount val="1"/>
                <c:pt idx="0">
                  <c:v>Own use (process only) of heat </c:v>
                </c:pt>
              </c:strCache>
            </c:strRef>
          </c:tx>
          <c:spPr>
            <a:solidFill>
              <a:srgbClr val="596387"/>
            </a:solidFill>
          </c:spPr>
          <c:invertIfNegative val="0"/>
          <c:val>
            <c:numRef>
              <c:f>'3'!$B$19:$M$19</c:f>
              <c:numCache>
                <c:formatCode>#,##0.0</c:formatCode>
                <c:ptCount val="12"/>
                <c:pt idx="0">
                  <c:v>-960.26152599999932</c:v>
                </c:pt>
                <c:pt idx="1">
                  <c:v>-873.41144100000042</c:v>
                </c:pt>
                <c:pt idx="2">
                  <c:v>-888.00841499999933</c:v>
                </c:pt>
                <c:pt idx="3">
                  <c:v>-627.70268700000031</c:v>
                </c:pt>
                <c:pt idx="4">
                  <c:v>-613.3591439999999</c:v>
                </c:pt>
                <c:pt idx="5">
                  <c:v>-549.74356999999975</c:v>
                </c:pt>
                <c:pt idx="6">
                  <c:v>-585.81627399999888</c:v>
                </c:pt>
                <c:pt idx="7">
                  <c:v>-568.94966900000043</c:v>
                </c:pt>
                <c:pt idx="8">
                  <c:v>-583.31821300000081</c:v>
                </c:pt>
                <c:pt idx="9">
                  <c:v>-569.54518300000018</c:v>
                </c:pt>
                <c:pt idx="10">
                  <c:v>-659.85796300000004</c:v>
                </c:pt>
                <c:pt idx="11">
                  <c:v>-772.32480800000098</c:v>
                </c:pt>
              </c:numCache>
            </c:numRef>
          </c:val>
          <c:extLst>
            <c:ext xmlns:c16="http://schemas.microsoft.com/office/drawing/2014/chart" uri="{C3380CC4-5D6E-409C-BE32-E72D297353CC}">
              <c16:uniqueId val="{00000001-17F0-43A7-BC01-5C4DC9758F47}"/>
            </c:ext>
          </c:extLst>
        </c:ser>
        <c:ser>
          <c:idx val="2"/>
          <c:order val="2"/>
          <c:tx>
            <c:strRef>
              <c:f>'3'!$A$20</c:f>
              <c:strCache>
                <c:ptCount val="1"/>
                <c:pt idx="0">
                  <c:v>Losses</c:v>
                </c:pt>
              </c:strCache>
            </c:strRef>
          </c:tx>
          <c:spPr>
            <a:solidFill>
              <a:srgbClr val="9196B0"/>
            </a:solidFill>
          </c:spPr>
          <c:invertIfNegative val="0"/>
          <c:val>
            <c:numRef>
              <c:f>'3'!$B$20:$M$20</c:f>
              <c:numCache>
                <c:formatCode>#,##0.0</c:formatCode>
                <c:ptCount val="12"/>
                <c:pt idx="0">
                  <c:v>-1205.2531230000004</c:v>
                </c:pt>
                <c:pt idx="1">
                  <c:v>-1091.341024000001</c:v>
                </c:pt>
                <c:pt idx="2">
                  <c:v>-1116.874949</c:v>
                </c:pt>
                <c:pt idx="3">
                  <c:v>-942.78563599999973</c:v>
                </c:pt>
                <c:pt idx="4">
                  <c:v>-895.60693800000013</c:v>
                </c:pt>
                <c:pt idx="5">
                  <c:v>-804.51485400000013</c:v>
                </c:pt>
                <c:pt idx="6">
                  <c:v>-770.20403599999975</c:v>
                </c:pt>
                <c:pt idx="7">
                  <c:v>-786.57357499999989</c:v>
                </c:pt>
                <c:pt idx="8">
                  <c:v>-829.01235999999972</c:v>
                </c:pt>
                <c:pt idx="9">
                  <c:v>-1031.5713320000002</c:v>
                </c:pt>
                <c:pt idx="10">
                  <c:v>-1115.9100080000003</c:v>
                </c:pt>
                <c:pt idx="11">
                  <c:v>-1160.1989219999996</c:v>
                </c:pt>
              </c:numCache>
            </c:numRef>
          </c:val>
          <c:extLst>
            <c:ext xmlns:c16="http://schemas.microsoft.com/office/drawing/2014/chart" uri="{C3380CC4-5D6E-409C-BE32-E72D297353CC}">
              <c16:uniqueId val="{00000002-17F0-43A7-BC01-5C4DC9758F47}"/>
            </c:ext>
          </c:extLst>
        </c:ser>
        <c:ser>
          <c:idx val="3"/>
          <c:order val="3"/>
          <c:tx>
            <c:strRef>
              <c:f>'3'!$A$21</c:f>
              <c:strCache>
                <c:ptCount val="1"/>
                <c:pt idx="0">
                  <c:v>Own use of heat</c:v>
                </c:pt>
              </c:strCache>
            </c:strRef>
          </c:tx>
          <c:spPr>
            <a:solidFill>
              <a:srgbClr val="C7CCD6"/>
            </a:solidFill>
          </c:spPr>
          <c:invertIfNegative val="0"/>
          <c:val>
            <c:numRef>
              <c:f>'3'!$B$21:$M$21</c:f>
              <c:numCache>
                <c:formatCode>#,##0.0</c:formatCode>
                <c:ptCount val="12"/>
                <c:pt idx="0">
                  <c:v>-4248.4491209999996</c:v>
                </c:pt>
                <c:pt idx="1">
                  <c:v>-3673.1395030000003</c:v>
                </c:pt>
                <c:pt idx="2">
                  <c:v>-3609.7513260000046</c:v>
                </c:pt>
                <c:pt idx="3">
                  <c:v>-3156.7241380000005</c:v>
                </c:pt>
                <c:pt idx="4">
                  <c:v>-3117.2789760000028</c:v>
                </c:pt>
                <c:pt idx="5">
                  <c:v>-2772.7826579999987</c:v>
                </c:pt>
                <c:pt idx="6">
                  <c:v>-2796.6730219999999</c:v>
                </c:pt>
                <c:pt idx="7">
                  <c:v>-2763.5835430000016</c:v>
                </c:pt>
                <c:pt idx="8">
                  <c:v>-2875.4597730000005</c:v>
                </c:pt>
                <c:pt idx="9">
                  <c:v>-3235.6288559999998</c:v>
                </c:pt>
                <c:pt idx="10">
                  <c:v>-3779.5287960000028</c:v>
                </c:pt>
                <c:pt idx="11">
                  <c:v>-3956.8482959999988</c:v>
                </c:pt>
              </c:numCache>
            </c:numRef>
          </c:val>
          <c:extLst>
            <c:ext xmlns:c16="http://schemas.microsoft.com/office/drawing/2014/chart" uri="{C3380CC4-5D6E-409C-BE32-E72D297353CC}">
              <c16:uniqueId val="{00000003-17F0-43A7-BC01-5C4DC9758F47}"/>
            </c:ext>
          </c:extLst>
        </c:ser>
        <c:ser>
          <c:idx val="4"/>
          <c:order val="4"/>
          <c:tx>
            <c:strRef>
              <c:f>'3'!$A$22</c:f>
              <c:strCache>
                <c:ptCount val="1"/>
                <c:pt idx="0">
                  <c:v>Heat supply</c:v>
                </c:pt>
              </c:strCache>
            </c:strRef>
          </c:tx>
          <c:spPr>
            <a:solidFill>
              <a:srgbClr val="DF2B20"/>
            </a:solidFill>
          </c:spPr>
          <c:invertIfNegative val="0"/>
          <c:val>
            <c:numRef>
              <c:f>'3'!$B$22:$M$22</c:f>
              <c:numCache>
                <c:formatCode>#,##0.0</c:formatCode>
                <c:ptCount val="12"/>
                <c:pt idx="0">
                  <c:v>-11343.689448999998</c:v>
                </c:pt>
                <c:pt idx="1">
                  <c:v>-10404.305332999998</c:v>
                </c:pt>
                <c:pt idx="2">
                  <c:v>-8262.3240799999985</c:v>
                </c:pt>
                <c:pt idx="3">
                  <c:v>-5385.6958020000002</c:v>
                </c:pt>
                <c:pt idx="4">
                  <c:v>-4431.3834989999996</c:v>
                </c:pt>
                <c:pt idx="5">
                  <c:v>-2675.2117450000001</c:v>
                </c:pt>
                <c:pt idx="6">
                  <c:v>-2529.1830219999993</c:v>
                </c:pt>
                <c:pt idx="7">
                  <c:v>-2578.0161079999993</c:v>
                </c:pt>
                <c:pt idx="8">
                  <c:v>-3288.1327899999992</c:v>
                </c:pt>
                <c:pt idx="9">
                  <c:v>-6681.1730380000008</c:v>
                </c:pt>
                <c:pt idx="10">
                  <c:v>-9011.7368769999994</c:v>
                </c:pt>
                <c:pt idx="11">
                  <c:v>-10502.239142999999</c:v>
                </c:pt>
              </c:numCache>
            </c:numRef>
          </c:val>
          <c:extLst>
            <c:ext xmlns:c16="http://schemas.microsoft.com/office/drawing/2014/chart" uri="{C3380CC4-5D6E-409C-BE32-E72D297353CC}">
              <c16:uniqueId val="{00000004-17F0-43A7-BC01-5C4DC9758F47}"/>
            </c:ext>
          </c:extLst>
        </c:ser>
        <c:ser>
          <c:idx val="5"/>
          <c:order val="5"/>
          <c:tx>
            <c:strRef>
              <c:f>'3'!$A$23</c:f>
              <c:strCache>
                <c:ptCount val="1"/>
                <c:pt idx="0">
                  <c:v>Balancing difference</c:v>
                </c:pt>
              </c:strCache>
            </c:strRef>
          </c:tx>
          <c:invertIfNegative val="0"/>
          <c:val>
            <c:numRef>
              <c:f>'3'!$B$23:$M$23</c:f>
              <c:numCache>
                <c:formatCode>#,##0.0</c:formatCode>
                <c:ptCount val="12"/>
                <c:pt idx="0">
                  <c:v>-19.016050999998697</c:v>
                </c:pt>
                <c:pt idx="1">
                  <c:v>-30.781567999998515</c:v>
                </c:pt>
                <c:pt idx="2">
                  <c:v>-13.720321999997395</c:v>
                </c:pt>
                <c:pt idx="3">
                  <c:v>-16.320150999997168</c:v>
                </c:pt>
                <c:pt idx="4">
                  <c:v>-16.957301999997071</c:v>
                </c:pt>
                <c:pt idx="5">
                  <c:v>-19.675951000001987</c:v>
                </c:pt>
                <c:pt idx="6">
                  <c:v>-16.696224000002076</c:v>
                </c:pt>
                <c:pt idx="7">
                  <c:v>-17.915243999999348</c:v>
                </c:pt>
                <c:pt idx="8">
                  <c:v>-27.295496999999614</c:v>
                </c:pt>
                <c:pt idx="9">
                  <c:v>-40.088033999998515</c:v>
                </c:pt>
                <c:pt idx="10">
                  <c:v>-20.314760999997816</c:v>
                </c:pt>
                <c:pt idx="11">
                  <c:v>-14.591167000000496</c:v>
                </c:pt>
              </c:numCache>
            </c:numRef>
          </c:val>
          <c:extLst>
            <c:ext xmlns:c16="http://schemas.microsoft.com/office/drawing/2014/chart" uri="{C3380CC4-5D6E-409C-BE32-E72D297353CC}">
              <c16:uniqueId val="{00000005-17F0-43A7-BC01-5C4DC9758F47}"/>
            </c:ext>
          </c:extLst>
        </c:ser>
        <c:dLbls>
          <c:showLegendKey val="0"/>
          <c:showVal val="0"/>
          <c:showCatName val="0"/>
          <c:showSerName val="0"/>
          <c:showPercent val="0"/>
          <c:showBubbleSize val="0"/>
        </c:dLbls>
        <c:gapWidth val="50"/>
        <c:overlap val="100"/>
        <c:axId val="222155136"/>
        <c:axId val="222156672"/>
      </c:barChart>
      <c:catAx>
        <c:axId val="222155136"/>
        <c:scaling>
          <c:orientation val="minMax"/>
        </c:scaling>
        <c:delete val="0"/>
        <c:axPos val="b"/>
        <c:majorTickMark val="none"/>
        <c:minorTickMark val="none"/>
        <c:tickLblPos val="low"/>
        <c:txPr>
          <a:bodyPr/>
          <a:lstStyle/>
          <a:p>
            <a:pPr>
              <a:defRPr sz="900"/>
            </a:pPr>
            <a:endParaRPr lang="cs-CZ"/>
          </a:p>
        </c:txPr>
        <c:crossAx val="222156672"/>
        <c:crosses val="autoZero"/>
        <c:auto val="1"/>
        <c:lblAlgn val="ctr"/>
        <c:lblOffset val="100"/>
        <c:noMultiLvlLbl val="0"/>
      </c:catAx>
      <c:valAx>
        <c:axId val="222156672"/>
        <c:scaling>
          <c:orientation val="minMax"/>
          <c:max val="20000"/>
          <c:min val="-20000"/>
        </c:scaling>
        <c:delete val="0"/>
        <c:axPos val="l"/>
        <c:majorGridlines/>
        <c:numFmt formatCode="#,##0" sourceLinked="0"/>
        <c:majorTickMark val="out"/>
        <c:minorTickMark val="none"/>
        <c:tickLblPos val="nextTo"/>
        <c:spPr>
          <a:ln>
            <a:noFill/>
          </a:ln>
        </c:spPr>
        <c:txPr>
          <a:bodyPr/>
          <a:lstStyle/>
          <a:p>
            <a:pPr>
              <a:defRPr sz="900"/>
            </a:pPr>
            <a:endParaRPr lang="cs-CZ"/>
          </a:p>
        </c:txPr>
        <c:crossAx val="222155136"/>
        <c:crosses val="autoZero"/>
        <c:crossBetween val="between"/>
        <c:majorUnit val="50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233060"/>
                </a:solidFill>
                <a:latin typeface="+mn-lt"/>
                <a:ea typeface="+mn-ea"/>
                <a:cs typeface="+mn-cs"/>
              </a:defRPr>
            </a:pPr>
            <a:r>
              <a:rPr lang="en-US" sz="1000" b="1" i="0" baseline="0">
                <a:solidFill>
                  <a:srgbClr val="233060"/>
                </a:solidFill>
                <a:effectLst/>
              </a:rPr>
              <a:t>Gross heat production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1.1067221248506726E-3"/>
          <c:y val="5.8751130684935584E-3"/>
        </c:manualLayout>
      </c:layout>
      <c:overlay val="0"/>
    </c:title>
    <c:autoTitleDeleted val="0"/>
    <c:plotArea>
      <c:layout>
        <c:manualLayout>
          <c:layoutTarget val="inner"/>
          <c:xMode val="edge"/>
          <c:yMode val="edge"/>
          <c:x val="8.1017283830656289E-2"/>
          <c:y val="0.12971516488789958"/>
          <c:w val="0.88372446509658709"/>
          <c:h val="0.77977247561254381"/>
        </c:manualLayout>
      </c:layout>
      <c:barChart>
        <c:barDir val="col"/>
        <c:grouping val="stacked"/>
        <c:varyColors val="0"/>
        <c:ser>
          <c:idx val="0"/>
          <c:order val="0"/>
          <c:tx>
            <c:strRef>
              <c:f>'4.1'!$A$8</c:f>
              <c:strCache>
                <c:ptCount val="1"/>
                <c:pt idx="0">
                  <c:v>Biomass</c:v>
                </c:pt>
              </c:strCache>
            </c:strRef>
          </c:tx>
          <c:spPr>
            <a:solidFill>
              <a:srgbClr val="233060"/>
            </a:solidFill>
          </c:spPr>
          <c:invertIfNegative val="0"/>
          <c:val>
            <c:numRef>
              <c:f>'4.1'!$B$8:$M$8</c:f>
              <c:numCache>
                <c:formatCode>#,##0.0</c:formatCode>
                <c:ptCount val="12"/>
                <c:pt idx="0">
                  <c:v>2886.1940449999997</c:v>
                </c:pt>
                <c:pt idx="1">
                  <c:v>2780.8423480000001</c:v>
                </c:pt>
                <c:pt idx="2">
                  <c:v>2839.93309</c:v>
                </c:pt>
                <c:pt idx="3">
                  <c:v>2271.3722940000002</c:v>
                </c:pt>
                <c:pt idx="4">
                  <c:v>2331.6238069999995</c:v>
                </c:pt>
                <c:pt idx="5">
                  <c:v>1960.526879999999</c:v>
                </c:pt>
                <c:pt idx="6">
                  <c:v>1843.2877769999998</c:v>
                </c:pt>
                <c:pt idx="7">
                  <c:v>1821.5612910000007</c:v>
                </c:pt>
                <c:pt idx="8">
                  <c:v>1892.884605</c:v>
                </c:pt>
                <c:pt idx="9">
                  <c:v>2016.5162929999995</c:v>
                </c:pt>
                <c:pt idx="10">
                  <c:v>2808.2422560000005</c:v>
                </c:pt>
                <c:pt idx="11">
                  <c:v>2999.7368469999997</c:v>
                </c:pt>
              </c:numCache>
            </c:numRef>
          </c:val>
          <c:extLst>
            <c:ext xmlns:c16="http://schemas.microsoft.com/office/drawing/2014/chart" uri="{C3380CC4-5D6E-409C-BE32-E72D297353CC}">
              <c16:uniqueId val="{00000000-0098-4443-B1B5-C616D93B0609}"/>
            </c:ext>
          </c:extLst>
        </c:ser>
        <c:ser>
          <c:idx val="1"/>
          <c:order val="1"/>
          <c:tx>
            <c:strRef>
              <c:f>'4.1'!$A$9</c:f>
              <c:strCache>
                <c:ptCount val="1"/>
                <c:pt idx="0">
                  <c:v>Biogas</c:v>
                </c:pt>
              </c:strCache>
            </c:strRef>
          </c:tx>
          <c:spPr>
            <a:solidFill>
              <a:srgbClr val="596387"/>
            </a:solidFill>
          </c:spPr>
          <c:invertIfNegative val="0"/>
          <c:val>
            <c:numRef>
              <c:f>'4.1'!$B$9:$M$9</c:f>
              <c:numCache>
                <c:formatCode>#,##0.0</c:formatCode>
                <c:ptCount val="12"/>
                <c:pt idx="0">
                  <c:v>428.82339799999971</c:v>
                </c:pt>
                <c:pt idx="1">
                  <c:v>381.63779800000015</c:v>
                </c:pt>
                <c:pt idx="2">
                  <c:v>388.28209800000019</c:v>
                </c:pt>
                <c:pt idx="3">
                  <c:v>339.11875999999961</c:v>
                </c:pt>
                <c:pt idx="4">
                  <c:v>327.05380499999978</c:v>
                </c:pt>
                <c:pt idx="5">
                  <c:v>280.03358800000012</c:v>
                </c:pt>
                <c:pt idx="6">
                  <c:v>284.10209800000024</c:v>
                </c:pt>
                <c:pt idx="7">
                  <c:v>286.69029400000016</c:v>
                </c:pt>
                <c:pt idx="8">
                  <c:v>295.27005299999979</c:v>
                </c:pt>
                <c:pt idx="9">
                  <c:v>360.41159999999962</c:v>
                </c:pt>
                <c:pt idx="10">
                  <c:v>389.01214500000003</c:v>
                </c:pt>
                <c:pt idx="11">
                  <c:v>415.66325499999982</c:v>
                </c:pt>
              </c:numCache>
            </c:numRef>
          </c:val>
          <c:extLst>
            <c:ext xmlns:c16="http://schemas.microsoft.com/office/drawing/2014/chart" uri="{C3380CC4-5D6E-409C-BE32-E72D297353CC}">
              <c16:uniqueId val="{00000001-0098-4443-B1B5-C616D93B0609}"/>
            </c:ext>
          </c:extLst>
        </c:ser>
        <c:ser>
          <c:idx val="2"/>
          <c:order val="2"/>
          <c:tx>
            <c:strRef>
              <c:f>'4.1'!$A$10</c:f>
              <c:strCache>
                <c:ptCount val="1"/>
                <c:pt idx="0">
                  <c:v>Hard coal</c:v>
                </c:pt>
              </c:strCache>
            </c:strRef>
          </c:tx>
          <c:spPr>
            <a:solidFill>
              <a:srgbClr val="9196B0"/>
            </a:solidFill>
          </c:spPr>
          <c:invertIfNegative val="0"/>
          <c:val>
            <c:numRef>
              <c:f>'4.1'!$B$10:$M$10</c:f>
              <c:numCache>
                <c:formatCode>#,##0.0</c:formatCode>
                <c:ptCount val="12"/>
                <c:pt idx="0">
                  <c:v>1191.9834470000001</c:v>
                </c:pt>
                <c:pt idx="1">
                  <c:v>1068.405988</c:v>
                </c:pt>
                <c:pt idx="2">
                  <c:v>840.06755299999998</c:v>
                </c:pt>
                <c:pt idx="3">
                  <c:v>535.10350600000004</c:v>
                </c:pt>
                <c:pt idx="4">
                  <c:v>389.87119100000001</c:v>
                </c:pt>
                <c:pt idx="5">
                  <c:v>238.64380700000004</c:v>
                </c:pt>
                <c:pt idx="6">
                  <c:v>218.97862700000002</c:v>
                </c:pt>
                <c:pt idx="7">
                  <c:v>309.58034199999997</c:v>
                </c:pt>
                <c:pt idx="8">
                  <c:v>353.32003900000001</c:v>
                </c:pt>
                <c:pt idx="9">
                  <c:v>704.74515099999996</c:v>
                </c:pt>
                <c:pt idx="10">
                  <c:v>864.54262100000005</c:v>
                </c:pt>
                <c:pt idx="11">
                  <c:v>885.22837000000015</c:v>
                </c:pt>
              </c:numCache>
            </c:numRef>
          </c:val>
          <c:extLst>
            <c:ext xmlns:c16="http://schemas.microsoft.com/office/drawing/2014/chart" uri="{C3380CC4-5D6E-409C-BE32-E72D297353CC}">
              <c16:uniqueId val="{00000002-0098-4443-B1B5-C616D93B0609}"/>
            </c:ext>
          </c:extLst>
        </c:ser>
        <c:ser>
          <c:idx val="3"/>
          <c:order val="3"/>
          <c:tx>
            <c:strRef>
              <c:f>'4.1'!$A$11</c:f>
              <c:strCache>
                <c:ptCount val="1"/>
                <c:pt idx="0">
                  <c:v>Electrical energy</c:v>
                </c:pt>
              </c:strCache>
            </c:strRef>
          </c:tx>
          <c:spPr>
            <a:solidFill>
              <a:schemeClr val="accent4"/>
            </a:solidFill>
          </c:spPr>
          <c:invertIfNegative val="0"/>
          <c:val>
            <c:numRef>
              <c:f>'4.1'!$B$11:$M$11</c:f>
              <c:numCache>
                <c:formatCode>#,##0.0</c:formatCode>
                <c:ptCount val="12"/>
                <c:pt idx="0">
                  <c:v>8.4641999999999999</c:v>
                </c:pt>
                <c:pt idx="1">
                  <c:v>6.5362969999999994</c:v>
                </c:pt>
                <c:pt idx="2">
                  <c:v>9.5557790000000011</c:v>
                </c:pt>
                <c:pt idx="3">
                  <c:v>9.0206859999999995</c:v>
                </c:pt>
                <c:pt idx="4">
                  <c:v>7.2004830000000011</c:v>
                </c:pt>
                <c:pt idx="5">
                  <c:v>8.978333000000001</c:v>
                </c:pt>
                <c:pt idx="6">
                  <c:v>5.1979449999999998</c:v>
                </c:pt>
                <c:pt idx="7">
                  <c:v>6.9834749999999994</c:v>
                </c:pt>
                <c:pt idx="8">
                  <c:v>5.6043710000000004</c:v>
                </c:pt>
                <c:pt idx="9">
                  <c:v>4.938714</c:v>
                </c:pt>
                <c:pt idx="10">
                  <c:v>2.7984359999999997</c:v>
                </c:pt>
                <c:pt idx="11">
                  <c:v>3.1025699999999996</c:v>
                </c:pt>
              </c:numCache>
            </c:numRef>
          </c:val>
          <c:extLst>
            <c:ext xmlns:c16="http://schemas.microsoft.com/office/drawing/2014/chart" uri="{C3380CC4-5D6E-409C-BE32-E72D297353CC}">
              <c16:uniqueId val="{00000003-0098-4443-B1B5-C616D93B0609}"/>
            </c:ext>
          </c:extLst>
        </c:ser>
        <c:ser>
          <c:idx val="4"/>
          <c:order val="4"/>
          <c:tx>
            <c:strRef>
              <c:f>'4.1'!$A$12</c:f>
              <c:strCache>
                <c:ptCount val="1"/>
                <c:pt idx="0">
                  <c:v>Ambient energy (heat pump)</c:v>
                </c:pt>
              </c:strCache>
            </c:strRef>
          </c:tx>
          <c:spPr>
            <a:solidFill>
              <a:schemeClr val="accent5"/>
            </a:solidFill>
          </c:spPr>
          <c:invertIfNegative val="0"/>
          <c:val>
            <c:numRef>
              <c:f>'4.1'!$B$12:$M$12</c:f>
              <c:numCache>
                <c:formatCode>#,##0.0</c:formatCode>
                <c:ptCount val="12"/>
                <c:pt idx="0">
                  <c:v>10.092826102609573</c:v>
                </c:pt>
                <c:pt idx="1">
                  <c:v>9.8115970693443408</c:v>
                </c:pt>
                <c:pt idx="2">
                  <c:v>8.5647440847745511</c:v>
                </c:pt>
                <c:pt idx="3">
                  <c:v>7.5743113894828902</c:v>
                </c:pt>
                <c:pt idx="4">
                  <c:v>7.218090815806546</c:v>
                </c:pt>
                <c:pt idx="5">
                  <c:v>7.1020725153167099</c:v>
                </c:pt>
                <c:pt idx="6">
                  <c:v>6.664342292579418</c:v>
                </c:pt>
                <c:pt idx="7">
                  <c:v>6.3150251032848113</c:v>
                </c:pt>
                <c:pt idx="8">
                  <c:v>6.1613478499682541</c:v>
                </c:pt>
                <c:pt idx="9">
                  <c:v>7.9577555093167787</c:v>
                </c:pt>
                <c:pt idx="10">
                  <c:v>8.19780914805904</c:v>
                </c:pt>
                <c:pt idx="11">
                  <c:v>9.2325501194570929</c:v>
                </c:pt>
              </c:numCache>
            </c:numRef>
          </c:val>
          <c:extLst>
            <c:ext xmlns:c16="http://schemas.microsoft.com/office/drawing/2014/chart" uri="{C3380CC4-5D6E-409C-BE32-E72D297353CC}">
              <c16:uniqueId val="{00000004-0098-4443-B1B5-C616D93B0609}"/>
            </c:ext>
          </c:extLst>
        </c:ser>
        <c:ser>
          <c:idx val="5"/>
          <c:order val="5"/>
          <c:tx>
            <c:strRef>
              <c:f>'4.1'!$A$13</c:f>
              <c:strCache>
                <c:ptCount val="1"/>
                <c:pt idx="0">
                  <c:v>Solar energy (solar panel)</c:v>
                </c:pt>
              </c:strCache>
            </c:strRef>
          </c:tx>
          <c:spPr>
            <a:solidFill>
              <a:schemeClr val="accent6"/>
            </a:solidFill>
          </c:spPr>
          <c:invertIfNegative val="0"/>
          <c:val>
            <c:numRef>
              <c:f>'4.1'!$B$13:$M$13</c:f>
              <c:numCache>
                <c:formatCode>#,##0.0</c:formatCode>
                <c:ptCount val="12"/>
                <c:pt idx="0">
                  <c:v>0.13239300000000001</c:v>
                </c:pt>
                <c:pt idx="1">
                  <c:v>9.1897000000000006E-2</c:v>
                </c:pt>
                <c:pt idx="2">
                  <c:v>8.668300000000001E-2</c:v>
                </c:pt>
                <c:pt idx="3">
                  <c:v>0.26817599999999997</c:v>
                </c:pt>
                <c:pt idx="4">
                  <c:v>8.1819000000000003E-2</c:v>
                </c:pt>
                <c:pt idx="5">
                  <c:v>0.103688</c:v>
                </c:pt>
                <c:pt idx="6">
                  <c:v>8.139600000000001E-2</c:v>
                </c:pt>
                <c:pt idx="7">
                  <c:v>8.4158999999999998E-2</c:v>
                </c:pt>
                <c:pt idx="8">
                  <c:v>7.3440999999999992E-2</c:v>
                </c:pt>
                <c:pt idx="9">
                  <c:v>2.5090000000000001E-2</c:v>
                </c:pt>
                <c:pt idx="10">
                  <c:v>1.3119E-2</c:v>
                </c:pt>
                <c:pt idx="11">
                  <c:v>9.1149999999999998E-3</c:v>
                </c:pt>
              </c:numCache>
            </c:numRef>
          </c:val>
          <c:extLst>
            <c:ext xmlns:c16="http://schemas.microsoft.com/office/drawing/2014/chart" uri="{C3380CC4-5D6E-409C-BE32-E72D297353CC}">
              <c16:uniqueId val="{00000005-0098-4443-B1B5-C616D93B0609}"/>
            </c:ext>
          </c:extLst>
        </c:ser>
        <c:ser>
          <c:idx val="6"/>
          <c:order val="6"/>
          <c:tx>
            <c:strRef>
              <c:f>'4.1'!$A$14</c:f>
              <c:strCache>
                <c:ptCount val="1"/>
                <c:pt idx="0">
                  <c:v>Brown coal</c:v>
                </c:pt>
              </c:strCache>
            </c:strRef>
          </c:tx>
          <c:spPr>
            <a:solidFill>
              <a:srgbClr val="F0948F"/>
            </a:solidFill>
          </c:spPr>
          <c:invertIfNegative val="0"/>
          <c:val>
            <c:numRef>
              <c:f>'4.1'!$B$14:$M$14</c:f>
              <c:numCache>
                <c:formatCode>#,##0.0</c:formatCode>
                <c:ptCount val="12"/>
                <c:pt idx="0">
                  <c:v>6729.1287229999989</c:v>
                </c:pt>
                <c:pt idx="1">
                  <c:v>6118.3898970000009</c:v>
                </c:pt>
                <c:pt idx="2">
                  <c:v>5100.5716630000006</c:v>
                </c:pt>
                <c:pt idx="3">
                  <c:v>3504.3321049999995</c:v>
                </c:pt>
                <c:pt idx="4">
                  <c:v>2775.3962080000006</c:v>
                </c:pt>
                <c:pt idx="5">
                  <c:v>1678.136481</c:v>
                </c:pt>
                <c:pt idx="6">
                  <c:v>1648.3997199999999</c:v>
                </c:pt>
                <c:pt idx="7">
                  <c:v>1698.3892800000003</c:v>
                </c:pt>
                <c:pt idx="8">
                  <c:v>2119.7089309999997</c:v>
                </c:pt>
                <c:pt idx="9">
                  <c:v>3908.9498360000002</c:v>
                </c:pt>
                <c:pt idx="10">
                  <c:v>5188.3245389999984</c:v>
                </c:pt>
                <c:pt idx="11">
                  <c:v>6068.4466600000005</c:v>
                </c:pt>
              </c:numCache>
            </c:numRef>
          </c:val>
          <c:extLst>
            <c:ext xmlns:c16="http://schemas.microsoft.com/office/drawing/2014/chart" uri="{C3380CC4-5D6E-409C-BE32-E72D297353CC}">
              <c16:uniqueId val="{00000006-0098-4443-B1B5-C616D93B0609}"/>
            </c:ext>
          </c:extLst>
        </c:ser>
        <c:ser>
          <c:idx val="7"/>
          <c:order val="7"/>
          <c:tx>
            <c:strRef>
              <c:f>'4.1'!$A$15</c:f>
              <c:strCache>
                <c:ptCount val="1"/>
                <c:pt idx="0">
                  <c:v>Nuclear fuel</c:v>
                </c:pt>
              </c:strCache>
            </c:strRef>
          </c:tx>
          <c:spPr>
            <a:solidFill>
              <a:srgbClr val="F7C9C7"/>
            </a:solidFill>
          </c:spPr>
          <c:invertIfNegative val="0"/>
          <c:val>
            <c:numRef>
              <c:f>'4.1'!$B$15:$M$15</c:f>
              <c:numCache>
                <c:formatCode>#,##0.0</c:formatCode>
                <c:ptCount val="12"/>
                <c:pt idx="0">
                  <c:v>288.73899999999998</c:v>
                </c:pt>
                <c:pt idx="1">
                  <c:v>255.24299999999999</c:v>
                </c:pt>
                <c:pt idx="2">
                  <c:v>163.875</c:v>
                </c:pt>
                <c:pt idx="3">
                  <c:v>121.599</c:v>
                </c:pt>
                <c:pt idx="4">
                  <c:v>105.85</c:v>
                </c:pt>
                <c:pt idx="5">
                  <c:v>54.954000000000001</c:v>
                </c:pt>
                <c:pt idx="6">
                  <c:v>47.25</c:v>
                </c:pt>
                <c:pt idx="7">
                  <c:v>28.913</c:v>
                </c:pt>
                <c:pt idx="8">
                  <c:v>70.477999999999994</c:v>
                </c:pt>
                <c:pt idx="9">
                  <c:v>162.31100000000001</c:v>
                </c:pt>
                <c:pt idx="10">
                  <c:v>193.78</c:v>
                </c:pt>
                <c:pt idx="11">
                  <c:v>205.114</c:v>
                </c:pt>
              </c:numCache>
            </c:numRef>
          </c:val>
          <c:extLst>
            <c:ext xmlns:c16="http://schemas.microsoft.com/office/drawing/2014/chart" uri="{C3380CC4-5D6E-409C-BE32-E72D297353CC}">
              <c16:uniqueId val="{00000007-0098-4443-B1B5-C616D93B0609}"/>
            </c:ext>
          </c:extLst>
        </c:ser>
        <c:ser>
          <c:idx val="8"/>
          <c:order val="8"/>
          <c:tx>
            <c:strRef>
              <c:f>'4.1'!$A$16</c:f>
              <c:strCache>
                <c:ptCount val="1"/>
                <c:pt idx="0">
                  <c:v>Coke</c:v>
                </c:pt>
              </c:strCache>
            </c:strRef>
          </c:tx>
          <c:spPr>
            <a:solidFill>
              <a:schemeClr val="tx1"/>
            </a:solidFill>
          </c:spPr>
          <c:invertIfNegative val="0"/>
          <c:val>
            <c:numRef>
              <c:f>'4.1'!$B$16:$M$16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0098-4443-B1B5-C616D93B0609}"/>
            </c:ext>
          </c:extLst>
        </c:ser>
        <c:ser>
          <c:idx val="9"/>
          <c:order val="9"/>
          <c:tx>
            <c:strRef>
              <c:f>'4.1'!$A$17</c:f>
              <c:strCache>
                <c:ptCount val="1"/>
                <c:pt idx="0">
                  <c:v>Waste heat</c:v>
                </c:pt>
              </c:strCache>
            </c:strRef>
          </c:tx>
          <c:spPr>
            <a:solidFill>
              <a:srgbClr val="646363"/>
            </a:solidFill>
          </c:spPr>
          <c:invertIfNegative val="0"/>
          <c:val>
            <c:numRef>
              <c:f>'4.1'!$B$17:$M$17</c:f>
              <c:numCache>
                <c:formatCode>#,##0.0</c:formatCode>
                <c:ptCount val="12"/>
                <c:pt idx="0">
                  <c:v>649.42890899999998</c:v>
                </c:pt>
                <c:pt idx="1">
                  <c:v>547.52115900000001</c:v>
                </c:pt>
                <c:pt idx="2">
                  <c:v>597.77222899999992</c:v>
                </c:pt>
                <c:pt idx="3">
                  <c:v>567.41801399999997</c:v>
                </c:pt>
                <c:pt idx="4">
                  <c:v>599.49592100000007</c:v>
                </c:pt>
                <c:pt idx="5">
                  <c:v>596.68909400000007</c:v>
                </c:pt>
                <c:pt idx="6">
                  <c:v>510.80502400000006</c:v>
                </c:pt>
                <c:pt idx="7">
                  <c:v>465.378491</c:v>
                </c:pt>
                <c:pt idx="8">
                  <c:v>531.62015899999994</c:v>
                </c:pt>
                <c:pt idx="9">
                  <c:v>607.96601899999996</c:v>
                </c:pt>
                <c:pt idx="10">
                  <c:v>578.68453599999998</c:v>
                </c:pt>
                <c:pt idx="11">
                  <c:v>665.68714899999998</c:v>
                </c:pt>
              </c:numCache>
            </c:numRef>
          </c:val>
          <c:extLst>
            <c:ext xmlns:c16="http://schemas.microsoft.com/office/drawing/2014/chart" uri="{C3380CC4-5D6E-409C-BE32-E72D297353CC}">
              <c16:uniqueId val="{00000009-0098-4443-B1B5-C616D93B0609}"/>
            </c:ext>
          </c:extLst>
        </c:ser>
        <c:ser>
          <c:idx val="10"/>
          <c:order val="10"/>
          <c:tx>
            <c:strRef>
              <c:f>'4.1'!$A$18</c:f>
              <c:strCache>
                <c:ptCount val="1"/>
                <c:pt idx="0">
                  <c:v>Other liquid fuels</c:v>
                </c:pt>
              </c:strCache>
            </c:strRef>
          </c:tx>
          <c:spPr>
            <a:solidFill>
              <a:srgbClr val="9D9D9C"/>
            </a:solidFill>
          </c:spPr>
          <c:invertIfNegative val="0"/>
          <c:val>
            <c:numRef>
              <c:f>'4.1'!$B$18:$M$18</c:f>
              <c:numCache>
                <c:formatCode>#,##0.0</c:formatCode>
                <c:ptCount val="12"/>
                <c:pt idx="0">
                  <c:v>2.6741980000000001</c:v>
                </c:pt>
                <c:pt idx="1">
                  <c:v>2.8312179999999998</c:v>
                </c:pt>
                <c:pt idx="2">
                  <c:v>2.3364059999999998</c:v>
                </c:pt>
                <c:pt idx="3">
                  <c:v>0.63553099999999996</c:v>
                </c:pt>
                <c:pt idx="4">
                  <c:v>0.67357100000000003</c:v>
                </c:pt>
                <c:pt idx="5">
                  <c:v>0.58597800000000011</c:v>
                </c:pt>
                <c:pt idx="6">
                  <c:v>0.52681200000000006</c:v>
                </c:pt>
                <c:pt idx="7">
                  <c:v>0.682558</c:v>
                </c:pt>
                <c:pt idx="8">
                  <c:v>0.525451</c:v>
                </c:pt>
                <c:pt idx="9">
                  <c:v>17.795936999999999</c:v>
                </c:pt>
                <c:pt idx="10">
                  <c:v>38.462813000000004</c:v>
                </c:pt>
                <c:pt idx="11">
                  <c:v>43.518440000000005</c:v>
                </c:pt>
              </c:numCache>
            </c:numRef>
          </c:val>
          <c:extLst>
            <c:ext xmlns:c16="http://schemas.microsoft.com/office/drawing/2014/chart" uri="{C3380CC4-5D6E-409C-BE32-E72D297353CC}">
              <c16:uniqueId val="{0000000A-0098-4443-B1B5-C616D93B0609}"/>
            </c:ext>
          </c:extLst>
        </c:ser>
        <c:ser>
          <c:idx val="11"/>
          <c:order val="11"/>
          <c:tx>
            <c:strRef>
              <c:f>'4.1'!$A$19</c:f>
              <c:strCache>
                <c:ptCount val="1"/>
                <c:pt idx="0">
                  <c:v>Other solid fuels</c:v>
                </c:pt>
              </c:strCache>
            </c:strRef>
          </c:tx>
          <c:spPr>
            <a:solidFill>
              <a:srgbClr val="D0D0D0"/>
            </a:solidFill>
          </c:spPr>
          <c:invertIfNegative val="0"/>
          <c:val>
            <c:numRef>
              <c:f>'4.1'!$B$19:$M$19</c:f>
              <c:numCache>
                <c:formatCode>#,##0.0</c:formatCode>
                <c:ptCount val="12"/>
                <c:pt idx="0">
                  <c:v>513.64987899999994</c:v>
                </c:pt>
                <c:pt idx="1">
                  <c:v>464.83387399999998</c:v>
                </c:pt>
                <c:pt idx="2">
                  <c:v>446.25828799999999</c:v>
                </c:pt>
                <c:pt idx="3">
                  <c:v>430.80910299999999</c:v>
                </c:pt>
                <c:pt idx="4">
                  <c:v>397.93519600000008</c:v>
                </c:pt>
                <c:pt idx="5">
                  <c:v>351.49276799999996</c:v>
                </c:pt>
                <c:pt idx="6">
                  <c:v>305.24789600000003</c:v>
                </c:pt>
                <c:pt idx="7">
                  <c:v>323.37362899999999</c:v>
                </c:pt>
                <c:pt idx="8">
                  <c:v>374.42604400000005</c:v>
                </c:pt>
                <c:pt idx="9">
                  <c:v>356.59377199999994</c:v>
                </c:pt>
                <c:pt idx="10">
                  <c:v>398.01475499999992</c:v>
                </c:pt>
                <c:pt idx="11">
                  <c:v>438.1909</c:v>
                </c:pt>
              </c:numCache>
            </c:numRef>
          </c:val>
          <c:extLst>
            <c:ext xmlns:c16="http://schemas.microsoft.com/office/drawing/2014/chart" uri="{C3380CC4-5D6E-409C-BE32-E72D297353CC}">
              <c16:uniqueId val="{0000000B-0098-4443-B1B5-C616D93B0609}"/>
            </c:ext>
          </c:extLst>
        </c:ser>
        <c:ser>
          <c:idx val="12"/>
          <c:order val="12"/>
          <c:tx>
            <c:strRef>
              <c:f>'4.1'!$A$20</c:f>
              <c:strCache>
                <c:ptCount val="1"/>
                <c:pt idx="0">
                  <c:v>Other gases</c:v>
                </c:pt>
              </c:strCache>
            </c:strRef>
          </c:tx>
          <c:spPr>
            <a:pattFill prst="ltUpDiag">
              <a:fgClr>
                <a:schemeClr val="tx2"/>
              </a:fgClr>
              <a:bgClr>
                <a:schemeClr val="bg1"/>
              </a:bgClr>
            </a:pattFill>
          </c:spPr>
          <c:invertIfNegative val="0"/>
          <c:val>
            <c:numRef>
              <c:f>'4.1'!$B$20:$M$20</c:f>
              <c:numCache>
                <c:formatCode>#,##0.0</c:formatCode>
                <c:ptCount val="12"/>
                <c:pt idx="0">
                  <c:v>579.21939899999984</c:v>
                </c:pt>
                <c:pt idx="1">
                  <c:v>526.79929499999992</c:v>
                </c:pt>
                <c:pt idx="2">
                  <c:v>539.49875200000008</c:v>
                </c:pt>
                <c:pt idx="3">
                  <c:v>517.29084</c:v>
                </c:pt>
                <c:pt idx="4">
                  <c:v>577.45080399999995</c:v>
                </c:pt>
                <c:pt idx="5">
                  <c:v>475.24125300000003</c:v>
                </c:pt>
                <c:pt idx="6">
                  <c:v>503.81722699999989</c:v>
                </c:pt>
                <c:pt idx="7">
                  <c:v>487.92218399999996</c:v>
                </c:pt>
                <c:pt idx="8">
                  <c:v>481.17700499999995</c:v>
                </c:pt>
                <c:pt idx="9">
                  <c:v>567.18822900000009</c:v>
                </c:pt>
                <c:pt idx="10">
                  <c:v>544.39064000000008</c:v>
                </c:pt>
                <c:pt idx="11">
                  <c:v>573.13409000000024</c:v>
                </c:pt>
              </c:numCache>
            </c:numRef>
          </c:val>
          <c:extLst>
            <c:ext xmlns:c16="http://schemas.microsoft.com/office/drawing/2014/chart" uri="{C3380CC4-5D6E-409C-BE32-E72D297353CC}">
              <c16:uniqueId val="{0000000C-0098-4443-B1B5-C616D93B0609}"/>
            </c:ext>
          </c:extLst>
        </c:ser>
        <c:ser>
          <c:idx val="13"/>
          <c:order val="13"/>
          <c:tx>
            <c:strRef>
              <c:f>'4.1'!$A$21</c:f>
              <c:strCache>
                <c:ptCount val="1"/>
                <c:pt idx="0">
                  <c:v>Other</c:v>
                </c:pt>
              </c:strCache>
            </c:strRef>
          </c:tx>
          <c:spPr>
            <a:pattFill prst="ltUpDiag">
              <a:fgClr>
                <a:schemeClr val="accent5"/>
              </a:fgClr>
              <a:bgClr>
                <a:schemeClr val="bg1"/>
              </a:bgClr>
            </a:pattFill>
          </c:spPr>
          <c:invertIfNegative val="0"/>
          <c:val>
            <c:numRef>
              <c:f>'4.1'!$B$21:$M$21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0098-4443-B1B5-C616D93B0609}"/>
            </c:ext>
          </c:extLst>
        </c:ser>
        <c:ser>
          <c:idx val="14"/>
          <c:order val="14"/>
          <c:tx>
            <c:strRef>
              <c:f>'4.1'!$A$22</c:f>
              <c:strCache>
                <c:ptCount val="1"/>
                <c:pt idx="0">
                  <c:v>Fuel oils</c:v>
                </c:pt>
              </c:strCache>
            </c:strRef>
          </c:tx>
          <c:spPr>
            <a:pattFill prst="ltUpDiag">
              <a:fgClr>
                <a:schemeClr val="accent2"/>
              </a:fgClr>
              <a:bgClr>
                <a:schemeClr val="bg1"/>
              </a:bgClr>
            </a:pattFill>
          </c:spPr>
          <c:invertIfNegative val="0"/>
          <c:val>
            <c:numRef>
              <c:f>'4.1'!$B$22:$M$22</c:f>
              <c:numCache>
                <c:formatCode>#,##0.0</c:formatCode>
                <c:ptCount val="12"/>
                <c:pt idx="0">
                  <c:v>32.992674000000015</c:v>
                </c:pt>
                <c:pt idx="1">
                  <c:v>42.257221000000008</c:v>
                </c:pt>
                <c:pt idx="2">
                  <c:v>18.490400999999999</c:v>
                </c:pt>
                <c:pt idx="3">
                  <c:v>8.8269530000000014</c:v>
                </c:pt>
                <c:pt idx="4">
                  <c:v>4.5780010000000004</c:v>
                </c:pt>
                <c:pt idx="5">
                  <c:v>11.713188000000002</c:v>
                </c:pt>
                <c:pt idx="6">
                  <c:v>6.5402319999999987</c:v>
                </c:pt>
                <c:pt idx="7">
                  <c:v>4.1048540000000004</c:v>
                </c:pt>
                <c:pt idx="8">
                  <c:v>7.8787449999999959</c:v>
                </c:pt>
                <c:pt idx="9">
                  <c:v>14.114493999999995</c:v>
                </c:pt>
                <c:pt idx="10">
                  <c:v>24.638608999999995</c:v>
                </c:pt>
                <c:pt idx="11">
                  <c:v>26.807938000000007</c:v>
                </c:pt>
              </c:numCache>
            </c:numRef>
          </c:val>
          <c:extLst>
            <c:ext xmlns:c16="http://schemas.microsoft.com/office/drawing/2014/chart" uri="{C3380CC4-5D6E-409C-BE32-E72D297353CC}">
              <c16:uniqueId val="{0000000E-0098-4443-B1B5-C616D93B0609}"/>
            </c:ext>
          </c:extLst>
        </c:ser>
        <c:ser>
          <c:idx val="15"/>
          <c:order val="15"/>
          <c:tx>
            <c:strRef>
              <c:f>'4.1'!$A$23</c:f>
              <c:strCache>
                <c:ptCount val="1"/>
                <c:pt idx="0">
                  <c:v>Natural gas</c:v>
                </c:pt>
              </c:strCache>
            </c:strRef>
          </c:tx>
          <c:spPr>
            <a:pattFill prst="ltUpDiag">
              <a:fgClr>
                <a:srgbClr val="E86159"/>
              </a:fgClr>
              <a:bgClr>
                <a:schemeClr val="bg1"/>
              </a:bgClr>
            </a:pattFill>
          </c:spPr>
          <c:invertIfNegative val="0"/>
          <c:val>
            <c:numRef>
              <c:f>'4.1'!$B$23:$M$23</c:f>
              <c:numCache>
                <c:formatCode>#,##0.0</c:formatCode>
                <c:ptCount val="12"/>
                <c:pt idx="0">
                  <c:v>4455.1461788973875</c:v>
                </c:pt>
                <c:pt idx="1">
                  <c:v>3867.7772799306535</c:v>
                </c:pt>
                <c:pt idx="2">
                  <c:v>2935.3864059152274</c:v>
                </c:pt>
                <c:pt idx="3">
                  <c:v>1815.8591346105163</c:v>
                </c:pt>
                <c:pt idx="4">
                  <c:v>1550.1569621841916</c:v>
                </c:pt>
                <c:pt idx="5">
                  <c:v>1157.7276474846849</c:v>
                </c:pt>
                <c:pt idx="6">
                  <c:v>1317.6734817074209</c:v>
                </c:pt>
                <c:pt idx="7">
                  <c:v>1275.0595568967149</c:v>
                </c:pt>
                <c:pt idx="8">
                  <c:v>1464.0904411500317</c:v>
                </c:pt>
                <c:pt idx="9">
                  <c:v>2828.4925524906839</c:v>
                </c:pt>
                <c:pt idx="10">
                  <c:v>3548.2461268519414</c:v>
                </c:pt>
                <c:pt idx="11">
                  <c:v>4072.3304518805448</c:v>
                </c:pt>
              </c:numCache>
            </c:numRef>
          </c:val>
          <c:extLst>
            <c:ext xmlns:c16="http://schemas.microsoft.com/office/drawing/2014/chart" uri="{C3380CC4-5D6E-409C-BE32-E72D297353CC}">
              <c16:uniqueId val="{0000000F-0098-4443-B1B5-C616D93B0609}"/>
            </c:ext>
          </c:extLst>
        </c:ser>
        <c:dLbls>
          <c:showLegendKey val="0"/>
          <c:showVal val="0"/>
          <c:showCatName val="0"/>
          <c:showSerName val="0"/>
          <c:showPercent val="0"/>
          <c:showBubbleSize val="0"/>
        </c:dLbls>
        <c:gapWidth val="50"/>
        <c:overlap val="100"/>
        <c:axId val="178610944"/>
        <c:axId val="178612480"/>
      </c:barChart>
      <c:catAx>
        <c:axId val="178610944"/>
        <c:scaling>
          <c:orientation val="minMax"/>
        </c:scaling>
        <c:delete val="0"/>
        <c:axPos val="b"/>
        <c:majorTickMark val="none"/>
        <c:minorTickMark val="none"/>
        <c:tickLblPos val="nextTo"/>
        <c:txPr>
          <a:bodyPr/>
          <a:lstStyle/>
          <a:p>
            <a:pPr>
              <a:defRPr sz="900"/>
            </a:pPr>
            <a:endParaRPr lang="cs-CZ"/>
          </a:p>
        </c:txPr>
        <c:crossAx val="178612480"/>
        <c:crosses val="autoZero"/>
        <c:auto val="1"/>
        <c:lblAlgn val="ctr"/>
        <c:lblOffset val="100"/>
        <c:noMultiLvlLbl val="0"/>
      </c:catAx>
      <c:valAx>
        <c:axId val="178612480"/>
        <c:scaling>
          <c:orientation val="minMax"/>
          <c:max val="20000"/>
        </c:scaling>
        <c:delete val="0"/>
        <c:axPos val="l"/>
        <c:majorGridlines/>
        <c:numFmt formatCode="#,##0" sourceLinked="0"/>
        <c:majorTickMark val="none"/>
        <c:minorTickMark val="none"/>
        <c:tickLblPos val="nextTo"/>
        <c:spPr>
          <a:ln w="6350">
            <a:noFill/>
          </a:ln>
        </c:spPr>
        <c:txPr>
          <a:bodyPr/>
          <a:lstStyle/>
          <a:p>
            <a:pPr>
              <a:defRPr sz="900"/>
            </a:pPr>
            <a:endParaRPr lang="cs-CZ"/>
          </a:p>
        </c:txPr>
        <c:crossAx val="178610944"/>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rgbClr val="233060"/>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BE16-49E5-91AD-8891FEFD71A2}"/>
            </c:ext>
          </c:extLst>
        </c:ser>
        <c:ser>
          <c:idx val="1"/>
          <c:order val="1"/>
          <c:tx>
            <c:strRef>
              <c:f>'4.1'!$O$9</c:f>
              <c:strCache>
                <c:ptCount val="1"/>
              </c:strCache>
            </c:strRef>
          </c:tx>
          <c:spPr>
            <a:solidFill>
              <a:srgbClr val="596387"/>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BE16-49E5-91AD-8891FEFD71A2}"/>
            </c:ext>
          </c:extLst>
        </c:ser>
        <c:ser>
          <c:idx val="2"/>
          <c:order val="2"/>
          <c:tx>
            <c:strRef>
              <c:f>'4.1'!$O$10</c:f>
              <c:strCache>
                <c:ptCount val="1"/>
              </c:strCache>
            </c:strRef>
          </c:tx>
          <c:spPr>
            <a:solidFill>
              <a:srgbClr val="9196B0"/>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BE16-49E5-91AD-8891FEFD71A2}"/>
            </c:ext>
          </c:extLst>
        </c:ser>
        <c:ser>
          <c:idx val="3"/>
          <c:order val="3"/>
          <c:tx>
            <c:strRef>
              <c:f>'4.1'!$O$11</c:f>
              <c:strCache>
                <c:ptCount val="1"/>
              </c:strCache>
            </c:strRef>
          </c:tx>
          <c:spPr>
            <a:solidFill>
              <a:srgbClr val="C7CCD6"/>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BE16-49E5-91AD-8891FEFD71A2}"/>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BE16-49E5-91AD-8891FEFD71A2}"/>
            </c:ext>
          </c:extLst>
        </c:ser>
        <c:ser>
          <c:idx val="5"/>
          <c:order val="5"/>
          <c:tx>
            <c:strRef>
              <c:f>'4.1'!$O$13</c:f>
              <c:strCache>
                <c:ptCount val="1"/>
              </c:strCache>
            </c:strRef>
          </c:tx>
          <c:spPr>
            <a:solidFill>
              <a:srgbClr val="E86159"/>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BE16-49E5-91AD-8891FEFD71A2}"/>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BE16-49E5-91AD-8891FEFD71A2}"/>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BE16-49E5-91AD-8891FEFD71A2}"/>
            </c:ext>
          </c:extLst>
        </c:ser>
        <c:ser>
          <c:idx val="8"/>
          <c:order val="8"/>
          <c:tx>
            <c:strRef>
              <c:f>'4.1'!$O$16</c:f>
              <c:strCache>
                <c:ptCount val="1"/>
              </c:strCache>
            </c:strRef>
          </c:tx>
          <c:spPr>
            <a:solidFill>
              <a:srgbClr val="000000"/>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BE16-49E5-91AD-8891FEFD71A2}"/>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BE16-49E5-91AD-8891FEFD71A2}"/>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BE16-49E5-91AD-8891FEFD71A2}"/>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BE16-49E5-91AD-8891FEFD71A2}"/>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BE16-49E5-91AD-8891FEFD71A2}"/>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BE16-49E5-91AD-8891FEFD71A2}"/>
            </c:ext>
          </c:extLst>
        </c:ser>
        <c:ser>
          <c:idx val="14"/>
          <c:order val="14"/>
          <c:tx>
            <c:strRef>
              <c:f>'4.1'!$O$22</c:f>
              <c:strCache>
                <c:ptCount val="1"/>
              </c:strCache>
            </c:strRef>
          </c:tx>
          <c:spPr>
            <a:pattFill prst="ltUpDiag">
              <a:fgClr>
                <a:srgbClr val="596387"/>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BE16-49E5-91AD-8891FEFD71A2}"/>
            </c:ext>
          </c:extLst>
        </c:ser>
        <c:ser>
          <c:idx val="15"/>
          <c:order val="15"/>
          <c:tx>
            <c:strRef>
              <c:f>'4.1'!$O$23</c:f>
              <c:strCache>
                <c:ptCount val="1"/>
              </c:strCache>
            </c:strRef>
          </c:tx>
          <c:spPr>
            <a:pattFill prst="ltUpDiag">
              <a:fgClr>
                <a:srgbClr val="E86159"/>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BE16-49E5-91AD-8891FEFD71A2}"/>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0.97490589711417819"/>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rgbClr val="233060"/>
                </a:solidFill>
              </a:defRPr>
            </a:pPr>
            <a:r>
              <a:rPr lang="en-US" sz="1000" b="1" i="0" baseline="0">
                <a:solidFill>
                  <a:srgbClr val="233060"/>
                </a:solidFill>
                <a:effectLst/>
              </a:rPr>
              <a:t>Shares of fuels in gross heat production</a:t>
            </a:r>
            <a:endParaRPr lang="cs-CZ" sz="1000">
              <a:solidFill>
                <a:srgbClr val="233060"/>
              </a:solidFill>
              <a:effectLst/>
            </a:endParaRPr>
          </a:p>
        </c:rich>
      </c:tx>
      <c:layout>
        <c:manualLayout>
          <c:xMode val="edge"/>
          <c:yMode val="edge"/>
          <c:x val="2.4144810606041896E-3"/>
          <c:y val="1.6399302087024253E-2"/>
        </c:manualLayout>
      </c:layout>
      <c:overlay val="0"/>
    </c:title>
    <c:autoTitleDeleted val="0"/>
    <c:plotArea>
      <c:layout>
        <c:manualLayout>
          <c:layoutTarget val="inner"/>
          <c:xMode val="edge"/>
          <c:yMode val="edge"/>
          <c:x val="8.4615131625313048E-2"/>
          <c:y val="0.13996688115748598"/>
          <c:w val="0.76550208681263932"/>
          <c:h val="0.84562035940197744"/>
        </c:manualLayout>
      </c:layout>
      <c:doughnutChart>
        <c:varyColors val="1"/>
        <c:ser>
          <c:idx val="0"/>
          <c:order val="0"/>
          <c:dPt>
            <c:idx val="0"/>
            <c:bubble3D val="0"/>
            <c:spPr>
              <a:solidFill>
                <a:schemeClr val="tx2"/>
              </a:solidFill>
            </c:spPr>
            <c:extLst>
              <c:ext xmlns:c16="http://schemas.microsoft.com/office/drawing/2014/chart" uri="{C3380CC4-5D6E-409C-BE32-E72D297353CC}">
                <c16:uniqueId val="{00000001-2D58-41CF-B8C3-A7EEB731B536}"/>
              </c:ext>
            </c:extLst>
          </c:dPt>
          <c:dPt>
            <c:idx val="1"/>
            <c:bubble3D val="0"/>
            <c:spPr>
              <a:solidFill>
                <a:schemeClr val="accent2"/>
              </a:solidFill>
            </c:spPr>
            <c:extLst>
              <c:ext xmlns:c16="http://schemas.microsoft.com/office/drawing/2014/chart" uri="{C3380CC4-5D6E-409C-BE32-E72D297353CC}">
                <c16:uniqueId val="{00000003-2D58-41CF-B8C3-A7EEB731B536}"/>
              </c:ext>
            </c:extLst>
          </c:dPt>
          <c:dPt>
            <c:idx val="2"/>
            <c:bubble3D val="0"/>
            <c:spPr>
              <a:solidFill>
                <a:schemeClr val="accent3"/>
              </a:solidFill>
            </c:spPr>
            <c:extLst>
              <c:ext xmlns:c16="http://schemas.microsoft.com/office/drawing/2014/chart" uri="{C3380CC4-5D6E-409C-BE32-E72D297353CC}">
                <c16:uniqueId val="{00000005-2D58-41CF-B8C3-A7EEB731B536}"/>
              </c:ext>
            </c:extLst>
          </c:dPt>
          <c:dPt>
            <c:idx val="3"/>
            <c:bubble3D val="0"/>
            <c:spPr>
              <a:solidFill>
                <a:schemeClr val="accent4"/>
              </a:solidFill>
            </c:spPr>
            <c:extLst>
              <c:ext xmlns:c16="http://schemas.microsoft.com/office/drawing/2014/chart" uri="{C3380CC4-5D6E-409C-BE32-E72D297353CC}">
                <c16:uniqueId val="{0000000A-D1CC-4EE3-AE6B-71BF6A6E80D7}"/>
              </c:ext>
            </c:extLst>
          </c:dPt>
          <c:dPt>
            <c:idx val="4"/>
            <c:bubble3D val="0"/>
            <c:spPr>
              <a:solidFill>
                <a:schemeClr val="accent5"/>
              </a:solidFill>
            </c:spPr>
            <c:extLst>
              <c:ext xmlns:c16="http://schemas.microsoft.com/office/drawing/2014/chart" uri="{C3380CC4-5D6E-409C-BE32-E72D297353CC}">
                <c16:uniqueId val="{0000000B-D1CC-4EE3-AE6B-71BF6A6E80D7}"/>
              </c:ext>
            </c:extLst>
          </c:dPt>
          <c:dPt>
            <c:idx val="5"/>
            <c:bubble3D val="0"/>
            <c:spPr>
              <a:solidFill>
                <a:schemeClr val="accent6"/>
              </a:solidFill>
            </c:spPr>
            <c:extLst>
              <c:ext xmlns:c16="http://schemas.microsoft.com/office/drawing/2014/chart" uri="{C3380CC4-5D6E-409C-BE32-E72D297353CC}">
                <c16:uniqueId val="{0000000C-D1CC-4EE3-AE6B-71BF6A6E80D7}"/>
              </c:ext>
            </c:extLst>
          </c:dPt>
          <c:dPt>
            <c:idx val="6"/>
            <c:bubble3D val="0"/>
            <c:spPr>
              <a:solidFill>
                <a:srgbClr val="F0948F"/>
              </a:solidFill>
            </c:spPr>
            <c:extLst>
              <c:ext xmlns:c16="http://schemas.microsoft.com/office/drawing/2014/chart" uri="{C3380CC4-5D6E-409C-BE32-E72D297353CC}">
                <c16:uniqueId val="{00000007-2D58-41CF-B8C3-A7EEB731B536}"/>
              </c:ext>
            </c:extLst>
          </c:dPt>
          <c:dPt>
            <c:idx val="7"/>
            <c:bubble3D val="0"/>
            <c:spPr>
              <a:solidFill>
                <a:srgbClr val="F7C9C7"/>
              </a:solidFill>
            </c:spPr>
            <c:extLst>
              <c:ext xmlns:c16="http://schemas.microsoft.com/office/drawing/2014/chart" uri="{C3380CC4-5D6E-409C-BE32-E72D297353CC}">
                <c16:uniqueId val="{0000000D-D1CC-4EE3-AE6B-71BF6A6E80D7}"/>
              </c:ext>
            </c:extLst>
          </c:dPt>
          <c:dPt>
            <c:idx val="8"/>
            <c:bubble3D val="0"/>
            <c:spPr>
              <a:solidFill>
                <a:schemeClr val="tx1"/>
              </a:solidFill>
            </c:spPr>
            <c:extLst>
              <c:ext xmlns:c16="http://schemas.microsoft.com/office/drawing/2014/chart" uri="{C3380CC4-5D6E-409C-BE32-E72D297353CC}">
                <c16:uniqueId val="{0000000E-D1CC-4EE3-AE6B-71BF6A6E80D7}"/>
              </c:ext>
            </c:extLst>
          </c:dPt>
          <c:dPt>
            <c:idx val="9"/>
            <c:bubble3D val="0"/>
            <c:spPr>
              <a:solidFill>
                <a:srgbClr val="646363"/>
              </a:solidFill>
            </c:spPr>
            <c:extLst>
              <c:ext xmlns:c16="http://schemas.microsoft.com/office/drawing/2014/chart" uri="{C3380CC4-5D6E-409C-BE32-E72D297353CC}">
                <c16:uniqueId val="{0000000A-546B-4CF4-BA66-24C6A2768B6A}"/>
              </c:ext>
            </c:extLst>
          </c:dPt>
          <c:dPt>
            <c:idx val="10"/>
            <c:bubble3D val="0"/>
            <c:spPr>
              <a:solidFill>
                <a:srgbClr val="9D9D9C"/>
              </a:solidFill>
            </c:spPr>
            <c:extLst>
              <c:ext xmlns:c16="http://schemas.microsoft.com/office/drawing/2014/chart" uri="{C3380CC4-5D6E-409C-BE32-E72D297353CC}">
                <c16:uniqueId val="{0000000F-D1CC-4EE3-AE6B-71BF6A6E80D7}"/>
              </c:ext>
            </c:extLst>
          </c:dPt>
          <c:dPt>
            <c:idx val="11"/>
            <c:bubble3D val="0"/>
            <c:spPr>
              <a:solidFill>
                <a:srgbClr val="D0D0D0"/>
              </a:solidFill>
            </c:spPr>
            <c:extLst>
              <c:ext xmlns:c16="http://schemas.microsoft.com/office/drawing/2014/chart" uri="{C3380CC4-5D6E-409C-BE32-E72D297353CC}">
                <c16:uniqueId val="{0000000B-546B-4CF4-BA66-24C6A2768B6A}"/>
              </c:ext>
            </c:extLst>
          </c:dPt>
          <c:dPt>
            <c:idx val="12"/>
            <c:bubble3D val="0"/>
            <c:spPr>
              <a:pattFill prst="ltUpDiag">
                <a:fgClr>
                  <a:schemeClr val="tx2"/>
                </a:fgClr>
                <a:bgClr>
                  <a:schemeClr val="bg1"/>
                </a:bgClr>
              </a:pattFill>
            </c:spPr>
            <c:extLst>
              <c:ext xmlns:c16="http://schemas.microsoft.com/office/drawing/2014/chart" uri="{C3380CC4-5D6E-409C-BE32-E72D297353CC}">
                <c16:uniqueId val="{0000000C-546B-4CF4-BA66-24C6A2768B6A}"/>
              </c:ext>
            </c:extLst>
          </c:dPt>
          <c:dPt>
            <c:idx val="13"/>
            <c:bubble3D val="0"/>
            <c:spPr>
              <a:pattFill prst="ltUpDiag">
                <a:fgClr>
                  <a:schemeClr val="accent5"/>
                </a:fgClr>
                <a:bgClr>
                  <a:schemeClr val="bg1"/>
                </a:bgClr>
              </a:pattFill>
            </c:spPr>
            <c:extLst>
              <c:ext xmlns:c16="http://schemas.microsoft.com/office/drawing/2014/chart" uri="{C3380CC4-5D6E-409C-BE32-E72D297353CC}">
                <c16:uniqueId val="{00000010-D1CC-4EE3-AE6B-71BF6A6E80D7}"/>
              </c:ext>
            </c:extLst>
          </c:dPt>
          <c:dPt>
            <c:idx val="14"/>
            <c:bubble3D val="0"/>
            <c:spPr>
              <a:pattFill prst="ltUpDiag">
                <a:fgClr>
                  <a:schemeClr val="accent2"/>
                </a:fgClr>
                <a:bgClr>
                  <a:schemeClr val="bg1"/>
                </a:bgClr>
              </a:pattFill>
            </c:spPr>
            <c:extLst>
              <c:ext xmlns:c16="http://schemas.microsoft.com/office/drawing/2014/chart" uri="{C3380CC4-5D6E-409C-BE32-E72D297353CC}">
                <c16:uniqueId val="{00000011-D1CC-4EE3-AE6B-71BF6A6E80D7}"/>
              </c:ext>
            </c:extLst>
          </c:dPt>
          <c:dPt>
            <c:idx val="15"/>
            <c:bubble3D val="0"/>
            <c:spPr>
              <a:pattFill prst="ltUpDiag">
                <a:fgClr>
                  <a:schemeClr val="accent6"/>
                </a:fgClr>
                <a:bgClr>
                  <a:schemeClr val="bg1"/>
                </a:bgClr>
              </a:pattFill>
            </c:spPr>
            <c:extLst>
              <c:ext xmlns:c16="http://schemas.microsoft.com/office/drawing/2014/chart" uri="{C3380CC4-5D6E-409C-BE32-E72D297353CC}">
                <c16:uniqueId val="{00000009-2D58-41CF-B8C3-A7EEB731B536}"/>
              </c:ext>
            </c:extLst>
          </c:dPt>
          <c:dLbls>
            <c:dLbl>
              <c:idx val="2"/>
              <c:numFmt formatCode="0%" sourceLinked="0"/>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5-2D58-41CF-B8C3-A7EEB731B536}"/>
                </c:ext>
              </c:extLst>
            </c:dLbl>
            <c:dLbl>
              <c:idx val="3"/>
              <c:delete val="1"/>
              <c:extLst>
                <c:ext xmlns:c15="http://schemas.microsoft.com/office/drawing/2012/chart" uri="{CE6537A1-D6FC-4f65-9D91-7224C49458BB}"/>
                <c:ext xmlns:c16="http://schemas.microsoft.com/office/drawing/2014/chart" uri="{C3380CC4-5D6E-409C-BE32-E72D297353CC}">
                  <c16:uniqueId val="{0000000A-D1CC-4EE3-AE6B-71BF6A6E80D7}"/>
                </c:ext>
              </c:extLst>
            </c:dLbl>
            <c:dLbl>
              <c:idx val="4"/>
              <c:delete val="1"/>
              <c:extLst>
                <c:ext xmlns:c15="http://schemas.microsoft.com/office/drawing/2012/chart" uri="{CE6537A1-D6FC-4f65-9D91-7224C49458BB}"/>
                <c:ext xmlns:c16="http://schemas.microsoft.com/office/drawing/2014/chart" uri="{C3380CC4-5D6E-409C-BE32-E72D297353CC}">
                  <c16:uniqueId val="{0000000B-D1CC-4EE3-AE6B-71BF6A6E80D7}"/>
                </c:ext>
              </c:extLst>
            </c:dLbl>
            <c:dLbl>
              <c:idx val="5"/>
              <c:delete val="1"/>
              <c:extLst>
                <c:ext xmlns:c15="http://schemas.microsoft.com/office/drawing/2012/chart" uri="{CE6537A1-D6FC-4f65-9D91-7224C49458BB}"/>
                <c:ext xmlns:c16="http://schemas.microsoft.com/office/drawing/2014/chart" uri="{C3380CC4-5D6E-409C-BE32-E72D297353CC}">
                  <c16:uniqueId val="{0000000C-D1CC-4EE3-AE6B-71BF6A6E80D7}"/>
                </c:ext>
              </c:extLst>
            </c:dLbl>
            <c:dLbl>
              <c:idx val="6"/>
              <c:numFmt formatCode="0%" sourceLinked="0"/>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7-2D58-41CF-B8C3-A7EEB731B536}"/>
                </c:ext>
              </c:extLst>
            </c:dLbl>
            <c:dLbl>
              <c:idx val="7"/>
              <c:layout>
                <c:manualLayout>
                  <c:x val="-0.15021299633066654"/>
                  <c:y val="9.3129756629883625E-2"/>
                </c:manualLayout>
              </c:layout>
              <c:numFmt formatCode="0.0%" sourceLinked="0"/>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D1CC-4EE3-AE6B-71BF6A6E80D7}"/>
                </c:ext>
              </c:extLst>
            </c:dLbl>
            <c:dLbl>
              <c:idx val="8"/>
              <c:delete val="1"/>
              <c:extLst>
                <c:ext xmlns:c15="http://schemas.microsoft.com/office/drawing/2012/chart" uri="{CE6537A1-D6FC-4f65-9D91-7224C49458BB}"/>
                <c:ext xmlns:c16="http://schemas.microsoft.com/office/drawing/2014/chart" uri="{C3380CC4-5D6E-409C-BE32-E72D297353CC}">
                  <c16:uniqueId val="{0000000E-D1CC-4EE3-AE6B-71BF6A6E80D7}"/>
                </c:ext>
              </c:extLst>
            </c:dLbl>
            <c:dLbl>
              <c:idx val="10"/>
              <c:layout>
                <c:manualLayout>
                  <c:x val="-0.15552573077440879"/>
                  <c:y val="5.1222181456708593E-2"/>
                </c:manualLayout>
              </c:layout>
              <c:numFmt formatCode="0.0%" sourceLinked="0"/>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1CC-4EE3-AE6B-71BF6A6E80D7}"/>
                </c:ext>
              </c:extLst>
            </c:dLbl>
            <c:dLbl>
              <c:idx val="11"/>
              <c:numFmt formatCode="0%" sourceLinked="0"/>
              <c:spPr>
                <a:noFill/>
                <a:ln>
                  <a:noFill/>
                </a:ln>
                <a:effectLst/>
              </c:spPr>
              <c:txPr>
                <a:bodyPr/>
                <a:lstStyle/>
                <a:p>
                  <a:pPr>
                    <a:defRPr sz="900">
                      <a:solidFill>
                        <a:schemeClr val="tx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B-546B-4CF4-BA66-24C6A2768B6A}"/>
                </c:ext>
              </c:extLst>
            </c:dLbl>
            <c:dLbl>
              <c:idx val="12"/>
              <c:numFmt formatCode="0%" sourceLinked="0"/>
              <c:spPr>
                <a:solidFill>
                  <a:schemeClr val="bg1"/>
                </a:solid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C-546B-4CF4-BA66-24C6A2768B6A}"/>
                </c:ext>
              </c:extLst>
            </c:dLbl>
            <c:dLbl>
              <c:idx val="13"/>
              <c:delete val="1"/>
              <c:extLst>
                <c:ext xmlns:c15="http://schemas.microsoft.com/office/drawing/2012/chart" uri="{CE6537A1-D6FC-4f65-9D91-7224C49458BB}"/>
                <c:ext xmlns:c16="http://schemas.microsoft.com/office/drawing/2014/chart" uri="{C3380CC4-5D6E-409C-BE32-E72D297353CC}">
                  <c16:uniqueId val="{00000010-D1CC-4EE3-AE6B-71BF6A6E80D7}"/>
                </c:ext>
              </c:extLst>
            </c:dLbl>
            <c:dLbl>
              <c:idx val="14"/>
              <c:layout>
                <c:manualLayout>
                  <c:x val="-0.16700271625982663"/>
                  <c:y val="-5.3296832519590963E-2"/>
                </c:manualLayout>
              </c:layout>
              <c:numFmt formatCode="0.0%" sourceLinked="0"/>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1-D1CC-4EE3-AE6B-71BF6A6E80D7}"/>
                </c:ext>
              </c:extLst>
            </c:dLbl>
            <c:dLbl>
              <c:idx val="15"/>
              <c:numFmt formatCode="0%" sourceLinked="0"/>
              <c:spPr>
                <a:solidFill>
                  <a:schemeClr val="bg1"/>
                </a:solid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9-2D58-41CF-B8C3-A7EEB731B536}"/>
                </c:ext>
              </c:extLst>
            </c:dLbl>
            <c:numFmt formatCode="0%" sourceLinked="0"/>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'4.1'!$A$25:$A$40</c:f>
              <c:strCache>
                <c:ptCount val="16"/>
                <c:pt idx="0">
                  <c:v>Biomasa</c:v>
                </c:pt>
                <c:pt idx="1">
                  <c:v>Bioplyn</c:v>
                </c:pt>
                <c:pt idx="2">
                  <c:v>Černé uhlí</c:v>
                </c:pt>
                <c:pt idx="3">
                  <c:v>Elektrická energie</c:v>
                </c:pt>
                <c:pt idx="4">
                  <c:v>Energie prostředí (tepelné čerpadlo)</c:v>
                </c:pt>
                <c:pt idx="5">
                  <c:v>Energie Slunce (solární kolektor)</c:v>
                </c:pt>
                <c:pt idx="6">
                  <c:v>Hnědé uhlí</c:v>
                </c:pt>
                <c:pt idx="7">
                  <c:v>Jaderné palivo</c:v>
                </c:pt>
                <c:pt idx="8">
                  <c:v>Koks</c:v>
                </c:pt>
                <c:pt idx="9">
                  <c:v>Odpadní teplo</c:v>
                </c:pt>
                <c:pt idx="10">
                  <c:v>Ostatní kapalná paliva</c:v>
                </c:pt>
                <c:pt idx="11">
                  <c:v>Ostatní pevná paliva</c:v>
                </c:pt>
                <c:pt idx="12">
                  <c:v>Ostatní plyny</c:v>
                </c:pt>
                <c:pt idx="13">
                  <c:v>Ostatní</c:v>
                </c:pt>
                <c:pt idx="14">
                  <c:v>Topné oleje</c:v>
                </c:pt>
                <c:pt idx="15">
                  <c:v>Zemní plyn</c:v>
                </c:pt>
              </c:strCache>
            </c:strRef>
          </c:cat>
          <c:val>
            <c:numRef>
              <c:f>'4.1'!$B$25:$B$40</c:f>
              <c:numCache>
                <c:formatCode>#,##0.0</c:formatCode>
                <c:ptCount val="16"/>
                <c:pt idx="0">
                  <c:v>28452.721533000004</c:v>
                </c:pt>
                <c:pt idx="1">
                  <c:v>4176.0988919999991</c:v>
                </c:pt>
                <c:pt idx="2">
                  <c:v>7600.4706420000011</c:v>
                </c:pt>
                <c:pt idx="3">
                  <c:v>78.381288999999995</c:v>
                </c:pt>
                <c:pt idx="4">
                  <c:v>94.892471999999998</c:v>
                </c:pt>
                <c:pt idx="5">
                  <c:v>1.0509760000000001</c:v>
                </c:pt>
                <c:pt idx="6">
                  <c:v>46538.174043000006</c:v>
                </c:pt>
                <c:pt idx="7">
                  <c:v>1698.106</c:v>
                </c:pt>
                <c:pt idx="8">
                  <c:v>0</c:v>
                </c:pt>
                <c:pt idx="9">
                  <c:v>6918.4667040000004</c:v>
                </c:pt>
                <c:pt idx="10">
                  <c:v>111.24891300000002</c:v>
                </c:pt>
                <c:pt idx="11">
                  <c:v>4800.8261039999998</c:v>
                </c:pt>
                <c:pt idx="12">
                  <c:v>6373.129718000001</c:v>
                </c:pt>
                <c:pt idx="13">
                  <c:v>0</c:v>
                </c:pt>
                <c:pt idx="14">
                  <c:v>202.94331000000005</c:v>
                </c:pt>
                <c:pt idx="15">
                  <c:v>30287.946219999998</c:v>
                </c:pt>
              </c:numCache>
            </c:numRef>
          </c:val>
          <c:extLst>
            <c:ext xmlns:c16="http://schemas.microsoft.com/office/drawing/2014/chart" uri="{C3380CC4-5D6E-409C-BE32-E72D297353CC}">
              <c16:uniqueId val="{00000012-2D58-41CF-B8C3-A7EEB731B536}"/>
            </c:ext>
          </c:extLst>
        </c:ser>
        <c:dLbls>
          <c:showLegendKey val="0"/>
          <c:showVal val="0"/>
          <c:showCatName val="0"/>
          <c:showSerName val="0"/>
          <c:showPercent val="1"/>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Czech Regions' share</a:t>
            </a:r>
            <a:r>
              <a:rPr lang="cs-CZ" sz="1000" b="1" i="0" baseline="0">
                <a:solidFill>
                  <a:srgbClr val="233060"/>
                </a:solidFill>
                <a:effectLst/>
              </a:rPr>
              <a:t> in gross heat production</a:t>
            </a:r>
            <a:endParaRPr lang="cs-CZ" sz="1000">
              <a:solidFill>
                <a:srgbClr val="233060"/>
              </a:solidFill>
              <a:effectLst/>
            </a:endParaRPr>
          </a:p>
        </c:rich>
      </c:tx>
      <c:layout>
        <c:manualLayout>
          <c:xMode val="edge"/>
          <c:yMode val="edge"/>
          <c:x val="8.5866796283260941E-3"/>
          <c:y val="6.3282122037282623E-3"/>
        </c:manualLayout>
      </c:layout>
      <c:overlay val="0"/>
      <c:spPr>
        <a:solidFill>
          <a:sysClr val="window" lastClr="FFFFFF"/>
        </a:solidFill>
      </c:spPr>
    </c:title>
    <c:autoTitleDeleted val="0"/>
    <c:plotArea>
      <c:layout/>
      <c:doughnutChart>
        <c:varyColors val="1"/>
        <c:ser>
          <c:idx val="0"/>
          <c:order val="0"/>
          <c:dPt>
            <c:idx val="0"/>
            <c:bubble3D val="0"/>
            <c:spPr>
              <a:solidFill>
                <a:schemeClr val="accent1"/>
              </a:solidFill>
            </c:spPr>
            <c:extLst>
              <c:ext xmlns:c16="http://schemas.microsoft.com/office/drawing/2014/chart" uri="{C3380CC4-5D6E-409C-BE32-E72D297353CC}">
                <c16:uniqueId val="{00000036-8D3F-49FF-99F5-84FA02CAA939}"/>
              </c:ext>
            </c:extLst>
          </c:dPt>
          <c:dPt>
            <c:idx val="1"/>
            <c:bubble3D val="0"/>
            <c:spPr>
              <a:solidFill>
                <a:schemeClr val="accent2"/>
              </a:solidFill>
            </c:spPr>
            <c:extLst>
              <c:ext xmlns:c16="http://schemas.microsoft.com/office/drawing/2014/chart" uri="{C3380CC4-5D6E-409C-BE32-E72D297353CC}">
                <c16:uniqueId val="{00000035-8D3F-49FF-99F5-84FA02CAA939}"/>
              </c:ext>
            </c:extLst>
          </c:dPt>
          <c:dPt>
            <c:idx val="2"/>
            <c:bubble3D val="0"/>
            <c:spPr>
              <a:solidFill>
                <a:schemeClr val="accent3"/>
              </a:solidFill>
            </c:spPr>
            <c:extLst>
              <c:ext xmlns:c16="http://schemas.microsoft.com/office/drawing/2014/chart" uri="{C3380CC4-5D6E-409C-BE32-E72D297353CC}">
                <c16:uniqueId val="{00000034-8D3F-49FF-99F5-84FA02CAA939}"/>
              </c:ext>
            </c:extLst>
          </c:dPt>
          <c:dPt>
            <c:idx val="3"/>
            <c:bubble3D val="0"/>
            <c:spPr>
              <a:solidFill>
                <a:schemeClr val="accent4"/>
              </a:solidFill>
            </c:spPr>
            <c:extLst>
              <c:ext xmlns:c16="http://schemas.microsoft.com/office/drawing/2014/chart" uri="{C3380CC4-5D6E-409C-BE32-E72D297353CC}">
                <c16:uniqueId val="{00000033-8D3F-49FF-99F5-84FA02CAA939}"/>
              </c:ext>
            </c:extLst>
          </c:dPt>
          <c:dPt>
            <c:idx val="4"/>
            <c:bubble3D val="0"/>
            <c:spPr>
              <a:solidFill>
                <a:schemeClr val="accent5"/>
              </a:solidFill>
            </c:spPr>
            <c:extLst>
              <c:ext xmlns:c16="http://schemas.microsoft.com/office/drawing/2014/chart" uri="{C3380CC4-5D6E-409C-BE32-E72D297353CC}">
                <c16:uniqueId val="{00000032-8D3F-49FF-99F5-84FA02CAA939}"/>
              </c:ext>
            </c:extLst>
          </c:dPt>
          <c:dPt>
            <c:idx val="5"/>
            <c:bubble3D val="0"/>
            <c:spPr>
              <a:solidFill>
                <a:schemeClr val="accent6"/>
              </a:solidFill>
            </c:spPr>
            <c:extLst>
              <c:ext xmlns:c16="http://schemas.microsoft.com/office/drawing/2014/chart" uri="{C3380CC4-5D6E-409C-BE32-E72D297353CC}">
                <c16:uniqueId val="{00000000-70AB-453B-9F1F-CDB317E7DB5E}"/>
              </c:ext>
            </c:extLst>
          </c:dPt>
          <c:dPt>
            <c:idx val="6"/>
            <c:bubble3D val="0"/>
            <c:spPr>
              <a:solidFill>
                <a:srgbClr val="F0948F"/>
              </a:solidFill>
            </c:spPr>
            <c:extLst>
              <c:ext xmlns:c16="http://schemas.microsoft.com/office/drawing/2014/chart" uri="{C3380CC4-5D6E-409C-BE32-E72D297353CC}">
                <c16:uniqueId val="{00000031-8D3F-49FF-99F5-84FA02CAA939}"/>
              </c:ext>
            </c:extLst>
          </c:dPt>
          <c:dPt>
            <c:idx val="7"/>
            <c:bubble3D val="0"/>
            <c:spPr>
              <a:solidFill>
                <a:srgbClr val="F7C9C7"/>
              </a:solidFill>
            </c:spPr>
            <c:extLst>
              <c:ext xmlns:c16="http://schemas.microsoft.com/office/drawing/2014/chart" uri="{C3380CC4-5D6E-409C-BE32-E72D297353CC}">
                <c16:uniqueId val="{00000001-70AB-453B-9F1F-CDB317E7DB5E}"/>
              </c:ext>
            </c:extLst>
          </c:dPt>
          <c:dPt>
            <c:idx val="8"/>
            <c:bubble3D val="0"/>
            <c:spPr>
              <a:solidFill>
                <a:schemeClr val="tx1"/>
              </a:solidFill>
            </c:spPr>
            <c:extLst>
              <c:ext xmlns:c16="http://schemas.microsoft.com/office/drawing/2014/chart" uri="{C3380CC4-5D6E-409C-BE32-E72D297353CC}">
                <c16:uniqueId val="{00000002-A88C-417D-8E14-13190C6E193A}"/>
              </c:ext>
            </c:extLst>
          </c:dPt>
          <c:dPt>
            <c:idx val="9"/>
            <c:bubble3D val="0"/>
            <c:spPr>
              <a:solidFill>
                <a:srgbClr val="646363"/>
              </a:solidFill>
            </c:spPr>
            <c:extLst>
              <c:ext xmlns:c16="http://schemas.microsoft.com/office/drawing/2014/chart" uri="{C3380CC4-5D6E-409C-BE32-E72D297353CC}">
                <c16:uniqueId val="{00000030-8D3F-49FF-99F5-84FA02CAA939}"/>
              </c:ext>
            </c:extLst>
          </c:dPt>
          <c:dPt>
            <c:idx val="10"/>
            <c:bubble3D val="0"/>
            <c:spPr>
              <a:solidFill>
                <a:srgbClr val="9D9D9C"/>
              </a:solidFill>
            </c:spPr>
            <c:extLst>
              <c:ext xmlns:c16="http://schemas.microsoft.com/office/drawing/2014/chart" uri="{C3380CC4-5D6E-409C-BE32-E72D297353CC}">
                <c16:uniqueId val="{0000002F-8D3F-49FF-99F5-84FA02CAA939}"/>
              </c:ext>
            </c:extLst>
          </c:dPt>
          <c:dPt>
            <c:idx val="11"/>
            <c:bubble3D val="0"/>
            <c:spPr>
              <a:solidFill>
                <a:schemeClr val="bg2"/>
              </a:solidFill>
            </c:spPr>
            <c:extLst>
              <c:ext xmlns:c16="http://schemas.microsoft.com/office/drawing/2014/chart" uri="{C3380CC4-5D6E-409C-BE32-E72D297353CC}">
                <c16:uniqueId val="{0000002E-8D3F-49FF-99F5-84FA02CAA939}"/>
              </c:ext>
            </c:extLst>
          </c:dPt>
          <c:dPt>
            <c:idx val="12"/>
            <c:bubble3D val="0"/>
            <c:spPr>
              <a:pattFill prst="ltUpDiag">
                <a:fgClr>
                  <a:schemeClr val="accent1"/>
                </a:fgClr>
                <a:bgClr>
                  <a:schemeClr val="bg1"/>
                </a:bgClr>
              </a:pattFill>
            </c:spPr>
            <c:extLst>
              <c:ext xmlns:c16="http://schemas.microsoft.com/office/drawing/2014/chart" uri="{C3380CC4-5D6E-409C-BE32-E72D297353CC}">
                <c16:uniqueId val="{0000002D-8D3F-49FF-99F5-84FA02CAA939}"/>
              </c:ext>
            </c:extLst>
          </c:dPt>
          <c:dPt>
            <c:idx val="13"/>
            <c:bubble3D val="0"/>
            <c:spPr>
              <a:pattFill prst="ltUpDiag">
                <a:fgClr>
                  <a:schemeClr val="accent5"/>
                </a:fgClr>
                <a:bgClr>
                  <a:schemeClr val="bg1"/>
                </a:bgClr>
              </a:pattFill>
            </c:spPr>
            <c:extLst>
              <c:ext xmlns:c16="http://schemas.microsoft.com/office/drawing/2014/chart" uri="{C3380CC4-5D6E-409C-BE32-E72D297353CC}">
                <c16:uniqueId val="{0000002C-8D3F-49FF-99F5-84FA02CAA939}"/>
              </c:ext>
            </c:extLst>
          </c:dPt>
          <c:dLbls>
            <c:dLbl>
              <c:idx val="8"/>
              <c:numFmt formatCode="0%" sourceLinked="0"/>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2-A88C-417D-8E14-13190C6E193A}"/>
                </c:ext>
              </c:extLst>
            </c:dLbl>
            <c:dLbl>
              <c:idx val="11"/>
              <c:numFmt formatCode="0%" sourceLinked="0"/>
              <c:spPr>
                <a:noFill/>
                <a:ln>
                  <a:noFill/>
                </a:ln>
                <a:effectLst/>
              </c:spPr>
              <c:txPr>
                <a:bodyPr/>
                <a:lstStyle/>
                <a:p>
                  <a:pPr>
                    <a:defRPr sz="900">
                      <a:solidFill>
                        <a:schemeClr val="tx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2E-8D3F-49FF-99F5-84FA02CAA939}"/>
                </c:ext>
              </c:extLst>
            </c:dLbl>
            <c:dLbl>
              <c:idx val="12"/>
              <c:numFmt formatCode="0%" sourceLinked="0"/>
              <c:spPr>
                <a:solidFill>
                  <a:schemeClr val="bg1"/>
                </a:solidFill>
                <a:ln>
                  <a:noFill/>
                </a:ln>
                <a:effectLst/>
              </c:spPr>
              <c:txPr>
                <a:bodyPr/>
                <a:lstStyle/>
                <a:p>
                  <a:pPr>
                    <a:defRPr sz="900">
                      <a:solidFill>
                        <a:schemeClr val="tx2"/>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2D-8D3F-49FF-99F5-84FA02CAA939}"/>
                </c:ext>
              </c:extLst>
            </c:dLbl>
            <c:dLbl>
              <c:idx val="13"/>
              <c:numFmt formatCode="0%" sourceLinked="0"/>
              <c:spPr>
                <a:solidFill>
                  <a:schemeClr val="bg1"/>
                </a:solidFill>
                <a:ln>
                  <a:noFill/>
                </a:ln>
                <a:effectLst/>
              </c:spPr>
              <c:txPr>
                <a:bodyPr/>
                <a:lstStyle/>
                <a:p>
                  <a:pPr>
                    <a:defRPr sz="900">
                      <a:solidFill>
                        <a:schemeClr val="tx2"/>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2C-8D3F-49FF-99F5-84FA02CAA939}"/>
                </c:ext>
              </c:extLst>
            </c:dLbl>
            <c:numFmt formatCode="0%" sourceLinked="0"/>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'4.2'!$A$22:$A$35</c:f>
              <c:strCache>
                <c:ptCount val="14"/>
                <c:pt idx="0">
                  <c:v>Hlavní město Praha</c:v>
                </c:pt>
                <c:pt idx="1">
                  <c:v>Jihočeský kraj</c:v>
                </c:pt>
                <c:pt idx="2">
                  <c:v>Jihomoravský kraj</c:v>
                </c:pt>
                <c:pt idx="3">
                  <c:v>Karlovarský kraj</c:v>
                </c:pt>
                <c:pt idx="4">
                  <c:v>Kraj Vysočina</c:v>
                </c:pt>
                <c:pt idx="5">
                  <c:v>Královéhradecký kraj</c:v>
                </c:pt>
                <c:pt idx="6">
                  <c:v>Liberecký kraj</c:v>
                </c:pt>
                <c:pt idx="7">
                  <c:v>Moravskoslezský kraj</c:v>
                </c:pt>
                <c:pt idx="8">
                  <c:v>Olomoucký kraj</c:v>
                </c:pt>
                <c:pt idx="9">
                  <c:v>Pardubický kraj</c:v>
                </c:pt>
                <c:pt idx="10">
                  <c:v>Plzeňský kraj</c:v>
                </c:pt>
                <c:pt idx="11">
                  <c:v>Středočeský kraj</c:v>
                </c:pt>
                <c:pt idx="12">
                  <c:v>Ústecký kraj</c:v>
                </c:pt>
                <c:pt idx="13">
                  <c:v>Zlínský kraj</c:v>
                </c:pt>
              </c:strCache>
            </c:strRef>
          </c:cat>
          <c:val>
            <c:numRef>
              <c:f>'4.2'!$B$22:$B$35</c:f>
              <c:numCache>
                <c:formatCode>#,##0.0</c:formatCode>
                <c:ptCount val="14"/>
                <c:pt idx="0">
                  <c:v>4949.9829559999998</c:v>
                </c:pt>
                <c:pt idx="1">
                  <c:v>6673.2435030000006</c:v>
                </c:pt>
                <c:pt idx="2">
                  <c:v>6965.158680999999</c:v>
                </c:pt>
                <c:pt idx="3">
                  <c:v>5743.1459809999997</c:v>
                </c:pt>
                <c:pt idx="4">
                  <c:v>3622.2041240000003</c:v>
                </c:pt>
                <c:pt idx="5">
                  <c:v>4224.2585400000007</c:v>
                </c:pt>
                <c:pt idx="6">
                  <c:v>2337.1339419999999</c:v>
                </c:pt>
                <c:pt idx="7">
                  <c:v>23572.454058999992</c:v>
                </c:pt>
                <c:pt idx="8">
                  <c:v>6363.2240269999993</c:v>
                </c:pt>
                <c:pt idx="9">
                  <c:v>6228.4351619999989</c:v>
                </c:pt>
                <c:pt idx="10">
                  <c:v>5563.1681189999999</c:v>
                </c:pt>
                <c:pt idx="11">
                  <c:v>23817.494139000002</c:v>
                </c:pt>
                <c:pt idx="12">
                  <c:v>30990.070284000005</c:v>
                </c:pt>
                <c:pt idx="13">
                  <c:v>6284.5150580000009</c:v>
                </c:pt>
              </c:numCache>
            </c:numRef>
          </c:val>
          <c:extLst>
            <c:ext xmlns:c16="http://schemas.microsoft.com/office/drawing/2014/chart" uri="{C3380CC4-5D6E-409C-BE32-E72D297353CC}">
              <c16:uniqueId val="{00000003-70AB-453B-9F1F-CDB317E7DB5E}"/>
            </c:ext>
          </c:extLst>
        </c:ser>
        <c:dLbls>
          <c:showLegendKey val="0"/>
          <c:showVal val="0"/>
          <c:showCatName val="0"/>
          <c:showSerName val="0"/>
          <c:showPercent val="1"/>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'4.2'!$O$7</c:f>
              <c:strCache>
                <c:ptCount val="1"/>
              </c:strCache>
            </c:strRef>
          </c:tx>
          <c:spPr>
            <a:solidFill>
              <a:schemeClr val="tx2"/>
            </a:solidFill>
          </c:spPr>
          <c:invertIfNegative val="0"/>
          <c:cat>
            <c:numRef>
              <c:f>'4.2'!$P$6</c:f>
              <c:numCache>
                <c:formatCode>General</c:formatCode>
                <c:ptCount val="1"/>
              </c:numCache>
            </c:numRef>
          </c:cat>
          <c:val>
            <c:numRef>
              <c:f>'4.2'!$P$7</c:f>
              <c:numCache>
                <c:formatCode>0.0%</c:formatCode>
                <c:ptCount val="1"/>
              </c:numCache>
            </c:numRef>
          </c:val>
          <c:extLst>
            <c:ext xmlns:c16="http://schemas.microsoft.com/office/drawing/2014/chart" uri="{C3380CC4-5D6E-409C-BE32-E72D297353CC}">
              <c16:uniqueId val="{00000000-CBCC-4B95-985B-10F246F75AF3}"/>
            </c:ext>
          </c:extLst>
        </c:ser>
        <c:ser>
          <c:idx val="1"/>
          <c:order val="1"/>
          <c:tx>
            <c:strRef>
              <c:f>'4.2'!$O$8</c:f>
              <c:strCache>
                <c:ptCount val="1"/>
              </c:strCache>
            </c:strRef>
          </c:tx>
          <c:spPr>
            <a:solidFill>
              <a:schemeClr val="accent2"/>
            </a:solidFill>
          </c:spPr>
          <c:invertIfNegative val="0"/>
          <c:cat>
            <c:numRef>
              <c:f>'4.2'!$P$6</c:f>
              <c:numCache>
                <c:formatCode>General</c:formatCode>
                <c:ptCount val="1"/>
              </c:numCache>
            </c:numRef>
          </c:cat>
          <c:val>
            <c:numRef>
              <c:f>'4.2'!$P$8</c:f>
              <c:numCache>
                <c:formatCode>0.0%</c:formatCode>
                <c:ptCount val="1"/>
              </c:numCache>
            </c:numRef>
          </c:val>
          <c:extLst>
            <c:ext xmlns:c16="http://schemas.microsoft.com/office/drawing/2014/chart" uri="{C3380CC4-5D6E-409C-BE32-E72D297353CC}">
              <c16:uniqueId val="{00000001-CBCC-4B95-985B-10F246F75AF3}"/>
            </c:ext>
          </c:extLst>
        </c:ser>
        <c:ser>
          <c:idx val="2"/>
          <c:order val="2"/>
          <c:tx>
            <c:strRef>
              <c:f>'4.2'!$O$9</c:f>
              <c:strCache>
                <c:ptCount val="1"/>
              </c:strCache>
            </c:strRef>
          </c:tx>
          <c:spPr>
            <a:solidFill>
              <a:schemeClr val="accent3"/>
            </a:solidFill>
          </c:spPr>
          <c:invertIfNegative val="0"/>
          <c:cat>
            <c:numRef>
              <c:f>'4.2'!$P$6</c:f>
              <c:numCache>
                <c:formatCode>General</c:formatCode>
                <c:ptCount val="1"/>
              </c:numCache>
            </c:numRef>
          </c:cat>
          <c:val>
            <c:numRef>
              <c:f>'4.2'!$P$9</c:f>
              <c:numCache>
                <c:formatCode>0.0%</c:formatCode>
                <c:ptCount val="1"/>
              </c:numCache>
            </c:numRef>
          </c:val>
          <c:extLst>
            <c:ext xmlns:c16="http://schemas.microsoft.com/office/drawing/2014/chart" uri="{C3380CC4-5D6E-409C-BE32-E72D297353CC}">
              <c16:uniqueId val="{00000002-CBCC-4B95-985B-10F246F75AF3}"/>
            </c:ext>
          </c:extLst>
        </c:ser>
        <c:ser>
          <c:idx val="3"/>
          <c:order val="3"/>
          <c:tx>
            <c:strRef>
              <c:f>'4.2'!$O$10</c:f>
              <c:strCache>
                <c:ptCount val="1"/>
              </c:strCache>
            </c:strRef>
          </c:tx>
          <c:spPr>
            <a:solidFill>
              <a:schemeClr val="accent4"/>
            </a:solidFill>
          </c:spPr>
          <c:invertIfNegative val="0"/>
          <c:cat>
            <c:numRef>
              <c:f>'4.2'!$P$6</c:f>
              <c:numCache>
                <c:formatCode>General</c:formatCode>
                <c:ptCount val="1"/>
              </c:numCache>
            </c:numRef>
          </c:cat>
          <c:val>
            <c:numRef>
              <c:f>'4.2'!$P$10</c:f>
              <c:numCache>
                <c:formatCode>0.0%</c:formatCode>
                <c:ptCount val="1"/>
              </c:numCache>
            </c:numRef>
          </c:val>
          <c:extLst>
            <c:ext xmlns:c16="http://schemas.microsoft.com/office/drawing/2014/chart" uri="{C3380CC4-5D6E-409C-BE32-E72D297353CC}">
              <c16:uniqueId val="{00000003-CBCC-4B95-985B-10F246F75AF3}"/>
            </c:ext>
          </c:extLst>
        </c:ser>
        <c:ser>
          <c:idx val="4"/>
          <c:order val="4"/>
          <c:tx>
            <c:strRef>
              <c:f>'4.2'!$O$11</c:f>
              <c:strCache>
                <c:ptCount val="1"/>
              </c:strCache>
            </c:strRef>
          </c:tx>
          <c:spPr>
            <a:solidFill>
              <a:schemeClr val="accent5"/>
            </a:solidFill>
          </c:spPr>
          <c:invertIfNegative val="0"/>
          <c:cat>
            <c:numRef>
              <c:f>'4.2'!$P$6</c:f>
              <c:numCache>
                <c:formatCode>General</c:formatCode>
                <c:ptCount val="1"/>
              </c:numCache>
            </c:numRef>
          </c:cat>
          <c:val>
            <c:numRef>
              <c:f>'4.2'!$P$11</c:f>
              <c:numCache>
                <c:formatCode>0.0%</c:formatCode>
                <c:ptCount val="1"/>
              </c:numCache>
            </c:numRef>
          </c:val>
          <c:extLst>
            <c:ext xmlns:c16="http://schemas.microsoft.com/office/drawing/2014/chart" uri="{C3380CC4-5D6E-409C-BE32-E72D297353CC}">
              <c16:uniqueId val="{00000004-CBCC-4B95-985B-10F246F75AF3}"/>
            </c:ext>
          </c:extLst>
        </c:ser>
        <c:ser>
          <c:idx val="5"/>
          <c:order val="5"/>
          <c:tx>
            <c:strRef>
              <c:f>'4.2'!$O$12</c:f>
              <c:strCache>
                <c:ptCount val="1"/>
              </c:strCache>
            </c:strRef>
          </c:tx>
          <c:spPr>
            <a:solidFill>
              <a:schemeClr val="accent6"/>
            </a:solidFill>
          </c:spPr>
          <c:invertIfNegative val="0"/>
          <c:cat>
            <c:numRef>
              <c:f>'4.2'!$P$6</c:f>
              <c:numCache>
                <c:formatCode>General</c:formatCode>
                <c:ptCount val="1"/>
              </c:numCache>
            </c:numRef>
          </c:cat>
          <c:val>
            <c:numRef>
              <c:f>'4.2'!$P$12</c:f>
              <c:numCache>
                <c:formatCode>0.0%</c:formatCode>
                <c:ptCount val="1"/>
              </c:numCache>
            </c:numRef>
          </c:val>
          <c:extLst>
            <c:ext xmlns:c16="http://schemas.microsoft.com/office/drawing/2014/chart" uri="{C3380CC4-5D6E-409C-BE32-E72D297353CC}">
              <c16:uniqueId val="{00000005-CBCC-4B95-985B-10F246F75AF3}"/>
            </c:ext>
          </c:extLst>
        </c:ser>
        <c:ser>
          <c:idx val="6"/>
          <c:order val="6"/>
          <c:tx>
            <c:strRef>
              <c:f>'4.2'!$O$13</c:f>
              <c:strCache>
                <c:ptCount val="1"/>
              </c:strCache>
            </c:strRef>
          </c:tx>
          <c:spPr>
            <a:solidFill>
              <a:srgbClr val="F0948F"/>
            </a:solidFill>
          </c:spPr>
          <c:invertIfNegative val="0"/>
          <c:cat>
            <c:numRef>
              <c:f>'4.2'!$P$6</c:f>
              <c:numCache>
                <c:formatCode>General</c:formatCode>
                <c:ptCount val="1"/>
              </c:numCache>
            </c:numRef>
          </c:cat>
          <c:val>
            <c:numRef>
              <c:f>'4.2'!$P$13</c:f>
              <c:numCache>
                <c:formatCode>0.0%</c:formatCode>
                <c:ptCount val="1"/>
              </c:numCache>
            </c:numRef>
          </c:val>
          <c:extLst>
            <c:ext xmlns:c16="http://schemas.microsoft.com/office/drawing/2014/chart" uri="{C3380CC4-5D6E-409C-BE32-E72D297353CC}">
              <c16:uniqueId val="{00000006-CBCC-4B95-985B-10F246F75AF3}"/>
            </c:ext>
          </c:extLst>
        </c:ser>
        <c:ser>
          <c:idx val="7"/>
          <c:order val="7"/>
          <c:tx>
            <c:strRef>
              <c:f>'4.2'!$O$14</c:f>
              <c:strCache>
                <c:ptCount val="1"/>
              </c:strCache>
            </c:strRef>
          </c:tx>
          <c:spPr>
            <a:solidFill>
              <a:srgbClr val="F7C9C7"/>
            </a:solidFill>
          </c:spPr>
          <c:invertIfNegative val="0"/>
          <c:cat>
            <c:numRef>
              <c:f>'4.2'!$P$6</c:f>
              <c:numCache>
                <c:formatCode>General</c:formatCode>
                <c:ptCount val="1"/>
              </c:numCache>
            </c:numRef>
          </c:cat>
          <c:val>
            <c:numRef>
              <c:f>'4.2'!$P$14</c:f>
              <c:numCache>
                <c:formatCode>0.0%</c:formatCode>
                <c:ptCount val="1"/>
              </c:numCache>
            </c:numRef>
          </c:val>
          <c:extLst>
            <c:ext xmlns:c16="http://schemas.microsoft.com/office/drawing/2014/chart" uri="{C3380CC4-5D6E-409C-BE32-E72D297353CC}">
              <c16:uniqueId val="{00000007-CBCC-4B95-985B-10F246F75AF3}"/>
            </c:ext>
          </c:extLst>
        </c:ser>
        <c:ser>
          <c:idx val="8"/>
          <c:order val="8"/>
          <c:tx>
            <c:strRef>
              <c:f>'4.2'!$O$15</c:f>
              <c:strCache>
                <c:ptCount val="1"/>
              </c:strCache>
            </c:strRef>
          </c:tx>
          <c:spPr>
            <a:solidFill>
              <a:schemeClr val="tx1"/>
            </a:solidFill>
          </c:spPr>
          <c:invertIfNegative val="0"/>
          <c:cat>
            <c:numRef>
              <c:f>'4.2'!$P$6</c:f>
              <c:numCache>
                <c:formatCode>General</c:formatCode>
                <c:ptCount val="1"/>
              </c:numCache>
            </c:numRef>
          </c:cat>
          <c:val>
            <c:numRef>
              <c:f>'4.2'!$P$15</c:f>
              <c:numCache>
                <c:formatCode>0.0%</c:formatCode>
                <c:ptCount val="1"/>
              </c:numCache>
            </c:numRef>
          </c:val>
          <c:extLst>
            <c:ext xmlns:c16="http://schemas.microsoft.com/office/drawing/2014/chart" uri="{C3380CC4-5D6E-409C-BE32-E72D297353CC}">
              <c16:uniqueId val="{00000008-CBCC-4B95-985B-10F246F75AF3}"/>
            </c:ext>
          </c:extLst>
        </c:ser>
        <c:ser>
          <c:idx val="9"/>
          <c:order val="9"/>
          <c:tx>
            <c:strRef>
              <c:f>'4.2'!$O$16</c:f>
              <c:strCache>
                <c:ptCount val="1"/>
              </c:strCache>
            </c:strRef>
          </c:tx>
          <c:spPr>
            <a:solidFill>
              <a:srgbClr val="646363"/>
            </a:solidFill>
          </c:spPr>
          <c:invertIfNegative val="0"/>
          <c:cat>
            <c:numRef>
              <c:f>'4.2'!$P$6</c:f>
              <c:numCache>
                <c:formatCode>General</c:formatCode>
                <c:ptCount val="1"/>
              </c:numCache>
            </c:numRef>
          </c:cat>
          <c:val>
            <c:numRef>
              <c:f>'4.2'!$P$16</c:f>
              <c:numCache>
                <c:formatCode>0.0%</c:formatCode>
                <c:ptCount val="1"/>
              </c:numCache>
            </c:numRef>
          </c:val>
          <c:extLst>
            <c:ext xmlns:c16="http://schemas.microsoft.com/office/drawing/2014/chart" uri="{C3380CC4-5D6E-409C-BE32-E72D297353CC}">
              <c16:uniqueId val="{00000009-CBCC-4B95-985B-10F246F75AF3}"/>
            </c:ext>
          </c:extLst>
        </c:ser>
        <c:ser>
          <c:idx val="10"/>
          <c:order val="10"/>
          <c:tx>
            <c:strRef>
              <c:f>'4.2'!$O$17</c:f>
              <c:strCache>
                <c:ptCount val="1"/>
              </c:strCache>
            </c:strRef>
          </c:tx>
          <c:spPr>
            <a:solidFill>
              <a:srgbClr val="9D9D9C"/>
            </a:solidFill>
          </c:spPr>
          <c:invertIfNegative val="0"/>
          <c:cat>
            <c:numRef>
              <c:f>'4.2'!$P$6</c:f>
              <c:numCache>
                <c:formatCode>General</c:formatCode>
                <c:ptCount val="1"/>
              </c:numCache>
            </c:numRef>
          </c:cat>
          <c:val>
            <c:numRef>
              <c:f>'4.2'!$P$17</c:f>
              <c:numCache>
                <c:formatCode>0.0%</c:formatCode>
                <c:ptCount val="1"/>
              </c:numCache>
            </c:numRef>
          </c:val>
          <c:extLst>
            <c:ext xmlns:c16="http://schemas.microsoft.com/office/drawing/2014/chart" uri="{C3380CC4-5D6E-409C-BE32-E72D297353CC}">
              <c16:uniqueId val="{0000000A-CBCC-4B95-985B-10F246F75AF3}"/>
            </c:ext>
          </c:extLst>
        </c:ser>
        <c:ser>
          <c:idx val="11"/>
          <c:order val="11"/>
          <c:tx>
            <c:strRef>
              <c:f>'4.2'!$O$18</c:f>
              <c:strCache>
                <c:ptCount val="1"/>
              </c:strCache>
            </c:strRef>
          </c:tx>
          <c:spPr>
            <a:solidFill>
              <a:srgbClr val="D0D0D0"/>
            </a:solidFill>
          </c:spPr>
          <c:invertIfNegative val="0"/>
          <c:cat>
            <c:numRef>
              <c:f>'4.2'!$P$6</c:f>
              <c:numCache>
                <c:formatCode>General</c:formatCode>
                <c:ptCount val="1"/>
              </c:numCache>
            </c:numRef>
          </c:cat>
          <c:val>
            <c:numRef>
              <c:f>'4.2'!$P$18</c:f>
              <c:numCache>
                <c:formatCode>0.0%</c:formatCode>
                <c:ptCount val="1"/>
              </c:numCache>
            </c:numRef>
          </c:val>
          <c:extLst>
            <c:ext xmlns:c16="http://schemas.microsoft.com/office/drawing/2014/chart" uri="{C3380CC4-5D6E-409C-BE32-E72D297353CC}">
              <c16:uniqueId val="{0000000B-CBCC-4B95-985B-10F246F75AF3}"/>
            </c:ext>
          </c:extLst>
        </c:ser>
        <c:ser>
          <c:idx val="12"/>
          <c:order val="12"/>
          <c:tx>
            <c:strRef>
              <c:f>'4.2'!$O$19</c:f>
              <c:strCache>
                <c:ptCount val="1"/>
              </c:strCache>
            </c:strRef>
          </c:tx>
          <c:spPr>
            <a:pattFill prst="ltUpDiag">
              <a:fgClr>
                <a:schemeClr val="tx2"/>
              </a:fgClr>
              <a:bgClr>
                <a:schemeClr val="bg1"/>
              </a:bgClr>
            </a:pattFill>
          </c:spPr>
          <c:invertIfNegative val="0"/>
          <c:cat>
            <c:numRef>
              <c:f>'4.2'!$P$6</c:f>
              <c:numCache>
                <c:formatCode>General</c:formatCode>
                <c:ptCount val="1"/>
              </c:numCache>
            </c:numRef>
          </c:cat>
          <c:val>
            <c:numRef>
              <c:f>'4.2'!$P$19</c:f>
              <c:numCache>
                <c:formatCode>0.0%</c:formatCode>
                <c:ptCount val="1"/>
              </c:numCache>
            </c:numRef>
          </c:val>
          <c:extLst>
            <c:ext xmlns:c16="http://schemas.microsoft.com/office/drawing/2014/chart" uri="{C3380CC4-5D6E-409C-BE32-E72D297353CC}">
              <c16:uniqueId val="{0000000C-CBCC-4B95-985B-10F246F75AF3}"/>
            </c:ext>
          </c:extLst>
        </c:ser>
        <c:ser>
          <c:idx val="13"/>
          <c:order val="13"/>
          <c:tx>
            <c:strRef>
              <c:f>'4.2'!$O$20</c:f>
              <c:strCache>
                <c:ptCount val="1"/>
              </c:strCache>
            </c:strRef>
          </c:tx>
          <c:spPr>
            <a:pattFill prst="ltUpDiag">
              <a:fgClr>
                <a:schemeClr val="accent5"/>
              </a:fgClr>
              <a:bgClr>
                <a:schemeClr val="bg1"/>
              </a:bgClr>
            </a:pattFill>
          </c:spPr>
          <c:invertIfNegative val="0"/>
          <c:cat>
            <c:numRef>
              <c:f>'4.2'!$P$6</c:f>
              <c:numCache>
                <c:formatCode>General</c:formatCode>
                <c:ptCount val="1"/>
              </c:numCache>
            </c:numRef>
          </c:cat>
          <c:val>
            <c:numRef>
              <c:f>'4.2'!$P$20</c:f>
              <c:numCache>
                <c:formatCode>0.0%</c:formatCode>
                <c:ptCount val="1"/>
              </c:numCache>
            </c:numRef>
          </c:val>
          <c:extLst>
            <c:ext xmlns:c16="http://schemas.microsoft.com/office/drawing/2014/chart" uri="{C3380CC4-5D6E-409C-BE32-E72D297353CC}">
              <c16:uniqueId val="{0000000D-CBCC-4B95-985B-10F246F75AF3}"/>
            </c:ext>
          </c:extLst>
        </c:ser>
        <c:dLbls>
          <c:showLegendKey val="0"/>
          <c:showVal val="0"/>
          <c:showCatName val="0"/>
          <c:showSerName val="0"/>
          <c:showPercent val="0"/>
          <c:showBubbleSize val="0"/>
        </c:dLbls>
        <c:gapWidth val="150"/>
        <c:axId val="225759232"/>
        <c:axId val="225760768"/>
      </c:barChart>
      <c:catAx>
        <c:axId val="225759232"/>
        <c:scaling>
          <c:orientation val="minMax"/>
        </c:scaling>
        <c:delete val="1"/>
        <c:axPos val="b"/>
        <c:numFmt formatCode="General" sourceLinked="1"/>
        <c:majorTickMark val="out"/>
        <c:minorTickMark val="none"/>
        <c:tickLblPos val="nextTo"/>
        <c:crossAx val="225760768"/>
        <c:crosses val="autoZero"/>
        <c:auto val="1"/>
        <c:lblAlgn val="ctr"/>
        <c:lblOffset val="100"/>
        <c:noMultiLvlLbl val="0"/>
      </c:catAx>
      <c:valAx>
        <c:axId val="225760768"/>
        <c:scaling>
          <c:orientation val="minMax"/>
        </c:scaling>
        <c:delete val="1"/>
        <c:axPos val="l"/>
        <c:numFmt formatCode="0.0%" sourceLinked="1"/>
        <c:majorTickMark val="out"/>
        <c:minorTickMark val="none"/>
        <c:tickLblPos val="nextTo"/>
        <c:crossAx val="225759232"/>
        <c:crosses val="autoZero"/>
        <c:crossBetween val="between"/>
      </c:valAx>
      <c:spPr>
        <a:noFill/>
      </c:spPr>
    </c:plotArea>
    <c:legend>
      <c:legendPos val="r"/>
      <c:layout>
        <c:manualLayout>
          <c:xMode val="edge"/>
          <c:yMode val="edge"/>
          <c:x val="0"/>
          <c:y val="0"/>
          <c:w val="1"/>
          <c:h val="0.98285714285714287"/>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262626"/>
                </a:solidFill>
                <a:latin typeface="+mn-lt"/>
                <a:ea typeface="+mn-ea"/>
                <a:cs typeface="+mn-cs"/>
              </a:defRPr>
            </a:pPr>
            <a:r>
              <a:rPr lang="en-US" sz="1000" b="1" i="0" baseline="0">
                <a:solidFill>
                  <a:srgbClr val="233060"/>
                </a:solidFill>
                <a:effectLst/>
              </a:rPr>
              <a:t>Gross heat production in Czech Regions</a:t>
            </a:r>
            <a:r>
              <a:rPr lang="cs-CZ" sz="1000" b="1" i="0" baseline="0">
                <a:solidFill>
                  <a:srgbClr val="233060"/>
                </a:solidFill>
                <a:effectLst/>
              </a:rPr>
              <a:t> </a:t>
            </a:r>
            <a:r>
              <a:rPr lang="en-US" sz="1000" b="1" i="0" baseline="0">
                <a:solidFill>
                  <a:srgbClr val="233060"/>
                </a:solidFill>
                <a:effectLst/>
              </a:rPr>
              <a:t>[</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262626"/>
                </a:solidFill>
                <a:latin typeface="+mn-lt"/>
                <a:ea typeface="+mn-ea"/>
                <a:cs typeface="+mn-cs"/>
              </a:defRPr>
            </a:pPr>
            <a:endParaRPr lang="cs-CZ" sz="1000">
              <a:solidFill>
                <a:schemeClr val="tx2"/>
              </a:solidFill>
            </a:endParaRPr>
          </a:p>
        </c:rich>
      </c:tx>
      <c:layout>
        <c:manualLayout>
          <c:xMode val="edge"/>
          <c:yMode val="edge"/>
          <c:x val="0"/>
          <c:y val="0"/>
        </c:manualLayout>
      </c:layout>
      <c:overlay val="0"/>
    </c:title>
    <c:autoTitleDeleted val="0"/>
    <c:plotArea>
      <c:layout>
        <c:manualLayout>
          <c:layoutTarget val="inner"/>
          <c:xMode val="edge"/>
          <c:yMode val="edge"/>
          <c:x val="7.9914833822405579E-2"/>
          <c:y val="0.11408768804251168"/>
          <c:w val="0.88530669494128988"/>
          <c:h val="0.80001938503290837"/>
        </c:manualLayout>
      </c:layout>
      <c:barChart>
        <c:barDir val="col"/>
        <c:grouping val="stacked"/>
        <c:varyColors val="0"/>
        <c:ser>
          <c:idx val="0"/>
          <c:order val="0"/>
          <c:tx>
            <c:strRef>
              <c:f>'4.2'!$A$7</c:f>
              <c:strCache>
                <c:ptCount val="1"/>
                <c:pt idx="0">
                  <c:v>Prague</c:v>
                </c:pt>
              </c:strCache>
            </c:strRef>
          </c:tx>
          <c:invertIfNegative val="0"/>
          <c:val>
            <c:numRef>
              <c:f>'4.2'!$B$7:$M$7</c:f>
              <c:numCache>
                <c:formatCode>#,##0.0</c:formatCode>
                <c:ptCount val="12"/>
                <c:pt idx="0">
                  <c:v>701.83383899999978</c:v>
                </c:pt>
                <c:pt idx="1">
                  <c:v>647.42768200000012</c:v>
                </c:pt>
                <c:pt idx="2">
                  <c:v>535.96928300000002</c:v>
                </c:pt>
                <c:pt idx="3">
                  <c:v>350.22648999999996</c:v>
                </c:pt>
                <c:pt idx="4">
                  <c:v>278.73124899999999</c:v>
                </c:pt>
                <c:pt idx="5">
                  <c:v>212.67398999999989</c:v>
                </c:pt>
                <c:pt idx="6">
                  <c:v>209.35098999999997</c:v>
                </c:pt>
                <c:pt idx="7">
                  <c:v>219.42076000000003</c:v>
                </c:pt>
                <c:pt idx="8">
                  <c:v>201.22339300000002</c:v>
                </c:pt>
                <c:pt idx="9">
                  <c:v>412.82934299999999</c:v>
                </c:pt>
                <c:pt idx="10">
                  <c:v>532.71223899999995</c:v>
                </c:pt>
                <c:pt idx="11">
                  <c:v>647.58369800000014</c:v>
                </c:pt>
              </c:numCache>
            </c:numRef>
          </c:val>
          <c:extLst>
            <c:ext xmlns:c16="http://schemas.microsoft.com/office/drawing/2014/chart" uri="{C3380CC4-5D6E-409C-BE32-E72D297353CC}">
              <c16:uniqueId val="{00000000-136A-4182-821D-07A924959D79}"/>
            </c:ext>
          </c:extLst>
        </c:ser>
        <c:ser>
          <c:idx val="1"/>
          <c:order val="1"/>
          <c:tx>
            <c:strRef>
              <c:f>'4.2'!$A$8</c:f>
              <c:strCache>
                <c:ptCount val="1"/>
                <c:pt idx="0">
                  <c:v>Jihočeský Region</c:v>
                </c:pt>
              </c:strCache>
            </c:strRef>
          </c:tx>
          <c:spPr>
            <a:solidFill>
              <a:schemeClr val="accent2"/>
            </a:solidFill>
          </c:spPr>
          <c:invertIfNegative val="0"/>
          <c:val>
            <c:numRef>
              <c:f>'4.2'!$B$8:$M$8</c:f>
              <c:numCache>
                <c:formatCode>#,##0.0</c:formatCode>
                <c:ptCount val="12"/>
                <c:pt idx="0">
                  <c:v>941.83407799999998</c:v>
                </c:pt>
                <c:pt idx="1">
                  <c:v>837.91943500000014</c:v>
                </c:pt>
                <c:pt idx="2">
                  <c:v>700.63859200000047</c:v>
                </c:pt>
                <c:pt idx="3">
                  <c:v>495.05722999999989</c:v>
                </c:pt>
                <c:pt idx="4">
                  <c:v>409.36051000000015</c:v>
                </c:pt>
                <c:pt idx="5">
                  <c:v>265.20983900000004</c:v>
                </c:pt>
                <c:pt idx="6">
                  <c:v>257.11681400000009</c:v>
                </c:pt>
                <c:pt idx="7">
                  <c:v>255.2556780000001</c:v>
                </c:pt>
                <c:pt idx="8">
                  <c:v>310.04777299999984</c:v>
                </c:pt>
                <c:pt idx="9">
                  <c:v>591.44738799999971</c:v>
                </c:pt>
                <c:pt idx="10">
                  <c:v>751.59259099999963</c:v>
                </c:pt>
                <c:pt idx="11">
                  <c:v>857.76357499999961</c:v>
                </c:pt>
              </c:numCache>
            </c:numRef>
          </c:val>
          <c:extLst>
            <c:ext xmlns:c16="http://schemas.microsoft.com/office/drawing/2014/chart" uri="{C3380CC4-5D6E-409C-BE32-E72D297353CC}">
              <c16:uniqueId val="{00000001-136A-4182-821D-07A924959D79}"/>
            </c:ext>
          </c:extLst>
        </c:ser>
        <c:ser>
          <c:idx val="2"/>
          <c:order val="2"/>
          <c:tx>
            <c:strRef>
              <c:f>'4.2'!$A$9</c:f>
              <c:strCache>
                <c:ptCount val="1"/>
                <c:pt idx="0">
                  <c:v>Jihomoravský Region</c:v>
                </c:pt>
              </c:strCache>
            </c:strRef>
          </c:tx>
          <c:spPr>
            <a:solidFill>
              <a:schemeClr val="accent3"/>
            </a:solidFill>
          </c:spPr>
          <c:invertIfNegative val="0"/>
          <c:val>
            <c:numRef>
              <c:f>'4.2'!$B$9:$M$9</c:f>
              <c:numCache>
                <c:formatCode>#,##0.0</c:formatCode>
                <c:ptCount val="12"/>
                <c:pt idx="0">
                  <c:v>1106.8514629999997</c:v>
                </c:pt>
                <c:pt idx="1">
                  <c:v>918.8392369999998</c:v>
                </c:pt>
                <c:pt idx="2">
                  <c:v>675.92072499999972</c:v>
                </c:pt>
                <c:pt idx="3">
                  <c:v>481.49774799999989</c:v>
                </c:pt>
                <c:pt idx="4">
                  <c:v>395.53288500000002</c:v>
                </c:pt>
                <c:pt idx="5">
                  <c:v>267.10593800000009</c:v>
                </c:pt>
                <c:pt idx="6">
                  <c:v>255.97213199999996</c:v>
                </c:pt>
                <c:pt idx="7">
                  <c:v>261.86374699999999</c:v>
                </c:pt>
                <c:pt idx="8">
                  <c:v>315.67641499999991</c:v>
                </c:pt>
                <c:pt idx="9">
                  <c:v>563.67818299999988</c:v>
                </c:pt>
                <c:pt idx="10">
                  <c:v>792.25264600000003</c:v>
                </c:pt>
                <c:pt idx="11">
                  <c:v>929.96756200000004</c:v>
                </c:pt>
              </c:numCache>
            </c:numRef>
          </c:val>
          <c:extLst>
            <c:ext xmlns:c16="http://schemas.microsoft.com/office/drawing/2014/chart" uri="{C3380CC4-5D6E-409C-BE32-E72D297353CC}">
              <c16:uniqueId val="{00000002-136A-4182-821D-07A924959D79}"/>
            </c:ext>
          </c:extLst>
        </c:ser>
        <c:ser>
          <c:idx val="3"/>
          <c:order val="3"/>
          <c:tx>
            <c:strRef>
              <c:f>'4.2'!$A$10</c:f>
              <c:strCache>
                <c:ptCount val="1"/>
                <c:pt idx="0">
                  <c:v>Karlovarský Region</c:v>
                </c:pt>
              </c:strCache>
            </c:strRef>
          </c:tx>
          <c:spPr>
            <a:solidFill>
              <a:schemeClr val="accent4"/>
            </a:solidFill>
          </c:spPr>
          <c:invertIfNegative val="0"/>
          <c:val>
            <c:numRef>
              <c:f>'4.2'!$B$10:$M$10</c:f>
              <c:numCache>
                <c:formatCode>#,##0.0</c:formatCode>
                <c:ptCount val="12"/>
                <c:pt idx="0">
                  <c:v>761.0698910000001</c:v>
                </c:pt>
                <c:pt idx="1">
                  <c:v>686.87834900000018</c:v>
                </c:pt>
                <c:pt idx="2">
                  <c:v>633.17939699999999</c:v>
                </c:pt>
                <c:pt idx="3">
                  <c:v>428.76314099999991</c:v>
                </c:pt>
                <c:pt idx="4">
                  <c:v>381.84763600000002</c:v>
                </c:pt>
                <c:pt idx="5">
                  <c:v>274.14864999999992</c:v>
                </c:pt>
                <c:pt idx="6">
                  <c:v>222.32362900000004</c:v>
                </c:pt>
                <c:pt idx="7">
                  <c:v>250.58322900000007</c:v>
                </c:pt>
                <c:pt idx="8">
                  <c:v>329.56837400000001</c:v>
                </c:pt>
                <c:pt idx="9">
                  <c:v>508.68928600000015</c:v>
                </c:pt>
                <c:pt idx="10">
                  <c:v>610.46966499999996</c:v>
                </c:pt>
                <c:pt idx="11">
                  <c:v>655.6247340000001</c:v>
                </c:pt>
              </c:numCache>
            </c:numRef>
          </c:val>
          <c:extLst>
            <c:ext xmlns:c16="http://schemas.microsoft.com/office/drawing/2014/chart" uri="{C3380CC4-5D6E-409C-BE32-E72D297353CC}">
              <c16:uniqueId val="{00000003-136A-4182-821D-07A924959D79}"/>
            </c:ext>
          </c:extLst>
        </c:ser>
        <c:ser>
          <c:idx val="4"/>
          <c:order val="4"/>
          <c:tx>
            <c:strRef>
              <c:f>'4.2'!$A$11</c:f>
              <c:strCache>
                <c:ptCount val="1"/>
                <c:pt idx="0">
                  <c:v>Vysočina Region</c:v>
                </c:pt>
              </c:strCache>
            </c:strRef>
          </c:tx>
          <c:spPr>
            <a:solidFill>
              <a:schemeClr val="accent5"/>
            </a:solidFill>
          </c:spPr>
          <c:invertIfNegative val="0"/>
          <c:val>
            <c:numRef>
              <c:f>'4.2'!$B$11:$M$11</c:f>
              <c:numCache>
                <c:formatCode>#,##0.0</c:formatCode>
                <c:ptCount val="12"/>
                <c:pt idx="0">
                  <c:v>494.95268000000027</c:v>
                </c:pt>
                <c:pt idx="1">
                  <c:v>443.48810400000025</c:v>
                </c:pt>
                <c:pt idx="2">
                  <c:v>377.33746100000013</c:v>
                </c:pt>
                <c:pt idx="3">
                  <c:v>278.087647</c:v>
                </c:pt>
                <c:pt idx="4">
                  <c:v>246.05467499999997</c:v>
                </c:pt>
                <c:pt idx="5">
                  <c:v>174.85272399999999</c:v>
                </c:pt>
                <c:pt idx="6">
                  <c:v>153.48962099999989</c:v>
                </c:pt>
                <c:pt idx="7">
                  <c:v>153.339778</c:v>
                </c:pt>
                <c:pt idx="8">
                  <c:v>161.83980099999999</c:v>
                </c:pt>
                <c:pt idx="9">
                  <c:v>285.88415299999991</c:v>
                </c:pt>
                <c:pt idx="10">
                  <c:v>403.26669999999973</c:v>
                </c:pt>
                <c:pt idx="11">
                  <c:v>449.61077999999986</c:v>
                </c:pt>
              </c:numCache>
            </c:numRef>
          </c:val>
          <c:extLst>
            <c:ext xmlns:c16="http://schemas.microsoft.com/office/drawing/2014/chart" uri="{C3380CC4-5D6E-409C-BE32-E72D297353CC}">
              <c16:uniqueId val="{00000004-136A-4182-821D-07A924959D79}"/>
            </c:ext>
          </c:extLst>
        </c:ser>
        <c:ser>
          <c:idx val="5"/>
          <c:order val="5"/>
          <c:tx>
            <c:strRef>
              <c:f>'4.2'!$A$12</c:f>
              <c:strCache>
                <c:ptCount val="1"/>
                <c:pt idx="0">
                  <c:v>Královéhradecký Region</c:v>
                </c:pt>
              </c:strCache>
            </c:strRef>
          </c:tx>
          <c:spPr>
            <a:solidFill>
              <a:schemeClr val="accent6"/>
            </a:solidFill>
          </c:spPr>
          <c:invertIfNegative val="0"/>
          <c:val>
            <c:numRef>
              <c:f>'4.2'!$B$12:$M$12</c:f>
              <c:numCache>
                <c:formatCode>#,##0.0</c:formatCode>
                <c:ptCount val="12"/>
                <c:pt idx="0">
                  <c:v>577.04798699999992</c:v>
                </c:pt>
                <c:pt idx="1">
                  <c:v>466.03972299999998</c:v>
                </c:pt>
                <c:pt idx="2">
                  <c:v>390.98162500000018</c:v>
                </c:pt>
                <c:pt idx="3">
                  <c:v>290.69342299999994</c:v>
                </c:pt>
                <c:pt idx="4">
                  <c:v>261.554057</c:v>
                </c:pt>
                <c:pt idx="5">
                  <c:v>183.29052200000001</c:v>
                </c:pt>
                <c:pt idx="6">
                  <c:v>159.35952400000008</c:v>
                </c:pt>
                <c:pt idx="7">
                  <c:v>172.037429</c:v>
                </c:pt>
                <c:pt idx="8">
                  <c:v>227.47142299999996</c:v>
                </c:pt>
                <c:pt idx="9">
                  <c:v>437.50827000000021</c:v>
                </c:pt>
                <c:pt idx="10">
                  <c:v>511.96691700000002</c:v>
                </c:pt>
                <c:pt idx="11">
                  <c:v>546.30764000000022</c:v>
                </c:pt>
              </c:numCache>
            </c:numRef>
          </c:val>
          <c:extLst>
            <c:ext xmlns:c16="http://schemas.microsoft.com/office/drawing/2014/chart" uri="{C3380CC4-5D6E-409C-BE32-E72D297353CC}">
              <c16:uniqueId val="{00000005-136A-4182-821D-07A924959D79}"/>
            </c:ext>
          </c:extLst>
        </c:ser>
        <c:ser>
          <c:idx val="6"/>
          <c:order val="6"/>
          <c:tx>
            <c:strRef>
              <c:f>'4.2'!$A$13</c:f>
              <c:strCache>
                <c:ptCount val="1"/>
                <c:pt idx="0">
                  <c:v>Liberecký Region</c:v>
                </c:pt>
              </c:strCache>
            </c:strRef>
          </c:tx>
          <c:spPr>
            <a:solidFill>
              <a:srgbClr val="F0948F"/>
            </a:solidFill>
          </c:spPr>
          <c:invertIfNegative val="0"/>
          <c:val>
            <c:numRef>
              <c:f>'4.2'!$B$13:$M$13</c:f>
              <c:numCache>
                <c:formatCode>#,##0.0</c:formatCode>
                <c:ptCount val="12"/>
                <c:pt idx="0">
                  <c:v>320.51495699999987</c:v>
                </c:pt>
                <c:pt idx="1">
                  <c:v>291.27961799999997</c:v>
                </c:pt>
                <c:pt idx="2">
                  <c:v>233.27520199999992</c:v>
                </c:pt>
                <c:pt idx="3">
                  <c:v>169.58790899999994</c:v>
                </c:pt>
                <c:pt idx="4">
                  <c:v>139.49206800000002</c:v>
                </c:pt>
                <c:pt idx="5">
                  <c:v>108.268145</c:v>
                </c:pt>
                <c:pt idx="6">
                  <c:v>108.78134799999999</c:v>
                </c:pt>
                <c:pt idx="7">
                  <c:v>111.67087500000001</c:v>
                </c:pt>
                <c:pt idx="8">
                  <c:v>125.48661300000001</c:v>
                </c:pt>
                <c:pt idx="9">
                  <c:v>197.10084799999998</c:v>
                </c:pt>
                <c:pt idx="10">
                  <c:v>244.74630699999997</c:v>
                </c:pt>
                <c:pt idx="11">
                  <c:v>286.93005199999999</c:v>
                </c:pt>
              </c:numCache>
            </c:numRef>
          </c:val>
          <c:extLst>
            <c:ext xmlns:c16="http://schemas.microsoft.com/office/drawing/2014/chart" uri="{C3380CC4-5D6E-409C-BE32-E72D297353CC}">
              <c16:uniqueId val="{00000006-136A-4182-821D-07A924959D79}"/>
            </c:ext>
          </c:extLst>
        </c:ser>
        <c:ser>
          <c:idx val="7"/>
          <c:order val="7"/>
          <c:tx>
            <c:strRef>
              <c:f>'4.2'!$A$14</c:f>
              <c:strCache>
                <c:ptCount val="1"/>
                <c:pt idx="0">
                  <c:v>Moravskoslezský Region</c:v>
                </c:pt>
              </c:strCache>
            </c:strRef>
          </c:tx>
          <c:spPr>
            <a:solidFill>
              <a:srgbClr val="F7C9C7"/>
            </a:solidFill>
          </c:spPr>
          <c:invertIfNegative val="0"/>
          <c:val>
            <c:numRef>
              <c:f>'4.2'!$B$14:$M$14</c:f>
              <c:numCache>
                <c:formatCode>#,##0.0</c:formatCode>
                <c:ptCount val="12"/>
                <c:pt idx="0">
                  <c:v>2898.5000739999996</c:v>
                </c:pt>
                <c:pt idx="1">
                  <c:v>2596.5932919999982</c:v>
                </c:pt>
                <c:pt idx="2">
                  <c:v>2278.9672000000014</c:v>
                </c:pt>
                <c:pt idx="3">
                  <c:v>1797.450376</c:v>
                </c:pt>
                <c:pt idx="4">
                  <c:v>1727.0730469999999</c:v>
                </c:pt>
                <c:pt idx="5">
                  <c:v>1361.2338269999991</c:v>
                </c:pt>
                <c:pt idx="6">
                  <c:v>1365.6938140000002</c:v>
                </c:pt>
                <c:pt idx="7">
                  <c:v>1281.7341759999997</c:v>
                </c:pt>
                <c:pt idx="8">
                  <c:v>1399.4293289999994</c:v>
                </c:pt>
                <c:pt idx="9">
                  <c:v>1852.5069699999995</c:v>
                </c:pt>
                <c:pt idx="10">
                  <c:v>2396.0390179999986</c:v>
                </c:pt>
                <c:pt idx="11">
                  <c:v>2617.2329359999981</c:v>
                </c:pt>
              </c:numCache>
            </c:numRef>
          </c:val>
          <c:extLst>
            <c:ext xmlns:c16="http://schemas.microsoft.com/office/drawing/2014/chart" uri="{C3380CC4-5D6E-409C-BE32-E72D297353CC}">
              <c16:uniqueId val="{00000007-136A-4182-821D-07A924959D79}"/>
            </c:ext>
          </c:extLst>
        </c:ser>
        <c:ser>
          <c:idx val="8"/>
          <c:order val="8"/>
          <c:tx>
            <c:strRef>
              <c:f>'4.2'!$A$15</c:f>
              <c:strCache>
                <c:ptCount val="1"/>
                <c:pt idx="0">
                  <c:v>Olomoucký Region</c:v>
                </c:pt>
              </c:strCache>
            </c:strRef>
          </c:tx>
          <c:spPr>
            <a:solidFill>
              <a:schemeClr val="tx1"/>
            </a:solidFill>
          </c:spPr>
          <c:invertIfNegative val="0"/>
          <c:val>
            <c:numRef>
              <c:f>'4.2'!$B$15:$M$15</c:f>
              <c:numCache>
                <c:formatCode>#,##0.0</c:formatCode>
                <c:ptCount val="12"/>
                <c:pt idx="0">
                  <c:v>840.45302899999979</c:v>
                </c:pt>
                <c:pt idx="1">
                  <c:v>731.69727200000023</c:v>
                </c:pt>
                <c:pt idx="2">
                  <c:v>609.35652299999958</c:v>
                </c:pt>
                <c:pt idx="3">
                  <c:v>433.18756399999995</c:v>
                </c:pt>
                <c:pt idx="4">
                  <c:v>396.204814</c:v>
                </c:pt>
                <c:pt idx="5">
                  <c:v>291.52868800000005</c:v>
                </c:pt>
                <c:pt idx="6">
                  <c:v>297.36584700000009</c:v>
                </c:pt>
                <c:pt idx="7">
                  <c:v>298.99763500000006</c:v>
                </c:pt>
                <c:pt idx="8">
                  <c:v>384.24273500000004</c:v>
                </c:pt>
                <c:pt idx="9">
                  <c:v>604.16556500000002</c:v>
                </c:pt>
                <c:pt idx="10">
                  <c:v>712.69148299999972</c:v>
                </c:pt>
                <c:pt idx="11">
                  <c:v>763.33287200000029</c:v>
                </c:pt>
              </c:numCache>
            </c:numRef>
          </c:val>
          <c:extLst>
            <c:ext xmlns:c16="http://schemas.microsoft.com/office/drawing/2014/chart" uri="{C3380CC4-5D6E-409C-BE32-E72D297353CC}">
              <c16:uniqueId val="{00000008-136A-4182-821D-07A924959D79}"/>
            </c:ext>
          </c:extLst>
        </c:ser>
        <c:ser>
          <c:idx val="9"/>
          <c:order val="9"/>
          <c:tx>
            <c:strRef>
              <c:f>'4.2'!$A$16</c:f>
              <c:strCache>
                <c:ptCount val="1"/>
                <c:pt idx="0">
                  <c:v>Pardubický Region</c:v>
                </c:pt>
              </c:strCache>
            </c:strRef>
          </c:tx>
          <c:spPr>
            <a:solidFill>
              <a:srgbClr val="646363"/>
            </a:solidFill>
          </c:spPr>
          <c:invertIfNegative val="0"/>
          <c:val>
            <c:numRef>
              <c:f>'4.2'!$B$16:$M$16</c:f>
              <c:numCache>
                <c:formatCode>#,##0.0</c:formatCode>
                <c:ptCount val="12"/>
                <c:pt idx="0">
                  <c:v>883.34504800000002</c:v>
                </c:pt>
                <c:pt idx="1">
                  <c:v>798.98017700000003</c:v>
                </c:pt>
                <c:pt idx="2">
                  <c:v>654.18327000000011</c:v>
                </c:pt>
                <c:pt idx="3">
                  <c:v>447.53759099999991</c:v>
                </c:pt>
                <c:pt idx="4">
                  <c:v>390.67997399999985</c:v>
                </c:pt>
                <c:pt idx="5">
                  <c:v>242.71413300000003</c:v>
                </c:pt>
                <c:pt idx="6">
                  <c:v>232.63440199999999</c:v>
                </c:pt>
                <c:pt idx="7">
                  <c:v>217.425625</c:v>
                </c:pt>
                <c:pt idx="8">
                  <c:v>302.06138300000009</c:v>
                </c:pt>
                <c:pt idx="9">
                  <c:v>544.83273700000007</c:v>
                </c:pt>
                <c:pt idx="10">
                  <c:v>702.82843100000014</c:v>
                </c:pt>
                <c:pt idx="11">
                  <c:v>811.21239099999991</c:v>
                </c:pt>
              </c:numCache>
            </c:numRef>
          </c:val>
          <c:extLst>
            <c:ext xmlns:c16="http://schemas.microsoft.com/office/drawing/2014/chart" uri="{C3380CC4-5D6E-409C-BE32-E72D297353CC}">
              <c16:uniqueId val="{00000009-136A-4182-821D-07A924959D79}"/>
            </c:ext>
          </c:extLst>
        </c:ser>
        <c:ser>
          <c:idx val="10"/>
          <c:order val="10"/>
          <c:tx>
            <c:strRef>
              <c:f>'4.2'!$A$17</c:f>
              <c:strCache>
                <c:ptCount val="1"/>
                <c:pt idx="0">
                  <c:v>Plzeňský Region</c:v>
                </c:pt>
              </c:strCache>
            </c:strRef>
          </c:tx>
          <c:spPr>
            <a:solidFill>
              <a:srgbClr val="9D9D9C"/>
            </a:solidFill>
          </c:spPr>
          <c:invertIfNegative val="0"/>
          <c:val>
            <c:numRef>
              <c:f>'4.2'!$B$17:$M$17</c:f>
              <c:numCache>
                <c:formatCode>#,##0.0</c:formatCode>
                <c:ptCount val="12"/>
                <c:pt idx="0">
                  <c:v>802.96832399999994</c:v>
                </c:pt>
                <c:pt idx="1">
                  <c:v>749.67213400000014</c:v>
                </c:pt>
                <c:pt idx="2">
                  <c:v>599.70777999999962</c:v>
                </c:pt>
                <c:pt idx="3">
                  <c:v>409.47026499999981</c:v>
                </c:pt>
                <c:pt idx="4">
                  <c:v>327.26888900000012</c:v>
                </c:pt>
                <c:pt idx="5">
                  <c:v>204.52695299999996</c:v>
                </c:pt>
                <c:pt idx="6">
                  <c:v>199.27451800000003</c:v>
                </c:pt>
                <c:pt idx="7">
                  <c:v>167.58932399999998</c:v>
                </c:pt>
                <c:pt idx="8">
                  <c:v>259.11889700000006</c:v>
                </c:pt>
                <c:pt idx="9">
                  <c:v>472.53928200000001</c:v>
                </c:pt>
                <c:pt idx="10">
                  <c:v>643.962627</c:v>
                </c:pt>
                <c:pt idx="11">
                  <c:v>727.06912600000032</c:v>
                </c:pt>
              </c:numCache>
            </c:numRef>
          </c:val>
          <c:extLst>
            <c:ext xmlns:c16="http://schemas.microsoft.com/office/drawing/2014/chart" uri="{C3380CC4-5D6E-409C-BE32-E72D297353CC}">
              <c16:uniqueId val="{0000000A-136A-4182-821D-07A924959D79}"/>
            </c:ext>
          </c:extLst>
        </c:ser>
        <c:ser>
          <c:idx val="11"/>
          <c:order val="11"/>
          <c:tx>
            <c:strRef>
              <c:f>'4.2'!$A$18</c:f>
              <c:strCache>
                <c:ptCount val="1"/>
                <c:pt idx="0">
                  <c:v>Středočeský Region</c:v>
                </c:pt>
              </c:strCache>
            </c:strRef>
          </c:tx>
          <c:spPr>
            <a:solidFill>
              <a:srgbClr val="D0D0D0"/>
            </a:solidFill>
          </c:spPr>
          <c:invertIfNegative val="0"/>
          <c:val>
            <c:numRef>
              <c:f>'4.2'!$B$18:$M$18</c:f>
              <c:numCache>
                <c:formatCode>#,##0.0</c:formatCode>
                <c:ptCount val="12"/>
                <c:pt idx="0">
                  <c:v>3296.4961460000004</c:v>
                </c:pt>
                <c:pt idx="1">
                  <c:v>2948.4409509999991</c:v>
                </c:pt>
                <c:pt idx="2">
                  <c:v>2475.4287169999984</c:v>
                </c:pt>
                <c:pt idx="3">
                  <c:v>1578.0504259999998</c:v>
                </c:pt>
                <c:pt idx="4">
                  <c:v>1394.528558</c:v>
                </c:pt>
                <c:pt idx="5">
                  <c:v>1015.1108159999997</c:v>
                </c:pt>
                <c:pt idx="6">
                  <c:v>892.64355899999953</c:v>
                </c:pt>
                <c:pt idx="7">
                  <c:v>956.15823899999998</c:v>
                </c:pt>
                <c:pt idx="8">
                  <c:v>1246.9695540000009</c:v>
                </c:pt>
                <c:pt idx="9">
                  <c:v>2194.0583110000011</c:v>
                </c:pt>
                <c:pt idx="10">
                  <c:v>2704.3923460000024</c:v>
                </c:pt>
                <c:pt idx="11">
                  <c:v>3115.2165160000018</c:v>
                </c:pt>
              </c:numCache>
            </c:numRef>
          </c:val>
          <c:extLst>
            <c:ext xmlns:c16="http://schemas.microsoft.com/office/drawing/2014/chart" uri="{C3380CC4-5D6E-409C-BE32-E72D297353CC}">
              <c16:uniqueId val="{0000000B-136A-4182-821D-07A924959D79}"/>
            </c:ext>
          </c:extLst>
        </c:ser>
        <c:ser>
          <c:idx val="12"/>
          <c:order val="12"/>
          <c:tx>
            <c:strRef>
              <c:f>'4.2'!$A$19</c:f>
              <c:strCache>
                <c:ptCount val="1"/>
                <c:pt idx="0">
                  <c:v>Ústecký Region</c:v>
                </c:pt>
              </c:strCache>
            </c:strRef>
          </c:tx>
          <c:spPr>
            <a:pattFill prst="ltUpDiag">
              <a:fgClr>
                <a:schemeClr val="accent1"/>
              </a:fgClr>
              <a:bgClr>
                <a:schemeClr val="bg1"/>
              </a:bgClr>
            </a:pattFill>
          </c:spPr>
          <c:invertIfNegative val="0"/>
          <c:val>
            <c:numRef>
              <c:f>'4.2'!$B$19:$M$19</c:f>
              <c:numCache>
                <c:formatCode>#,##0.0</c:formatCode>
                <c:ptCount val="12"/>
                <c:pt idx="0">
                  <c:v>3318.2928880000013</c:v>
                </c:pt>
                <c:pt idx="1">
                  <c:v>3226.4574980000011</c:v>
                </c:pt>
                <c:pt idx="2">
                  <c:v>3105.6299070000005</c:v>
                </c:pt>
                <c:pt idx="3">
                  <c:v>2500.743132000001</c:v>
                </c:pt>
                <c:pt idx="4">
                  <c:v>2281.0711150000002</c:v>
                </c:pt>
                <c:pt idx="5">
                  <c:v>1888.0366609999996</c:v>
                </c:pt>
                <c:pt idx="6">
                  <c:v>2005.9094800000003</c:v>
                </c:pt>
                <c:pt idx="7">
                  <c:v>2064.9610579999999</c:v>
                </c:pt>
                <c:pt idx="8">
                  <c:v>1983.1210899999999</c:v>
                </c:pt>
                <c:pt idx="9">
                  <c:v>2359.2003109999987</c:v>
                </c:pt>
                <c:pt idx="10">
                  <c:v>2952.7232989999989</c:v>
                </c:pt>
                <c:pt idx="11">
                  <c:v>3303.9238449999998</c:v>
                </c:pt>
              </c:numCache>
            </c:numRef>
          </c:val>
          <c:extLst>
            <c:ext xmlns:c16="http://schemas.microsoft.com/office/drawing/2014/chart" uri="{C3380CC4-5D6E-409C-BE32-E72D297353CC}">
              <c16:uniqueId val="{0000000C-136A-4182-821D-07A924959D79}"/>
            </c:ext>
          </c:extLst>
        </c:ser>
        <c:ser>
          <c:idx val="13"/>
          <c:order val="13"/>
          <c:tx>
            <c:strRef>
              <c:f>'4.2'!$A$20</c:f>
              <c:strCache>
                <c:ptCount val="1"/>
                <c:pt idx="0">
                  <c:v>Zlínský Region</c:v>
                </c:pt>
              </c:strCache>
            </c:strRef>
          </c:tx>
          <c:spPr>
            <a:pattFill prst="ltUpDiag">
              <a:fgClr>
                <a:schemeClr val="accent5"/>
              </a:fgClr>
              <a:bgClr>
                <a:schemeClr val="bg1"/>
              </a:bgClr>
            </a:pattFill>
          </c:spPr>
          <c:invertIfNegative val="0"/>
          <c:val>
            <c:numRef>
              <c:f>'4.2'!$B$20:$M$20</c:f>
              <c:numCache>
                <c:formatCode>#,##0.0</c:formatCode>
                <c:ptCount val="12"/>
                <c:pt idx="0">
                  <c:v>832.50886599999967</c:v>
                </c:pt>
                <c:pt idx="1">
                  <c:v>729.26539700000023</c:v>
                </c:pt>
                <c:pt idx="2">
                  <c:v>620.10341000000005</c:v>
                </c:pt>
                <c:pt idx="3">
                  <c:v>468.875472</c:v>
                </c:pt>
                <c:pt idx="4">
                  <c:v>445.18638199999992</c:v>
                </c:pt>
                <c:pt idx="5">
                  <c:v>333.22789200000011</c:v>
                </c:pt>
                <c:pt idx="6">
                  <c:v>338.68865899999992</c:v>
                </c:pt>
                <c:pt idx="7">
                  <c:v>304.000586</c:v>
                </c:pt>
                <c:pt idx="8">
                  <c:v>356.96185299999996</c:v>
                </c:pt>
                <c:pt idx="9">
                  <c:v>533.56579600000009</c:v>
                </c:pt>
                <c:pt idx="10">
                  <c:v>627.70413599999995</c:v>
                </c:pt>
                <c:pt idx="11">
                  <c:v>694.4266090000001</c:v>
                </c:pt>
              </c:numCache>
            </c:numRef>
          </c:val>
          <c:extLst>
            <c:ext xmlns:c16="http://schemas.microsoft.com/office/drawing/2014/chart" uri="{C3380CC4-5D6E-409C-BE32-E72D297353CC}">
              <c16:uniqueId val="{0000000D-136A-4182-821D-07A924959D79}"/>
            </c:ext>
          </c:extLst>
        </c:ser>
        <c:dLbls>
          <c:showLegendKey val="0"/>
          <c:showVal val="0"/>
          <c:showCatName val="0"/>
          <c:showSerName val="0"/>
          <c:showPercent val="0"/>
          <c:showBubbleSize val="0"/>
        </c:dLbls>
        <c:gapWidth val="50"/>
        <c:overlap val="100"/>
        <c:axId val="230913536"/>
        <c:axId val="230915072"/>
      </c:barChart>
      <c:catAx>
        <c:axId val="230913536"/>
        <c:scaling>
          <c:orientation val="minMax"/>
        </c:scaling>
        <c:delete val="0"/>
        <c:axPos val="b"/>
        <c:majorTickMark val="none"/>
        <c:minorTickMark val="none"/>
        <c:tickLblPos val="nextTo"/>
        <c:txPr>
          <a:bodyPr/>
          <a:lstStyle/>
          <a:p>
            <a:pPr>
              <a:defRPr sz="900"/>
            </a:pPr>
            <a:endParaRPr lang="cs-CZ"/>
          </a:p>
        </c:txPr>
        <c:crossAx val="230915072"/>
        <c:crosses val="autoZero"/>
        <c:auto val="1"/>
        <c:lblAlgn val="ctr"/>
        <c:lblOffset val="100"/>
        <c:noMultiLvlLbl val="0"/>
      </c:catAx>
      <c:valAx>
        <c:axId val="230915072"/>
        <c:scaling>
          <c:orientation val="minMax"/>
          <c:max val="20000"/>
        </c:scaling>
        <c:delete val="0"/>
        <c:axPos val="l"/>
        <c:majorGridlines/>
        <c:numFmt formatCode="#,##0" sourceLinked="0"/>
        <c:majorTickMark val="none"/>
        <c:minorTickMark val="none"/>
        <c:tickLblPos val="nextTo"/>
        <c:spPr>
          <a:ln w="6350">
            <a:noFill/>
          </a:ln>
        </c:spPr>
        <c:txPr>
          <a:bodyPr/>
          <a:lstStyle/>
          <a:p>
            <a:pPr>
              <a:defRPr sz="900"/>
            </a:pPr>
            <a:endParaRPr lang="cs-CZ"/>
          </a:p>
        </c:txPr>
        <c:crossAx val="23091353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rgbClr val="233060"/>
                </a:solidFill>
              </a:defRPr>
            </a:pPr>
            <a:r>
              <a:rPr lang="cs-CZ" sz="1000" b="1" i="0" baseline="0">
                <a:solidFill>
                  <a:srgbClr val="233060"/>
                </a:solidFill>
                <a:effectLst/>
              </a:rPr>
              <a:t>Gross heat production in Czech Regions </a:t>
            </a:r>
            <a:r>
              <a:rPr lang="en-US" sz="1000" b="1" i="0" baseline="0">
                <a:solidFill>
                  <a:srgbClr val="233060"/>
                </a:solidFill>
                <a:effectLst/>
              </a:rPr>
              <a:t>[</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9.5246358349698951E-4"/>
          <c:y val="1.9225951097960763E-2"/>
        </c:manualLayout>
      </c:layout>
      <c:overlay val="0"/>
    </c:title>
    <c:autoTitleDeleted val="0"/>
    <c:plotArea>
      <c:layout/>
      <c:barChart>
        <c:barDir val="col"/>
        <c:grouping val="stacked"/>
        <c:varyColors val="0"/>
        <c:ser>
          <c:idx val="0"/>
          <c:order val="0"/>
          <c:tx>
            <c:strRef>
              <c:f>'4.3'!$A$5</c:f>
              <c:strCache>
                <c:ptCount val="1"/>
                <c:pt idx="0">
                  <c:v>Biomass</c:v>
                </c:pt>
              </c:strCache>
            </c:strRef>
          </c:tx>
          <c:spPr>
            <a:solidFill>
              <a:schemeClr val="accent1"/>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'4.3'!$B$5:$O$5</c:f>
              <c:numCache>
                <c:formatCode>#,##0.0</c:formatCode>
                <c:ptCount val="14"/>
                <c:pt idx="0">
                  <c:v>0</c:v>
                </c:pt>
                <c:pt idx="1">
                  <c:v>2659.0152970000013</c:v>
                </c:pt>
                <c:pt idx="2">
                  <c:v>570.721225</c:v>
                </c:pt>
                <c:pt idx="3">
                  <c:v>469.79233399999998</c:v>
                </c:pt>
                <c:pt idx="4">
                  <c:v>1465.7979300000002</c:v>
                </c:pt>
                <c:pt idx="5">
                  <c:v>998.83309899999972</c:v>
                </c:pt>
                <c:pt idx="6">
                  <c:v>6.1033650000000002</c:v>
                </c:pt>
                <c:pt idx="7">
                  <c:v>6577.1923609999994</c:v>
                </c:pt>
                <c:pt idx="8">
                  <c:v>110.53078500000004</c:v>
                </c:pt>
                <c:pt idx="9">
                  <c:v>149.59891099999999</c:v>
                </c:pt>
                <c:pt idx="10">
                  <c:v>1700.0613860000001</c:v>
                </c:pt>
                <c:pt idx="11">
                  <c:v>2306.7285249999991</c:v>
                </c:pt>
                <c:pt idx="12">
                  <c:v>10570.709424000004</c:v>
                </c:pt>
                <c:pt idx="13">
                  <c:v>867.63689099999999</c:v>
                </c:pt>
              </c:numCache>
            </c:numRef>
          </c:val>
          <c:extLst>
            <c:ext xmlns:c16="http://schemas.microsoft.com/office/drawing/2014/chart" uri="{C3380CC4-5D6E-409C-BE32-E72D297353CC}">
              <c16:uniqueId val="{00000000-EF37-4A35-B978-FEC626290C06}"/>
            </c:ext>
          </c:extLst>
        </c:ser>
        <c:ser>
          <c:idx val="1"/>
          <c:order val="1"/>
          <c:tx>
            <c:strRef>
              <c:f>'4.3'!$A$6</c:f>
              <c:strCache>
                <c:ptCount val="1"/>
                <c:pt idx="0">
                  <c:v>Biogas</c:v>
                </c:pt>
              </c:strCache>
            </c:strRef>
          </c:tx>
          <c:spPr>
            <a:solidFill>
              <a:schemeClr val="accent2"/>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'4.3'!$B$6:$O$6</c:f>
              <c:numCache>
                <c:formatCode>#,##0.0</c:formatCode>
                <c:ptCount val="14"/>
                <c:pt idx="0">
                  <c:v>190.24960000000002</c:v>
                </c:pt>
                <c:pt idx="1">
                  <c:v>409.99302100000028</c:v>
                </c:pt>
                <c:pt idx="2">
                  <c:v>306.72936099999993</c:v>
                </c:pt>
                <c:pt idx="3">
                  <c:v>48.861753</c:v>
                </c:pt>
                <c:pt idx="4">
                  <c:v>614.22622299999989</c:v>
                </c:pt>
                <c:pt idx="5">
                  <c:v>402.18448099999966</c:v>
                </c:pt>
                <c:pt idx="6">
                  <c:v>39.666316000000016</c:v>
                </c:pt>
                <c:pt idx="7">
                  <c:v>320.50370699999974</c:v>
                </c:pt>
                <c:pt idx="8">
                  <c:v>348.8740020000003</c:v>
                </c:pt>
                <c:pt idx="9">
                  <c:v>413.02942000000036</c:v>
                </c:pt>
                <c:pt idx="10">
                  <c:v>356.62181199999981</c:v>
                </c:pt>
                <c:pt idx="11">
                  <c:v>477.97765699999979</c:v>
                </c:pt>
                <c:pt idx="12">
                  <c:v>87.29606600000001</c:v>
                </c:pt>
                <c:pt idx="13">
                  <c:v>159.88547300000002</c:v>
                </c:pt>
              </c:numCache>
            </c:numRef>
          </c:val>
          <c:extLst>
            <c:ext xmlns:c16="http://schemas.microsoft.com/office/drawing/2014/chart" uri="{C3380CC4-5D6E-409C-BE32-E72D297353CC}">
              <c16:uniqueId val="{00000001-EF37-4A35-B978-FEC626290C06}"/>
            </c:ext>
          </c:extLst>
        </c:ser>
        <c:ser>
          <c:idx val="2"/>
          <c:order val="2"/>
          <c:tx>
            <c:strRef>
              <c:f>'4.3'!$A$7</c:f>
              <c:strCache>
                <c:ptCount val="1"/>
                <c:pt idx="0">
                  <c:v>Hard coal</c:v>
                </c:pt>
              </c:strCache>
            </c:strRef>
          </c:tx>
          <c:spPr>
            <a:solidFill>
              <a:schemeClr val="accent3"/>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'4.3'!$B$7:$O$7</c:f>
              <c:numCache>
                <c:formatCode>#,##0.0</c:formatCode>
                <c:ptCount val="14"/>
                <c:pt idx="0">
                  <c:v>0</c:v>
                </c:pt>
                <c:pt idx="1">
                  <c:v>32.392000000000003</c:v>
                </c:pt>
                <c:pt idx="2">
                  <c:v>0.14817000000000002</c:v>
                </c:pt>
                <c:pt idx="3">
                  <c:v>0</c:v>
                </c:pt>
                <c:pt idx="4">
                  <c:v>0</c:v>
                </c:pt>
                <c:pt idx="5">
                  <c:v>0.20102999999999999</c:v>
                </c:pt>
                <c:pt idx="6">
                  <c:v>0</c:v>
                </c:pt>
                <c:pt idx="7">
                  <c:v>7413.0344320000013</c:v>
                </c:pt>
                <c:pt idx="8">
                  <c:v>0</c:v>
                </c:pt>
                <c:pt idx="9">
                  <c:v>0</c:v>
                </c:pt>
                <c:pt idx="10">
                  <c:v>0</c:v>
                </c:pt>
                <c:pt idx="11">
                  <c:v>0</c:v>
                </c:pt>
                <c:pt idx="12">
                  <c:v>3.2022300000000001</c:v>
                </c:pt>
                <c:pt idx="13">
                  <c:v>151.49278000000001</c:v>
                </c:pt>
              </c:numCache>
            </c:numRef>
          </c:val>
          <c:extLst>
            <c:ext xmlns:c16="http://schemas.microsoft.com/office/drawing/2014/chart" uri="{C3380CC4-5D6E-409C-BE32-E72D297353CC}">
              <c16:uniqueId val="{00000002-EF37-4A35-B978-FEC626290C06}"/>
            </c:ext>
          </c:extLst>
        </c:ser>
        <c:ser>
          <c:idx val="3"/>
          <c:order val="3"/>
          <c:tx>
            <c:strRef>
              <c:f>'4.3'!$A$8</c:f>
              <c:strCache>
                <c:ptCount val="1"/>
                <c:pt idx="0">
                  <c:v>Electrical energy</c:v>
                </c:pt>
              </c:strCache>
            </c:strRef>
          </c:tx>
          <c:spPr>
            <a:solidFill>
              <a:schemeClr val="accent4"/>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'4.3'!$B$8:$O$8</c:f>
              <c:numCache>
                <c:formatCode>#,##0.0</c:formatCode>
                <c:ptCount val="14"/>
                <c:pt idx="0">
                  <c:v>2.048</c:v>
                </c:pt>
                <c:pt idx="1">
                  <c:v>0.12403999999999998</c:v>
                </c:pt>
                <c:pt idx="2">
                  <c:v>5.9444239999999997</c:v>
                </c:pt>
                <c:pt idx="3">
                  <c:v>0</c:v>
                </c:pt>
                <c:pt idx="4">
                  <c:v>1.9711099999999999</c:v>
                </c:pt>
                <c:pt idx="5">
                  <c:v>2.4187999999999996</c:v>
                </c:pt>
                <c:pt idx="6">
                  <c:v>3.0195700000000003</c:v>
                </c:pt>
                <c:pt idx="7">
                  <c:v>0.77793400000000001</c:v>
                </c:pt>
                <c:pt idx="8">
                  <c:v>0.15534699999999999</c:v>
                </c:pt>
                <c:pt idx="9">
                  <c:v>25.027750000000001</c:v>
                </c:pt>
                <c:pt idx="10">
                  <c:v>5.4628350000000001</c:v>
                </c:pt>
                <c:pt idx="11">
                  <c:v>30.698062</c:v>
                </c:pt>
                <c:pt idx="12">
                  <c:v>0.73341699999999999</c:v>
                </c:pt>
                <c:pt idx="13">
                  <c:v>0</c:v>
                </c:pt>
              </c:numCache>
            </c:numRef>
          </c:val>
          <c:extLst>
            <c:ext xmlns:c16="http://schemas.microsoft.com/office/drawing/2014/chart" uri="{C3380CC4-5D6E-409C-BE32-E72D297353CC}">
              <c16:uniqueId val="{00000003-EF37-4A35-B978-FEC626290C06}"/>
            </c:ext>
          </c:extLst>
        </c:ser>
        <c:ser>
          <c:idx val="4"/>
          <c:order val="4"/>
          <c:tx>
            <c:strRef>
              <c:f>'4.3'!$A$9</c:f>
              <c:strCache>
                <c:ptCount val="1"/>
                <c:pt idx="0">
                  <c:v>Ambient energy (heat pump)</c:v>
                </c:pt>
              </c:strCache>
            </c:strRef>
          </c:tx>
          <c:spPr>
            <a:solidFill>
              <a:schemeClr val="accent5"/>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'4.3'!$B$9:$O$9</c:f>
              <c:numCache>
                <c:formatCode>#,##0.0</c:formatCode>
                <c:ptCount val="14"/>
                <c:pt idx="0">
                  <c:v>35.353199999999987</c:v>
                </c:pt>
                <c:pt idx="1">
                  <c:v>0</c:v>
                </c:pt>
                <c:pt idx="2">
                  <c:v>0.24530799999999997</c:v>
                </c:pt>
                <c:pt idx="3">
                  <c:v>3.3396340000000002</c:v>
                </c:pt>
                <c:pt idx="4">
                  <c:v>3.3147099999999994</c:v>
                </c:pt>
                <c:pt idx="5">
                  <c:v>0</c:v>
                </c:pt>
                <c:pt idx="6">
                  <c:v>0.90800000000000003</c:v>
                </c:pt>
                <c:pt idx="7">
                  <c:v>0</c:v>
                </c:pt>
                <c:pt idx="8">
                  <c:v>0</c:v>
                </c:pt>
                <c:pt idx="9">
                  <c:v>0</c:v>
                </c:pt>
                <c:pt idx="10">
                  <c:v>1.27</c:v>
                </c:pt>
                <c:pt idx="11">
                  <c:v>0</c:v>
                </c:pt>
                <c:pt idx="12">
                  <c:v>46.251500000000014</c:v>
                </c:pt>
                <c:pt idx="13">
                  <c:v>4.2101199999999999</c:v>
                </c:pt>
              </c:numCache>
            </c:numRef>
          </c:val>
          <c:extLst>
            <c:ext xmlns:c16="http://schemas.microsoft.com/office/drawing/2014/chart" uri="{C3380CC4-5D6E-409C-BE32-E72D297353CC}">
              <c16:uniqueId val="{00000004-EF37-4A35-B978-FEC626290C06}"/>
            </c:ext>
          </c:extLst>
        </c:ser>
        <c:ser>
          <c:idx val="5"/>
          <c:order val="5"/>
          <c:tx>
            <c:strRef>
              <c:f>'4.3'!$A$10</c:f>
              <c:strCache>
                <c:ptCount val="1"/>
                <c:pt idx="0">
                  <c:v>Solar energy (solar panel)</c:v>
                </c:pt>
              </c:strCache>
            </c:strRef>
          </c:tx>
          <c:spPr>
            <a:solidFill>
              <a:schemeClr val="accent6"/>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'4.3'!$B$10:$O$10</c:f>
              <c:numCache>
                <c:formatCode>#,##0.0</c:formatCode>
                <c:ptCount val="14"/>
                <c:pt idx="0">
                  <c:v>0</c:v>
                </c:pt>
                <c:pt idx="1">
                  <c:v>0</c:v>
                </c:pt>
                <c:pt idx="2">
                  <c:v>0.11742900000000002</c:v>
                </c:pt>
                <c:pt idx="3">
                  <c:v>0.51534700000000011</c:v>
                </c:pt>
                <c:pt idx="4">
                  <c:v>0.15800000000000003</c:v>
                </c:pt>
                <c:pt idx="5">
                  <c:v>1.1200000000000002E-2</c:v>
                </c:pt>
                <c:pt idx="6">
                  <c:v>0</c:v>
                </c:pt>
                <c:pt idx="7">
                  <c:v>0</c:v>
                </c:pt>
                <c:pt idx="8">
                  <c:v>0</c:v>
                </c:pt>
                <c:pt idx="9">
                  <c:v>0</c:v>
                </c:pt>
                <c:pt idx="10">
                  <c:v>0</c:v>
                </c:pt>
                <c:pt idx="11">
                  <c:v>0</c:v>
                </c:pt>
                <c:pt idx="12">
                  <c:v>0.249</c:v>
                </c:pt>
                <c:pt idx="13">
                  <c:v>0</c:v>
                </c:pt>
              </c:numCache>
            </c:numRef>
          </c:val>
          <c:extLst>
            <c:ext xmlns:c16="http://schemas.microsoft.com/office/drawing/2014/chart" uri="{C3380CC4-5D6E-409C-BE32-E72D297353CC}">
              <c16:uniqueId val="{00000005-EF37-4A35-B978-FEC626290C06}"/>
            </c:ext>
          </c:extLst>
        </c:ser>
        <c:ser>
          <c:idx val="6"/>
          <c:order val="6"/>
          <c:tx>
            <c:strRef>
              <c:f>'4.3'!$A$11</c:f>
              <c:strCache>
                <c:ptCount val="1"/>
                <c:pt idx="0">
                  <c:v>Brown coal</c:v>
                </c:pt>
              </c:strCache>
            </c:strRef>
          </c:tx>
          <c:spPr>
            <a:solidFill>
              <a:srgbClr val="F0948F"/>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'4.3'!$B$11:$O$11</c:f>
              <c:numCache>
                <c:formatCode>#,##0.0</c:formatCode>
                <c:ptCount val="14"/>
                <c:pt idx="0">
                  <c:v>0</c:v>
                </c:pt>
                <c:pt idx="1">
                  <c:v>1430.3699939999992</c:v>
                </c:pt>
                <c:pt idx="2">
                  <c:v>16.857559999999999</c:v>
                </c:pt>
                <c:pt idx="3">
                  <c:v>3974.9697629999987</c:v>
                </c:pt>
                <c:pt idx="4">
                  <c:v>307.18638100000004</c:v>
                </c:pt>
                <c:pt idx="5">
                  <c:v>1077.51558</c:v>
                </c:pt>
                <c:pt idx="6">
                  <c:v>84.486384999999999</c:v>
                </c:pt>
                <c:pt idx="7">
                  <c:v>410.52561999999995</c:v>
                </c:pt>
                <c:pt idx="8">
                  <c:v>1831.8955539999997</c:v>
                </c:pt>
                <c:pt idx="9">
                  <c:v>4992.3875720000005</c:v>
                </c:pt>
                <c:pt idx="10">
                  <c:v>2341.6278720000005</c:v>
                </c:pt>
                <c:pt idx="11">
                  <c:v>11781.759195000001</c:v>
                </c:pt>
                <c:pt idx="12">
                  <c:v>16835.284306000009</c:v>
                </c:pt>
                <c:pt idx="13">
                  <c:v>1453.3082610000001</c:v>
                </c:pt>
              </c:numCache>
            </c:numRef>
          </c:val>
          <c:extLst>
            <c:ext xmlns:c16="http://schemas.microsoft.com/office/drawing/2014/chart" uri="{C3380CC4-5D6E-409C-BE32-E72D297353CC}">
              <c16:uniqueId val="{00000006-EF37-4A35-B978-FEC626290C06}"/>
            </c:ext>
          </c:extLst>
        </c:ser>
        <c:ser>
          <c:idx val="7"/>
          <c:order val="7"/>
          <c:tx>
            <c:strRef>
              <c:f>'4.3'!$A$12</c:f>
              <c:strCache>
                <c:ptCount val="1"/>
                <c:pt idx="0">
                  <c:v>Nuclear fuel</c:v>
                </c:pt>
              </c:strCache>
            </c:strRef>
          </c:tx>
          <c:spPr>
            <a:solidFill>
              <a:srgbClr val="F7C9C7"/>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'4.3'!$B$12:$O$12</c:f>
              <c:numCache>
                <c:formatCode>#,##0.0</c:formatCode>
                <c:ptCount val="14"/>
                <c:pt idx="0">
                  <c:v>0</c:v>
                </c:pt>
                <c:pt idx="1">
                  <c:v>1308.769</c:v>
                </c:pt>
                <c:pt idx="2">
                  <c:v>0</c:v>
                </c:pt>
                <c:pt idx="3">
                  <c:v>0</c:v>
                </c:pt>
                <c:pt idx="4">
                  <c:v>389.33699999999999</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7-EF37-4A35-B978-FEC626290C06}"/>
            </c:ext>
          </c:extLst>
        </c:ser>
        <c:ser>
          <c:idx val="8"/>
          <c:order val="8"/>
          <c:tx>
            <c:strRef>
              <c:f>'4.3'!$A$13</c:f>
              <c:strCache>
                <c:ptCount val="1"/>
                <c:pt idx="0">
                  <c:v>Coke</c:v>
                </c:pt>
              </c:strCache>
            </c:strRef>
          </c:tx>
          <c:spPr>
            <a:solidFill>
              <a:schemeClr val="tx1"/>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'4.3'!$B$13:$O$13</c:f>
              <c:numCache>
                <c:formatCode>#,##0.0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8-EF37-4A35-B978-FEC626290C06}"/>
            </c:ext>
          </c:extLst>
        </c:ser>
        <c:ser>
          <c:idx val="9"/>
          <c:order val="9"/>
          <c:tx>
            <c:strRef>
              <c:f>'4.3'!$A$14</c:f>
              <c:strCache>
                <c:ptCount val="1"/>
                <c:pt idx="0">
                  <c:v>Waste heat</c:v>
                </c:pt>
              </c:strCache>
            </c:strRef>
          </c:tx>
          <c:spPr>
            <a:solidFill>
              <a:srgbClr val="646363"/>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'4.3'!$B$14:$O$14</c:f>
              <c:numCache>
                <c:formatCode>#,##0.0</c:formatCode>
                <c:ptCount val="14"/>
                <c:pt idx="0">
                  <c:v>0</c:v>
                </c:pt>
                <c:pt idx="1">
                  <c:v>0</c:v>
                </c:pt>
                <c:pt idx="2">
                  <c:v>81.457923000000008</c:v>
                </c:pt>
                <c:pt idx="3">
                  <c:v>9.1568000000000005</c:v>
                </c:pt>
                <c:pt idx="4">
                  <c:v>28.808</c:v>
                </c:pt>
                <c:pt idx="5">
                  <c:v>0</c:v>
                </c:pt>
                <c:pt idx="6">
                  <c:v>10.741530000000001</c:v>
                </c:pt>
                <c:pt idx="7">
                  <c:v>1669.7017299999998</c:v>
                </c:pt>
                <c:pt idx="8">
                  <c:v>670.48699099999999</c:v>
                </c:pt>
                <c:pt idx="9">
                  <c:v>141.00800000000001</c:v>
                </c:pt>
                <c:pt idx="10">
                  <c:v>0</c:v>
                </c:pt>
                <c:pt idx="11">
                  <c:v>2780.3470000000002</c:v>
                </c:pt>
                <c:pt idx="12">
                  <c:v>1221.1117300000001</c:v>
                </c:pt>
                <c:pt idx="13">
                  <c:v>305.64699999999999</c:v>
                </c:pt>
              </c:numCache>
            </c:numRef>
          </c:val>
          <c:extLst>
            <c:ext xmlns:c16="http://schemas.microsoft.com/office/drawing/2014/chart" uri="{C3380CC4-5D6E-409C-BE32-E72D297353CC}">
              <c16:uniqueId val="{00000009-EF37-4A35-B978-FEC626290C06}"/>
            </c:ext>
          </c:extLst>
        </c:ser>
        <c:ser>
          <c:idx val="10"/>
          <c:order val="10"/>
          <c:tx>
            <c:strRef>
              <c:f>'4.3'!$A$15</c:f>
              <c:strCache>
                <c:ptCount val="1"/>
                <c:pt idx="0">
                  <c:v>Other liquid fuels</c:v>
                </c:pt>
              </c:strCache>
            </c:strRef>
          </c:tx>
          <c:spPr>
            <a:solidFill>
              <a:srgbClr val="9D9D9C"/>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'4.3'!$B$15:$O$15</c:f>
              <c:numCache>
                <c:formatCode>#,##0.0</c:formatCode>
                <c:ptCount val="14"/>
                <c:pt idx="0">
                  <c:v>0</c:v>
                </c:pt>
                <c:pt idx="1">
                  <c:v>0</c:v>
                </c:pt>
                <c:pt idx="2">
                  <c:v>0</c:v>
                </c:pt>
                <c:pt idx="3">
                  <c:v>0</c:v>
                </c:pt>
                <c:pt idx="4">
                  <c:v>0</c:v>
                </c:pt>
                <c:pt idx="5">
                  <c:v>0</c:v>
                </c:pt>
                <c:pt idx="6">
                  <c:v>0</c:v>
                </c:pt>
                <c:pt idx="7">
                  <c:v>0</c:v>
                </c:pt>
                <c:pt idx="8">
                  <c:v>0</c:v>
                </c:pt>
                <c:pt idx="9">
                  <c:v>0</c:v>
                </c:pt>
                <c:pt idx="10">
                  <c:v>0</c:v>
                </c:pt>
                <c:pt idx="11">
                  <c:v>19.619912999999997</c:v>
                </c:pt>
                <c:pt idx="12">
                  <c:v>0</c:v>
                </c:pt>
                <c:pt idx="13">
                  <c:v>91.629000000000005</c:v>
                </c:pt>
              </c:numCache>
            </c:numRef>
          </c:val>
          <c:extLst>
            <c:ext xmlns:c16="http://schemas.microsoft.com/office/drawing/2014/chart" uri="{C3380CC4-5D6E-409C-BE32-E72D297353CC}">
              <c16:uniqueId val="{0000000A-EF37-4A35-B978-FEC626290C06}"/>
            </c:ext>
          </c:extLst>
        </c:ser>
        <c:ser>
          <c:idx val="11"/>
          <c:order val="11"/>
          <c:tx>
            <c:strRef>
              <c:f>'4.3'!$A$16</c:f>
              <c:strCache>
                <c:ptCount val="1"/>
                <c:pt idx="0">
                  <c:v>Other solid fuels</c:v>
                </c:pt>
              </c:strCache>
            </c:strRef>
          </c:tx>
          <c:spPr>
            <a:solidFill>
              <a:srgbClr val="D0D0D0"/>
            </a:solid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'4.3'!$B$16:$O$16</c:f>
              <c:numCache>
                <c:formatCode>#,##0.0</c:formatCode>
                <c:ptCount val="14"/>
                <c:pt idx="0">
                  <c:v>1106.2128299999999</c:v>
                </c:pt>
                <c:pt idx="1">
                  <c:v>9.7825450000000025</c:v>
                </c:pt>
                <c:pt idx="2">
                  <c:v>1797.921</c:v>
                </c:pt>
                <c:pt idx="3">
                  <c:v>1.3132999999999999E-2</c:v>
                </c:pt>
                <c:pt idx="4">
                  <c:v>12.649194999999999</c:v>
                </c:pt>
                <c:pt idx="5">
                  <c:v>3.4011499999999999</c:v>
                </c:pt>
                <c:pt idx="6">
                  <c:v>723.33540599999992</c:v>
                </c:pt>
                <c:pt idx="7">
                  <c:v>152.98000300000001</c:v>
                </c:pt>
                <c:pt idx="8">
                  <c:v>488.80440199999998</c:v>
                </c:pt>
                <c:pt idx="9">
                  <c:v>0</c:v>
                </c:pt>
                <c:pt idx="10">
                  <c:v>329.96504000000004</c:v>
                </c:pt>
                <c:pt idx="11">
                  <c:v>91.173000000000002</c:v>
                </c:pt>
                <c:pt idx="12">
                  <c:v>0</c:v>
                </c:pt>
                <c:pt idx="13">
                  <c:v>84.588400000000007</c:v>
                </c:pt>
              </c:numCache>
            </c:numRef>
          </c:val>
          <c:extLst>
            <c:ext xmlns:c16="http://schemas.microsoft.com/office/drawing/2014/chart" uri="{C3380CC4-5D6E-409C-BE32-E72D297353CC}">
              <c16:uniqueId val="{0000000B-EF37-4A35-B978-FEC626290C06}"/>
            </c:ext>
          </c:extLst>
        </c:ser>
        <c:ser>
          <c:idx val="12"/>
          <c:order val="12"/>
          <c:tx>
            <c:strRef>
              <c:f>'4.3'!$A$17</c:f>
              <c:strCache>
                <c:ptCount val="1"/>
                <c:pt idx="0">
                  <c:v>Other gases</c:v>
                </c:pt>
              </c:strCache>
            </c:strRef>
          </c:tx>
          <c:spPr>
            <a:pattFill prst="ltUpDiag">
              <a:fgClr>
                <a:schemeClr val="accent1"/>
              </a:fgClr>
              <a:bgClr>
                <a:schemeClr val="bg1"/>
              </a:bgClr>
            </a:patt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'4.3'!$B$17:$O$17</c:f>
              <c:numCache>
                <c:formatCode>#,##0.0</c:formatCode>
                <c:ptCount val="14"/>
                <c:pt idx="0">
                  <c:v>0</c:v>
                </c:pt>
                <c:pt idx="1">
                  <c:v>8.2994419999999991</c:v>
                </c:pt>
                <c:pt idx="2">
                  <c:v>0</c:v>
                </c:pt>
                <c:pt idx="3">
                  <c:v>0</c:v>
                </c:pt>
                <c:pt idx="4">
                  <c:v>0</c:v>
                </c:pt>
                <c:pt idx="5">
                  <c:v>0</c:v>
                </c:pt>
                <c:pt idx="6">
                  <c:v>0</c:v>
                </c:pt>
                <c:pt idx="7">
                  <c:v>3562.5717560000021</c:v>
                </c:pt>
                <c:pt idx="8">
                  <c:v>0.47265499999999999</c:v>
                </c:pt>
                <c:pt idx="9">
                  <c:v>0</c:v>
                </c:pt>
                <c:pt idx="10">
                  <c:v>2.3679999999999999</c:v>
                </c:pt>
                <c:pt idx="11">
                  <c:v>599.68299999999988</c:v>
                </c:pt>
                <c:pt idx="12">
                  <c:v>886.75199999999995</c:v>
                </c:pt>
                <c:pt idx="13">
                  <c:v>1312.9828649999999</c:v>
                </c:pt>
              </c:numCache>
            </c:numRef>
          </c:val>
          <c:extLst>
            <c:ext xmlns:c16="http://schemas.microsoft.com/office/drawing/2014/chart" uri="{C3380CC4-5D6E-409C-BE32-E72D297353CC}">
              <c16:uniqueId val="{0000000C-EF37-4A35-B978-FEC626290C06}"/>
            </c:ext>
          </c:extLst>
        </c:ser>
        <c:ser>
          <c:idx val="13"/>
          <c:order val="13"/>
          <c:tx>
            <c:strRef>
              <c:f>'4.3'!$A$18</c:f>
              <c:strCache>
                <c:ptCount val="1"/>
                <c:pt idx="0">
                  <c:v>Other</c:v>
                </c:pt>
              </c:strCache>
            </c:strRef>
          </c:tx>
          <c:spPr>
            <a:pattFill prst="ltUpDiag">
              <a:fgClr>
                <a:schemeClr val="accent5"/>
              </a:fgClr>
              <a:bgClr>
                <a:schemeClr val="bg1"/>
              </a:bgClr>
            </a:patt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'4.3'!$B$18:$O$18</c:f>
              <c:numCache>
                <c:formatCode>#,##0.0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D-EF37-4A35-B978-FEC626290C06}"/>
            </c:ext>
          </c:extLst>
        </c:ser>
        <c:ser>
          <c:idx val="14"/>
          <c:order val="14"/>
          <c:tx>
            <c:strRef>
              <c:f>'4.3'!$A$19</c:f>
              <c:strCache>
                <c:ptCount val="1"/>
                <c:pt idx="0">
                  <c:v>Fuel oils</c:v>
                </c:pt>
              </c:strCache>
            </c:strRef>
          </c:tx>
          <c:spPr>
            <a:pattFill prst="ltUpDiag">
              <a:fgClr>
                <a:schemeClr val="accent2"/>
              </a:fgClr>
              <a:bgClr>
                <a:schemeClr val="bg1"/>
              </a:bgClr>
            </a:patt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'4.3'!$B$19:$O$19</c:f>
              <c:numCache>
                <c:formatCode>#,##0.0</c:formatCode>
                <c:ptCount val="14"/>
                <c:pt idx="0">
                  <c:v>3.9E-2</c:v>
                </c:pt>
                <c:pt idx="1">
                  <c:v>30.264563000000013</c:v>
                </c:pt>
                <c:pt idx="2">
                  <c:v>4.1029990000000005</c:v>
                </c:pt>
                <c:pt idx="3">
                  <c:v>6.0920000000000002E-2</c:v>
                </c:pt>
                <c:pt idx="4">
                  <c:v>0.97312599999999982</c:v>
                </c:pt>
                <c:pt idx="5">
                  <c:v>5.1198409999999974</c:v>
                </c:pt>
                <c:pt idx="6">
                  <c:v>2.2562879999999996</c:v>
                </c:pt>
                <c:pt idx="7">
                  <c:v>92.10663000000001</c:v>
                </c:pt>
                <c:pt idx="8">
                  <c:v>20.472446999999999</c:v>
                </c:pt>
                <c:pt idx="9">
                  <c:v>2.7479839999999993</c:v>
                </c:pt>
                <c:pt idx="10">
                  <c:v>0.81520999999999999</c:v>
                </c:pt>
                <c:pt idx="11">
                  <c:v>29.703109999999995</c:v>
                </c:pt>
                <c:pt idx="12">
                  <c:v>12.681835000000005</c:v>
                </c:pt>
                <c:pt idx="13">
                  <c:v>1.5993569999999999</c:v>
                </c:pt>
              </c:numCache>
            </c:numRef>
          </c:val>
          <c:extLst>
            <c:ext xmlns:c16="http://schemas.microsoft.com/office/drawing/2014/chart" uri="{C3380CC4-5D6E-409C-BE32-E72D297353CC}">
              <c16:uniqueId val="{0000000E-EF37-4A35-B978-FEC626290C06}"/>
            </c:ext>
          </c:extLst>
        </c:ser>
        <c:ser>
          <c:idx val="15"/>
          <c:order val="15"/>
          <c:tx>
            <c:strRef>
              <c:f>'4.3'!$A$20</c:f>
              <c:strCache>
                <c:ptCount val="1"/>
                <c:pt idx="0">
                  <c:v>Natural gas</c:v>
                </c:pt>
              </c:strCache>
            </c:strRef>
          </c:tx>
          <c:spPr>
            <a:pattFill prst="ltUpDiag">
              <a:fgClr>
                <a:schemeClr val="accent6"/>
              </a:fgClr>
              <a:bgClr>
                <a:schemeClr val="bg1"/>
              </a:bgClr>
            </a:pattFill>
          </c:spPr>
          <c:invertIfNegative val="0"/>
          <c:cat>
            <c:strRef>
              <c:f>'4.3'!$B$3:$O$3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'4.3'!$B$20:$O$20</c:f>
              <c:numCache>
                <c:formatCode>#,##0.0</c:formatCode>
                <c:ptCount val="14"/>
                <c:pt idx="0">
                  <c:v>3616.0803260000007</c:v>
                </c:pt>
                <c:pt idx="1">
                  <c:v>784.20184199999915</c:v>
                </c:pt>
                <c:pt idx="2">
                  <c:v>4180.9132819999995</c:v>
                </c:pt>
                <c:pt idx="3">
                  <c:v>1236.4362970000006</c:v>
                </c:pt>
                <c:pt idx="4">
                  <c:v>797.78244899999993</c:v>
                </c:pt>
                <c:pt idx="5">
                  <c:v>1734.5733590000004</c:v>
                </c:pt>
                <c:pt idx="6">
                  <c:v>1466.6170820000007</c:v>
                </c:pt>
                <c:pt idx="7">
                  <c:v>3373.0598860000014</c:v>
                </c:pt>
                <c:pt idx="8">
                  <c:v>2891.5318440000019</c:v>
                </c:pt>
                <c:pt idx="9">
                  <c:v>504.6355250000002</c:v>
                </c:pt>
                <c:pt idx="10">
                  <c:v>824.97596400000009</c:v>
                </c:pt>
                <c:pt idx="11">
                  <c:v>5699.8046769999937</c:v>
                </c:pt>
                <c:pt idx="12">
                  <c:v>1325.7987760000005</c:v>
                </c:pt>
                <c:pt idx="13">
                  <c:v>1851.5349110000031</c:v>
                </c:pt>
              </c:numCache>
            </c:numRef>
          </c:val>
          <c:extLst>
            <c:ext xmlns:c16="http://schemas.microsoft.com/office/drawing/2014/chart" uri="{C3380CC4-5D6E-409C-BE32-E72D297353CC}">
              <c16:uniqueId val="{0000000F-EF37-4A35-B978-FEC626290C06}"/>
            </c:ext>
          </c:extLst>
        </c:ser>
        <c:dLbls>
          <c:showLegendKey val="0"/>
          <c:showVal val="0"/>
          <c:showCatName val="0"/>
          <c:showSerName val="0"/>
          <c:showPercent val="0"/>
          <c:showBubbleSize val="0"/>
        </c:dLbls>
        <c:gapWidth val="50"/>
        <c:overlap val="100"/>
        <c:axId val="231081856"/>
        <c:axId val="231083392"/>
      </c:barChart>
      <c:catAx>
        <c:axId val="231081856"/>
        <c:scaling>
          <c:orientation val="minMax"/>
        </c:scaling>
        <c:delete val="0"/>
        <c:axPos val="b"/>
        <c:numFmt formatCode="General" sourceLinked="0"/>
        <c:majorTickMark val="none"/>
        <c:minorTickMark val="none"/>
        <c:tickLblPos val="low"/>
        <c:txPr>
          <a:bodyPr rot="0" vert="horz"/>
          <a:lstStyle/>
          <a:p>
            <a:pPr>
              <a:defRPr sz="900"/>
            </a:pPr>
            <a:endParaRPr lang="cs-CZ"/>
          </a:p>
        </c:txPr>
        <c:crossAx val="231083392"/>
        <c:crosses val="autoZero"/>
        <c:auto val="1"/>
        <c:lblAlgn val="ctr"/>
        <c:lblOffset val="100"/>
        <c:noMultiLvlLbl val="0"/>
      </c:catAx>
      <c:valAx>
        <c:axId val="231083392"/>
        <c:scaling>
          <c:orientation val="minMax"/>
          <c:min val="0"/>
        </c:scaling>
        <c:delete val="0"/>
        <c:axPos val="l"/>
        <c:majorGridlines/>
        <c:numFmt formatCode="#,##0" sourceLinked="0"/>
        <c:majorTickMark val="none"/>
        <c:minorTickMark val="none"/>
        <c:tickLblPos val="nextTo"/>
        <c:spPr>
          <a:ln>
            <a:noFill/>
          </a:ln>
        </c:spPr>
        <c:txPr>
          <a:bodyPr/>
          <a:lstStyle/>
          <a:p>
            <a:pPr>
              <a:defRPr sz="900"/>
            </a:pPr>
            <a:endParaRPr lang="cs-CZ"/>
          </a:p>
        </c:txPr>
        <c:crossAx val="231081856"/>
        <c:crosses val="autoZero"/>
        <c:crossBetween val="between"/>
        <c:majorUnit val="5000"/>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98C4-48C4-814A-3670A97690A4}"/>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98C4-48C4-814A-3670A97690A4}"/>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98C4-48C4-814A-3670A97690A4}"/>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98C4-48C4-814A-3670A97690A4}"/>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98C4-48C4-814A-3670A97690A4}"/>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98C4-48C4-814A-3670A97690A4}"/>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98C4-48C4-814A-3670A97690A4}"/>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98C4-48C4-814A-3670A97690A4}"/>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98C4-48C4-814A-3670A97690A4}"/>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98C4-48C4-814A-3670A97690A4}"/>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98C4-48C4-814A-3670A97690A4}"/>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98C4-48C4-814A-3670A97690A4}"/>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98C4-48C4-814A-3670A97690A4}"/>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98C4-48C4-814A-3670A97690A4}"/>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98C4-48C4-814A-3670A97690A4}"/>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98C4-48C4-814A-3670A97690A4}"/>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rgbClr val="233060"/>
                </a:solidFill>
              </a:defRPr>
            </a:pPr>
            <a:r>
              <a:rPr lang="en-US" sz="1000" b="1" i="0" u="none" strike="noStrike" baseline="0">
                <a:solidFill>
                  <a:srgbClr val="233060"/>
                </a:solidFill>
                <a:effectLst/>
              </a:rPr>
              <a:t>Heat supply [</a:t>
            </a:r>
            <a:r>
              <a:rPr lang="cs-CZ" sz="1000" b="1" i="0" u="none" strike="noStrike" baseline="0">
                <a:solidFill>
                  <a:srgbClr val="233060"/>
                </a:solidFill>
                <a:effectLst/>
              </a:rPr>
              <a:t>TJ</a:t>
            </a:r>
            <a:r>
              <a:rPr lang="en-US" sz="1000" b="1" i="0" u="none" strike="noStrike" baseline="0">
                <a:solidFill>
                  <a:srgbClr val="233060"/>
                </a:solidFill>
                <a:effectLst/>
              </a:rPr>
              <a:t>]</a:t>
            </a:r>
            <a:endParaRPr lang="en-US" sz="1000">
              <a:solidFill>
                <a:srgbClr val="233060"/>
              </a:solidFill>
            </a:endParaRPr>
          </a:p>
        </c:rich>
      </c:tx>
      <c:layout>
        <c:manualLayout>
          <c:xMode val="edge"/>
          <c:yMode val="edge"/>
          <c:x val="4.0979344729344721E-3"/>
          <c:y val="1.2491234175838518E-2"/>
        </c:manualLayout>
      </c:layout>
      <c:overlay val="0"/>
    </c:title>
    <c:autoTitleDeleted val="0"/>
    <c:plotArea>
      <c:layout>
        <c:manualLayout>
          <c:layoutTarget val="inner"/>
          <c:xMode val="edge"/>
          <c:yMode val="edge"/>
          <c:x val="8.0877328424643471E-2"/>
          <c:y val="0.13519313304721031"/>
          <c:w val="0.88392532828191406"/>
          <c:h val="0.77047210300429181"/>
        </c:manualLayout>
      </c:layout>
      <c:barChart>
        <c:barDir val="col"/>
        <c:grouping val="stacked"/>
        <c:varyColors val="0"/>
        <c:ser>
          <c:idx val="0"/>
          <c:order val="0"/>
          <c:tx>
            <c:strRef>
              <c:f>'5.1'!$A$8</c:f>
              <c:strCache>
                <c:ptCount val="1"/>
                <c:pt idx="0">
                  <c:v>Biomass</c:v>
                </c:pt>
              </c:strCache>
            </c:strRef>
          </c:tx>
          <c:spPr>
            <a:solidFill>
              <a:schemeClr val="tx2"/>
            </a:solidFill>
          </c:spPr>
          <c:invertIfNegative val="0"/>
          <c:val>
            <c:numRef>
              <c:f>'5.1'!$B$8:$M$8</c:f>
              <c:numCache>
                <c:formatCode>#,##0.0</c:formatCode>
                <c:ptCount val="12"/>
                <c:pt idx="0">
                  <c:v>1363.7116829999993</c:v>
                </c:pt>
                <c:pt idx="1">
                  <c:v>1284.9580559999995</c:v>
                </c:pt>
                <c:pt idx="2">
                  <c:v>1203.6146889999998</c:v>
                </c:pt>
                <c:pt idx="3">
                  <c:v>783.891795</c:v>
                </c:pt>
                <c:pt idx="4">
                  <c:v>734.31773099999987</c:v>
                </c:pt>
                <c:pt idx="5">
                  <c:v>485.61260300000026</c:v>
                </c:pt>
                <c:pt idx="6">
                  <c:v>406.06166099999996</c:v>
                </c:pt>
                <c:pt idx="7">
                  <c:v>381.5384259999999</c:v>
                </c:pt>
                <c:pt idx="8">
                  <c:v>525.45830100000001</c:v>
                </c:pt>
                <c:pt idx="9">
                  <c:v>947.52040899999997</c:v>
                </c:pt>
                <c:pt idx="10">
                  <c:v>1211.8063689999997</c:v>
                </c:pt>
                <c:pt idx="11">
                  <c:v>1377.3425789999994</c:v>
                </c:pt>
              </c:numCache>
            </c:numRef>
          </c:val>
          <c:extLst>
            <c:ext xmlns:c16="http://schemas.microsoft.com/office/drawing/2014/chart" uri="{C3380CC4-5D6E-409C-BE32-E72D297353CC}">
              <c16:uniqueId val="{00000000-85BA-41BF-94A4-ABB20CCABEA8}"/>
            </c:ext>
          </c:extLst>
        </c:ser>
        <c:ser>
          <c:idx val="1"/>
          <c:order val="1"/>
          <c:tx>
            <c:strRef>
              <c:f>'5.1'!$A$9</c:f>
              <c:strCache>
                <c:ptCount val="1"/>
                <c:pt idx="0">
                  <c:v>Biogas</c:v>
                </c:pt>
              </c:strCache>
            </c:strRef>
          </c:tx>
          <c:spPr>
            <a:solidFill>
              <a:schemeClr val="accent2"/>
            </a:solidFill>
          </c:spPr>
          <c:invertIfNegative val="0"/>
          <c:val>
            <c:numRef>
              <c:f>'5.1'!$B$9:$M$9</c:f>
              <c:numCache>
                <c:formatCode>#,##0.0</c:formatCode>
                <c:ptCount val="12"/>
                <c:pt idx="0">
                  <c:v>65.403718999999995</c:v>
                </c:pt>
                <c:pt idx="1">
                  <c:v>57.423310000000008</c:v>
                </c:pt>
                <c:pt idx="2">
                  <c:v>54.509625999999997</c:v>
                </c:pt>
                <c:pt idx="3">
                  <c:v>42.920927000000006</c:v>
                </c:pt>
                <c:pt idx="4">
                  <c:v>42.126553999999999</c:v>
                </c:pt>
                <c:pt idx="5">
                  <c:v>27.285050999999999</c:v>
                </c:pt>
                <c:pt idx="6">
                  <c:v>27.065645</c:v>
                </c:pt>
                <c:pt idx="7">
                  <c:v>27.461017000000002</c:v>
                </c:pt>
                <c:pt idx="8">
                  <c:v>30.72175</c:v>
                </c:pt>
                <c:pt idx="9">
                  <c:v>45.24946400000001</c:v>
                </c:pt>
                <c:pt idx="10">
                  <c:v>54.944156999999997</c:v>
                </c:pt>
                <c:pt idx="11">
                  <c:v>62.972553999999981</c:v>
                </c:pt>
              </c:numCache>
            </c:numRef>
          </c:val>
          <c:extLst>
            <c:ext xmlns:c16="http://schemas.microsoft.com/office/drawing/2014/chart" uri="{C3380CC4-5D6E-409C-BE32-E72D297353CC}">
              <c16:uniqueId val="{00000001-85BA-41BF-94A4-ABB20CCABEA8}"/>
            </c:ext>
          </c:extLst>
        </c:ser>
        <c:ser>
          <c:idx val="2"/>
          <c:order val="2"/>
          <c:tx>
            <c:strRef>
              <c:f>'5.1'!$A$10</c:f>
              <c:strCache>
                <c:ptCount val="1"/>
                <c:pt idx="0">
                  <c:v>Hard coal</c:v>
                </c:pt>
              </c:strCache>
            </c:strRef>
          </c:tx>
          <c:spPr>
            <a:solidFill>
              <a:schemeClr val="accent4"/>
            </a:solidFill>
          </c:spPr>
          <c:invertIfNegative val="0"/>
          <c:val>
            <c:numRef>
              <c:f>'5.1'!$B$10:$M$10</c:f>
              <c:numCache>
                <c:formatCode>#,##0.0</c:formatCode>
                <c:ptCount val="12"/>
                <c:pt idx="0">
                  <c:v>870.3534719999999</c:v>
                </c:pt>
                <c:pt idx="1">
                  <c:v>810.05852700000003</c:v>
                </c:pt>
                <c:pt idx="2">
                  <c:v>600.44884400000012</c:v>
                </c:pt>
                <c:pt idx="3">
                  <c:v>337.64337399999994</c:v>
                </c:pt>
                <c:pt idx="4">
                  <c:v>257.04708199999999</c:v>
                </c:pt>
                <c:pt idx="5">
                  <c:v>101.686954</c:v>
                </c:pt>
                <c:pt idx="6">
                  <c:v>87.044272000000007</c:v>
                </c:pt>
                <c:pt idx="7">
                  <c:v>139.691497</c:v>
                </c:pt>
                <c:pt idx="8">
                  <c:v>189.99255399999998</c:v>
                </c:pt>
                <c:pt idx="9">
                  <c:v>488.30998100000005</c:v>
                </c:pt>
                <c:pt idx="10">
                  <c:v>641.93127299999992</c:v>
                </c:pt>
                <c:pt idx="11">
                  <c:v>706.05444899999998</c:v>
                </c:pt>
              </c:numCache>
            </c:numRef>
          </c:val>
          <c:extLst>
            <c:ext xmlns:c16="http://schemas.microsoft.com/office/drawing/2014/chart" uri="{C3380CC4-5D6E-409C-BE32-E72D297353CC}">
              <c16:uniqueId val="{00000002-85BA-41BF-94A4-ABB20CCABEA8}"/>
            </c:ext>
          </c:extLst>
        </c:ser>
        <c:ser>
          <c:idx val="3"/>
          <c:order val="3"/>
          <c:tx>
            <c:strRef>
              <c:f>'5.1'!$A$11</c:f>
              <c:strCache>
                <c:ptCount val="1"/>
                <c:pt idx="0">
                  <c:v>Electrical energy</c:v>
                </c:pt>
              </c:strCache>
            </c:strRef>
          </c:tx>
          <c:spPr>
            <a:solidFill>
              <a:schemeClr val="accent4"/>
            </a:solidFill>
          </c:spPr>
          <c:invertIfNegative val="0"/>
          <c:val>
            <c:numRef>
              <c:f>'5.1'!$B$11:$M$11</c:f>
              <c:numCache>
                <c:formatCode>#,##0.0</c:formatCode>
                <c:ptCount val="12"/>
                <c:pt idx="0">
                  <c:v>6.3607150000000008</c:v>
                </c:pt>
                <c:pt idx="1">
                  <c:v>4.7087909999999988</c:v>
                </c:pt>
                <c:pt idx="2">
                  <c:v>6.9140030000000001</c:v>
                </c:pt>
                <c:pt idx="3">
                  <c:v>6.7608839999999999</c:v>
                </c:pt>
                <c:pt idx="4">
                  <c:v>4.2276379999999998</c:v>
                </c:pt>
                <c:pt idx="5">
                  <c:v>5.440607</c:v>
                </c:pt>
                <c:pt idx="6">
                  <c:v>3.5802480000000005</c:v>
                </c:pt>
                <c:pt idx="7">
                  <c:v>4.6553050000000002</c:v>
                </c:pt>
                <c:pt idx="8">
                  <c:v>3.8970020000000001</c:v>
                </c:pt>
                <c:pt idx="9">
                  <c:v>4.2012969999999994</c:v>
                </c:pt>
                <c:pt idx="10">
                  <c:v>0.94229799999999997</c:v>
                </c:pt>
                <c:pt idx="11">
                  <c:v>1.20855</c:v>
                </c:pt>
              </c:numCache>
            </c:numRef>
          </c:val>
          <c:extLst>
            <c:ext xmlns:c16="http://schemas.microsoft.com/office/drawing/2014/chart" uri="{C3380CC4-5D6E-409C-BE32-E72D297353CC}">
              <c16:uniqueId val="{00000003-85BA-41BF-94A4-ABB20CCABEA8}"/>
            </c:ext>
          </c:extLst>
        </c:ser>
        <c:ser>
          <c:idx val="4"/>
          <c:order val="4"/>
          <c:tx>
            <c:strRef>
              <c:f>'5.1'!$A$12</c:f>
              <c:strCache>
                <c:ptCount val="1"/>
                <c:pt idx="0">
                  <c:v>Ambient energy (heat pump)</c:v>
                </c:pt>
              </c:strCache>
            </c:strRef>
          </c:tx>
          <c:spPr>
            <a:solidFill>
              <a:schemeClr val="accent5"/>
            </a:solidFill>
          </c:spPr>
          <c:invertIfNegative val="0"/>
          <c:val>
            <c:numRef>
              <c:f>'5.1'!$B$12:$M$12</c:f>
              <c:numCache>
                <c:formatCode>#,##0.0</c:formatCode>
                <c:ptCount val="12"/>
                <c:pt idx="0">
                  <c:v>9.5330251026095763</c:v>
                </c:pt>
                <c:pt idx="1">
                  <c:v>9.3342340693443422</c:v>
                </c:pt>
                <c:pt idx="2">
                  <c:v>8.0064010847745504</c:v>
                </c:pt>
                <c:pt idx="3">
                  <c:v>7.0968053894828902</c:v>
                </c:pt>
                <c:pt idx="4">
                  <c:v>6.781664815806546</c:v>
                </c:pt>
                <c:pt idx="5">
                  <c:v>6.2585455153167091</c:v>
                </c:pt>
                <c:pt idx="6">
                  <c:v>6.0420482925794188</c:v>
                </c:pt>
                <c:pt idx="7">
                  <c:v>5.6196771032848112</c:v>
                </c:pt>
                <c:pt idx="8">
                  <c:v>5.7306238499682545</c:v>
                </c:pt>
                <c:pt idx="9">
                  <c:v>7.4202455093167776</c:v>
                </c:pt>
                <c:pt idx="10">
                  <c:v>7.6629511480590393</c:v>
                </c:pt>
                <c:pt idx="11">
                  <c:v>8.6379511194570924</c:v>
                </c:pt>
              </c:numCache>
            </c:numRef>
          </c:val>
          <c:extLst>
            <c:ext xmlns:c16="http://schemas.microsoft.com/office/drawing/2014/chart" uri="{C3380CC4-5D6E-409C-BE32-E72D297353CC}">
              <c16:uniqueId val="{00000004-85BA-41BF-94A4-ABB20CCABEA8}"/>
            </c:ext>
          </c:extLst>
        </c:ser>
        <c:ser>
          <c:idx val="5"/>
          <c:order val="5"/>
          <c:tx>
            <c:strRef>
              <c:f>'5.1'!$A$13</c:f>
              <c:strCache>
                <c:ptCount val="1"/>
                <c:pt idx="0">
                  <c:v>Solar energy (solar panel)</c:v>
                </c:pt>
              </c:strCache>
            </c:strRef>
          </c:tx>
          <c:spPr>
            <a:solidFill>
              <a:schemeClr val="accent6"/>
            </a:solidFill>
          </c:spPr>
          <c:invertIfNegative val="0"/>
          <c:val>
            <c:numRef>
              <c:f>'5.1'!$B$13:$M$13</c:f>
              <c:numCache>
                <c:formatCode>#,##0.0</c:formatCode>
                <c:ptCount val="12"/>
                <c:pt idx="0">
                  <c:v>0.12739300000000001</c:v>
                </c:pt>
                <c:pt idx="1">
                  <c:v>9.1897000000000006E-2</c:v>
                </c:pt>
                <c:pt idx="2">
                  <c:v>5.6682999999999997E-2</c:v>
                </c:pt>
                <c:pt idx="3">
                  <c:v>0.26817599999999997</c:v>
                </c:pt>
                <c:pt idx="4">
                  <c:v>8.1819000000000003E-2</c:v>
                </c:pt>
                <c:pt idx="5">
                  <c:v>0.103688</c:v>
                </c:pt>
                <c:pt idx="6">
                  <c:v>8.0396000000000009E-2</c:v>
                </c:pt>
                <c:pt idx="7">
                  <c:v>8.3158999999999997E-2</c:v>
                </c:pt>
                <c:pt idx="8">
                  <c:v>7.3440999999999992E-2</c:v>
                </c:pt>
                <c:pt idx="9">
                  <c:v>2.5090000000000001E-2</c:v>
                </c:pt>
                <c:pt idx="10">
                  <c:v>1.3119E-2</c:v>
                </c:pt>
                <c:pt idx="11">
                  <c:v>9.1149999999999998E-3</c:v>
                </c:pt>
              </c:numCache>
            </c:numRef>
          </c:val>
          <c:extLst>
            <c:ext xmlns:c16="http://schemas.microsoft.com/office/drawing/2014/chart" uri="{C3380CC4-5D6E-409C-BE32-E72D297353CC}">
              <c16:uniqueId val="{00000005-85BA-41BF-94A4-ABB20CCABEA8}"/>
            </c:ext>
          </c:extLst>
        </c:ser>
        <c:ser>
          <c:idx val="6"/>
          <c:order val="6"/>
          <c:tx>
            <c:strRef>
              <c:f>'5.1'!$A$14</c:f>
              <c:strCache>
                <c:ptCount val="1"/>
                <c:pt idx="0">
                  <c:v>Brown coal</c:v>
                </c:pt>
              </c:strCache>
            </c:strRef>
          </c:tx>
          <c:spPr>
            <a:solidFill>
              <a:srgbClr val="F0948F"/>
            </a:solidFill>
          </c:spPr>
          <c:invertIfNegative val="0"/>
          <c:val>
            <c:numRef>
              <c:f>'5.1'!$B$14:$M$14</c:f>
              <c:numCache>
                <c:formatCode>#,##0.0</c:formatCode>
                <c:ptCount val="12"/>
                <c:pt idx="0">
                  <c:v>4955.4071460000005</c:v>
                </c:pt>
                <c:pt idx="1">
                  <c:v>4489.5337689999997</c:v>
                </c:pt>
                <c:pt idx="2">
                  <c:v>3455.9127059999992</c:v>
                </c:pt>
                <c:pt idx="3">
                  <c:v>2272.0009360000004</c:v>
                </c:pt>
                <c:pt idx="4">
                  <c:v>1692.8291860000002</c:v>
                </c:pt>
                <c:pt idx="5">
                  <c:v>800.11364999999989</c:v>
                </c:pt>
                <c:pt idx="6">
                  <c:v>750.97698100000014</c:v>
                </c:pt>
                <c:pt idx="7">
                  <c:v>789.16677600000003</c:v>
                </c:pt>
                <c:pt idx="8">
                  <c:v>1168.969063</c:v>
                </c:pt>
                <c:pt idx="9">
                  <c:v>2656.9513789999996</c:v>
                </c:pt>
                <c:pt idx="10">
                  <c:v>3826.3874699999992</c:v>
                </c:pt>
                <c:pt idx="11">
                  <c:v>4506.484684</c:v>
                </c:pt>
              </c:numCache>
            </c:numRef>
          </c:val>
          <c:extLst>
            <c:ext xmlns:c16="http://schemas.microsoft.com/office/drawing/2014/chart" uri="{C3380CC4-5D6E-409C-BE32-E72D297353CC}">
              <c16:uniqueId val="{00000006-85BA-41BF-94A4-ABB20CCABEA8}"/>
            </c:ext>
          </c:extLst>
        </c:ser>
        <c:ser>
          <c:idx val="7"/>
          <c:order val="7"/>
          <c:tx>
            <c:strRef>
              <c:f>'5.1'!$A$15</c:f>
              <c:strCache>
                <c:ptCount val="1"/>
                <c:pt idx="0">
                  <c:v>Nuclear fuel</c:v>
                </c:pt>
              </c:strCache>
            </c:strRef>
          </c:tx>
          <c:spPr>
            <a:solidFill>
              <a:srgbClr val="F7C9C7"/>
            </a:solidFill>
          </c:spPr>
          <c:invertIfNegative val="0"/>
          <c:val>
            <c:numRef>
              <c:f>'5.1'!$B$15:$M$15</c:f>
              <c:numCache>
                <c:formatCode>#,##0.0</c:formatCode>
                <c:ptCount val="12"/>
                <c:pt idx="0">
                  <c:v>165.86682000000002</c:v>
                </c:pt>
                <c:pt idx="1">
                  <c:v>151.68985000000001</c:v>
                </c:pt>
                <c:pt idx="2">
                  <c:v>87.451080000000005</c:v>
                </c:pt>
                <c:pt idx="3">
                  <c:v>66.523839999999993</c:v>
                </c:pt>
                <c:pt idx="4">
                  <c:v>59.34796</c:v>
                </c:pt>
                <c:pt idx="5">
                  <c:v>33.010529999999996</c:v>
                </c:pt>
                <c:pt idx="6">
                  <c:v>31.632920000000002</c:v>
                </c:pt>
                <c:pt idx="7">
                  <c:v>17.291270000000001</c:v>
                </c:pt>
                <c:pt idx="8">
                  <c:v>43.377840000000006</c:v>
                </c:pt>
                <c:pt idx="9">
                  <c:v>99.826299999999989</c:v>
                </c:pt>
                <c:pt idx="10">
                  <c:v>109.69416</c:v>
                </c:pt>
                <c:pt idx="11">
                  <c:v>102.88159</c:v>
                </c:pt>
              </c:numCache>
            </c:numRef>
          </c:val>
          <c:extLst>
            <c:ext xmlns:c16="http://schemas.microsoft.com/office/drawing/2014/chart" uri="{C3380CC4-5D6E-409C-BE32-E72D297353CC}">
              <c16:uniqueId val="{00000007-85BA-41BF-94A4-ABB20CCABEA8}"/>
            </c:ext>
          </c:extLst>
        </c:ser>
        <c:ser>
          <c:idx val="8"/>
          <c:order val="8"/>
          <c:tx>
            <c:strRef>
              <c:f>'5.1'!$A$16</c:f>
              <c:strCache>
                <c:ptCount val="1"/>
                <c:pt idx="0">
                  <c:v>Coke</c:v>
                </c:pt>
              </c:strCache>
            </c:strRef>
          </c:tx>
          <c:spPr>
            <a:solidFill>
              <a:schemeClr val="tx1"/>
            </a:solidFill>
          </c:spPr>
          <c:invertIfNegative val="0"/>
          <c:val>
            <c:numRef>
              <c:f>'5.1'!$B$16:$M$16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85BA-41BF-94A4-ABB20CCABEA8}"/>
            </c:ext>
          </c:extLst>
        </c:ser>
        <c:ser>
          <c:idx val="9"/>
          <c:order val="9"/>
          <c:tx>
            <c:strRef>
              <c:f>'5.1'!$A$17</c:f>
              <c:strCache>
                <c:ptCount val="1"/>
                <c:pt idx="0">
                  <c:v>Waste heat</c:v>
                </c:pt>
              </c:strCache>
            </c:strRef>
          </c:tx>
          <c:spPr>
            <a:solidFill>
              <a:srgbClr val="646363"/>
            </a:solidFill>
          </c:spPr>
          <c:invertIfNegative val="0"/>
          <c:val>
            <c:numRef>
              <c:f>'5.1'!$B$17:$M$17</c:f>
              <c:numCache>
                <c:formatCode>#,##0.0</c:formatCode>
                <c:ptCount val="12"/>
                <c:pt idx="0">
                  <c:v>129.153864</c:v>
                </c:pt>
                <c:pt idx="1">
                  <c:v>135.43069500000001</c:v>
                </c:pt>
                <c:pt idx="2">
                  <c:v>137.94095799999999</c:v>
                </c:pt>
                <c:pt idx="3">
                  <c:v>103.97585599999999</c:v>
                </c:pt>
                <c:pt idx="4">
                  <c:v>125.52646299999999</c:v>
                </c:pt>
                <c:pt idx="5">
                  <c:v>127.20835599999999</c:v>
                </c:pt>
                <c:pt idx="6">
                  <c:v>103.18007899999999</c:v>
                </c:pt>
                <c:pt idx="7">
                  <c:v>91.426521000000008</c:v>
                </c:pt>
                <c:pt idx="8">
                  <c:v>94.177973999999992</c:v>
                </c:pt>
                <c:pt idx="9">
                  <c:v>142.91414600000002</c:v>
                </c:pt>
                <c:pt idx="10">
                  <c:v>145.43534099999999</c:v>
                </c:pt>
                <c:pt idx="11">
                  <c:v>176.78681800000001</c:v>
                </c:pt>
              </c:numCache>
            </c:numRef>
          </c:val>
          <c:extLst>
            <c:ext xmlns:c16="http://schemas.microsoft.com/office/drawing/2014/chart" uri="{C3380CC4-5D6E-409C-BE32-E72D297353CC}">
              <c16:uniqueId val="{00000009-85BA-41BF-94A4-ABB20CCABEA8}"/>
            </c:ext>
          </c:extLst>
        </c:ser>
        <c:ser>
          <c:idx val="10"/>
          <c:order val="10"/>
          <c:tx>
            <c:strRef>
              <c:f>'5.1'!$A$18</c:f>
              <c:strCache>
                <c:ptCount val="1"/>
                <c:pt idx="0">
                  <c:v>Other liquid fuels</c:v>
                </c:pt>
              </c:strCache>
            </c:strRef>
          </c:tx>
          <c:spPr>
            <a:solidFill>
              <a:srgbClr val="D0D0D0"/>
            </a:solidFill>
          </c:spPr>
          <c:invertIfNegative val="0"/>
          <c:val>
            <c:numRef>
              <c:f>'5.1'!$B$18:$M$18</c:f>
              <c:numCache>
                <c:formatCode>#,##0.0</c:formatCode>
                <c:ptCount val="12"/>
                <c:pt idx="0">
                  <c:v>1.3836190000000002</c:v>
                </c:pt>
                <c:pt idx="1">
                  <c:v>1.7792539999999999</c:v>
                </c:pt>
                <c:pt idx="2">
                  <c:v>1.3543179999999999</c:v>
                </c:pt>
                <c:pt idx="3">
                  <c:v>0.61654399999999998</c:v>
                </c:pt>
                <c:pt idx="4">
                  <c:v>0.64588599999999996</c:v>
                </c:pt>
                <c:pt idx="5">
                  <c:v>0.251114</c:v>
                </c:pt>
                <c:pt idx="6">
                  <c:v>0.33622199999999997</c:v>
                </c:pt>
                <c:pt idx="7">
                  <c:v>0.36943799999999999</c:v>
                </c:pt>
                <c:pt idx="8">
                  <c:v>0.39330700000000002</c:v>
                </c:pt>
                <c:pt idx="9">
                  <c:v>2.7985230000000003</c:v>
                </c:pt>
                <c:pt idx="10">
                  <c:v>7.7689870000000001</c:v>
                </c:pt>
                <c:pt idx="11">
                  <c:v>8.2765220000000017</c:v>
                </c:pt>
              </c:numCache>
            </c:numRef>
          </c:val>
          <c:extLst>
            <c:ext xmlns:c16="http://schemas.microsoft.com/office/drawing/2014/chart" uri="{C3380CC4-5D6E-409C-BE32-E72D297353CC}">
              <c16:uniqueId val="{0000000A-85BA-41BF-94A4-ABB20CCABEA8}"/>
            </c:ext>
          </c:extLst>
        </c:ser>
        <c:ser>
          <c:idx val="11"/>
          <c:order val="11"/>
          <c:tx>
            <c:strRef>
              <c:f>'5.1'!$A$19</c:f>
              <c:strCache>
                <c:ptCount val="1"/>
                <c:pt idx="0">
                  <c:v>Other solid fuels</c:v>
                </c:pt>
              </c:strCache>
            </c:strRef>
          </c:tx>
          <c:spPr>
            <a:solidFill>
              <a:srgbClr val="D0D0D0"/>
            </a:solidFill>
          </c:spPr>
          <c:invertIfNegative val="0"/>
          <c:val>
            <c:numRef>
              <c:f>'5.1'!$B$19:$M$19</c:f>
              <c:numCache>
                <c:formatCode>#,##0.0</c:formatCode>
                <c:ptCount val="12"/>
                <c:pt idx="0">
                  <c:v>368.46904999999998</c:v>
                </c:pt>
                <c:pt idx="1">
                  <c:v>330.72717899999992</c:v>
                </c:pt>
                <c:pt idx="2">
                  <c:v>307.92089400000003</c:v>
                </c:pt>
                <c:pt idx="3">
                  <c:v>310.97607099999999</c:v>
                </c:pt>
                <c:pt idx="4">
                  <c:v>282.30615499999999</c:v>
                </c:pt>
                <c:pt idx="5">
                  <c:v>200.382417</c:v>
                </c:pt>
                <c:pt idx="6">
                  <c:v>170.72438699999998</c:v>
                </c:pt>
                <c:pt idx="7">
                  <c:v>193.406691</c:v>
                </c:pt>
                <c:pt idx="8">
                  <c:v>220.25016400000001</c:v>
                </c:pt>
                <c:pt idx="9">
                  <c:v>261.63047499999999</c:v>
                </c:pt>
                <c:pt idx="10">
                  <c:v>300.70797100000004</c:v>
                </c:pt>
                <c:pt idx="11">
                  <c:v>340.256821</c:v>
                </c:pt>
              </c:numCache>
            </c:numRef>
          </c:val>
          <c:extLst>
            <c:ext xmlns:c16="http://schemas.microsoft.com/office/drawing/2014/chart" uri="{C3380CC4-5D6E-409C-BE32-E72D297353CC}">
              <c16:uniqueId val="{0000000B-85BA-41BF-94A4-ABB20CCABEA8}"/>
            </c:ext>
          </c:extLst>
        </c:ser>
        <c:ser>
          <c:idx val="12"/>
          <c:order val="12"/>
          <c:tx>
            <c:strRef>
              <c:f>'5.1'!$A$20</c:f>
              <c:strCache>
                <c:ptCount val="1"/>
                <c:pt idx="0">
                  <c:v>Other gases</c:v>
                </c:pt>
              </c:strCache>
            </c:strRef>
          </c:tx>
          <c:spPr>
            <a:pattFill prst="ltUpDiag">
              <a:fgClr>
                <a:schemeClr val="tx2"/>
              </a:fgClr>
              <a:bgClr>
                <a:schemeClr val="bg1"/>
              </a:bgClr>
            </a:pattFill>
          </c:spPr>
          <c:invertIfNegative val="0"/>
          <c:val>
            <c:numRef>
              <c:f>'5.1'!$B$20:$M$20</c:f>
              <c:numCache>
                <c:formatCode>#,##0.0</c:formatCode>
                <c:ptCount val="12"/>
                <c:pt idx="0">
                  <c:v>210.53552900000003</c:v>
                </c:pt>
                <c:pt idx="1">
                  <c:v>203.30978200000001</c:v>
                </c:pt>
                <c:pt idx="2">
                  <c:v>192.95013599999999</c:v>
                </c:pt>
                <c:pt idx="3">
                  <c:v>160.342187</c:v>
                </c:pt>
                <c:pt idx="4">
                  <c:v>178.16947699999997</c:v>
                </c:pt>
                <c:pt idx="5">
                  <c:v>128.47075899999999</c:v>
                </c:pt>
                <c:pt idx="6">
                  <c:v>113.57530199999999</c:v>
                </c:pt>
                <c:pt idx="7">
                  <c:v>118.63211499999998</c:v>
                </c:pt>
                <c:pt idx="8">
                  <c:v>175.68422999999999</c:v>
                </c:pt>
                <c:pt idx="9">
                  <c:v>196.14779300000001</c:v>
                </c:pt>
                <c:pt idx="10">
                  <c:v>197.62647099999998</c:v>
                </c:pt>
                <c:pt idx="11">
                  <c:v>232.09597999999994</c:v>
                </c:pt>
              </c:numCache>
            </c:numRef>
          </c:val>
          <c:extLst>
            <c:ext xmlns:c16="http://schemas.microsoft.com/office/drawing/2014/chart" uri="{C3380CC4-5D6E-409C-BE32-E72D297353CC}">
              <c16:uniqueId val="{0000000C-85BA-41BF-94A4-ABB20CCABEA8}"/>
            </c:ext>
          </c:extLst>
        </c:ser>
        <c:ser>
          <c:idx val="13"/>
          <c:order val="13"/>
          <c:tx>
            <c:strRef>
              <c:f>'5.1'!$A$21</c:f>
              <c:strCache>
                <c:ptCount val="1"/>
                <c:pt idx="0">
                  <c:v>Other</c:v>
                </c:pt>
              </c:strCache>
            </c:strRef>
          </c:tx>
          <c:spPr>
            <a:pattFill prst="ltUpDiag">
              <a:fgClr>
                <a:schemeClr val="accent5"/>
              </a:fgClr>
              <a:bgClr>
                <a:schemeClr val="bg1"/>
              </a:bgClr>
            </a:pattFill>
          </c:spPr>
          <c:invertIfNegative val="0"/>
          <c:val>
            <c:numRef>
              <c:f>'5.1'!$B$21:$M$21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85BA-41BF-94A4-ABB20CCABEA8}"/>
            </c:ext>
          </c:extLst>
        </c:ser>
        <c:ser>
          <c:idx val="14"/>
          <c:order val="14"/>
          <c:tx>
            <c:strRef>
              <c:f>'5.1'!$A$22</c:f>
              <c:strCache>
                <c:ptCount val="1"/>
                <c:pt idx="0">
                  <c:v>Fuel oils</c:v>
                </c:pt>
              </c:strCache>
            </c:strRef>
          </c:tx>
          <c:spPr>
            <a:pattFill prst="ltUpDiag">
              <a:fgClr>
                <a:schemeClr val="accent2"/>
              </a:fgClr>
              <a:bgClr>
                <a:schemeClr val="bg1"/>
              </a:bgClr>
            </a:pattFill>
          </c:spPr>
          <c:invertIfNegative val="0"/>
          <c:val>
            <c:numRef>
              <c:f>'5.1'!$B$22:$M$22</c:f>
              <c:numCache>
                <c:formatCode>#,##0.0</c:formatCode>
                <c:ptCount val="12"/>
                <c:pt idx="0">
                  <c:v>24.046301000000007</c:v>
                </c:pt>
                <c:pt idx="1">
                  <c:v>30.585182999999997</c:v>
                </c:pt>
                <c:pt idx="2">
                  <c:v>14.426517</c:v>
                </c:pt>
                <c:pt idx="3">
                  <c:v>6.5395849999999998</c:v>
                </c:pt>
                <c:pt idx="4">
                  <c:v>3.2561990000000001</c:v>
                </c:pt>
                <c:pt idx="5">
                  <c:v>6.293676999999998</c:v>
                </c:pt>
                <c:pt idx="6">
                  <c:v>5.027933</c:v>
                </c:pt>
                <c:pt idx="7">
                  <c:v>2.2527540000000008</c:v>
                </c:pt>
                <c:pt idx="8">
                  <c:v>4.4918580000000006</c:v>
                </c:pt>
                <c:pt idx="9">
                  <c:v>7.6204999999999989</c:v>
                </c:pt>
                <c:pt idx="10">
                  <c:v>17.852281000000005</c:v>
                </c:pt>
                <c:pt idx="11">
                  <c:v>21.681122999999999</c:v>
                </c:pt>
              </c:numCache>
            </c:numRef>
          </c:val>
          <c:extLst>
            <c:ext xmlns:c16="http://schemas.microsoft.com/office/drawing/2014/chart" uri="{C3380CC4-5D6E-409C-BE32-E72D297353CC}">
              <c16:uniqueId val="{0000000E-85BA-41BF-94A4-ABB20CCABEA8}"/>
            </c:ext>
          </c:extLst>
        </c:ser>
        <c:ser>
          <c:idx val="15"/>
          <c:order val="15"/>
          <c:tx>
            <c:strRef>
              <c:f>'5.1'!$A$23</c:f>
              <c:strCache>
                <c:ptCount val="1"/>
                <c:pt idx="0">
                  <c:v>Natural gas</c:v>
                </c:pt>
              </c:strCache>
            </c:strRef>
          </c:tx>
          <c:spPr>
            <a:pattFill prst="ltUpDiag">
              <a:fgClr>
                <a:schemeClr val="accent6"/>
              </a:fgClr>
              <a:bgClr>
                <a:schemeClr val="bg1"/>
              </a:bgClr>
            </a:pattFill>
          </c:spPr>
          <c:invertIfNegative val="0"/>
          <c:val>
            <c:numRef>
              <c:f>'5.1'!$B$23:$M$23</c:f>
              <c:numCache>
                <c:formatCode>#,##0.0</c:formatCode>
                <c:ptCount val="12"/>
                <c:pt idx="0">
                  <c:v>3173.3371128973886</c:v>
                </c:pt>
                <c:pt idx="1">
                  <c:v>2894.6748059306556</c:v>
                </c:pt>
                <c:pt idx="2">
                  <c:v>2190.8172249152249</c:v>
                </c:pt>
                <c:pt idx="3">
                  <c:v>1286.1388216105174</c:v>
                </c:pt>
                <c:pt idx="4">
                  <c:v>1044.7196841841931</c:v>
                </c:pt>
                <c:pt idx="5">
                  <c:v>753.09379348468337</c:v>
                </c:pt>
                <c:pt idx="6">
                  <c:v>823.85492770741985</c:v>
                </c:pt>
                <c:pt idx="7">
                  <c:v>806.42146189671462</c:v>
                </c:pt>
                <c:pt idx="8">
                  <c:v>824.91468215003124</c:v>
                </c:pt>
                <c:pt idx="9">
                  <c:v>1820.5574354906835</c:v>
                </c:pt>
                <c:pt idx="10">
                  <c:v>2488.9640288519408</c:v>
                </c:pt>
                <c:pt idx="11">
                  <c:v>2957.5504068805431</c:v>
                </c:pt>
              </c:numCache>
            </c:numRef>
          </c:val>
          <c:extLst>
            <c:ext xmlns:c16="http://schemas.microsoft.com/office/drawing/2014/chart" uri="{C3380CC4-5D6E-409C-BE32-E72D297353CC}">
              <c16:uniqueId val="{0000000F-85BA-41BF-94A4-ABB20CCABEA8}"/>
            </c:ext>
          </c:extLst>
        </c:ser>
        <c:dLbls>
          <c:showLegendKey val="0"/>
          <c:showVal val="0"/>
          <c:showCatName val="0"/>
          <c:showSerName val="0"/>
          <c:showPercent val="0"/>
          <c:showBubbleSize val="0"/>
        </c:dLbls>
        <c:gapWidth val="50"/>
        <c:overlap val="100"/>
        <c:axId val="232740736"/>
        <c:axId val="232742272"/>
      </c:barChart>
      <c:catAx>
        <c:axId val="232740736"/>
        <c:scaling>
          <c:orientation val="minMax"/>
        </c:scaling>
        <c:delete val="0"/>
        <c:axPos val="b"/>
        <c:majorTickMark val="none"/>
        <c:minorTickMark val="none"/>
        <c:tickLblPos val="low"/>
        <c:txPr>
          <a:bodyPr/>
          <a:lstStyle/>
          <a:p>
            <a:pPr>
              <a:defRPr sz="900"/>
            </a:pPr>
            <a:endParaRPr lang="cs-CZ"/>
          </a:p>
        </c:txPr>
        <c:crossAx val="232742272"/>
        <c:crosses val="autoZero"/>
        <c:auto val="1"/>
        <c:lblAlgn val="ctr"/>
        <c:lblOffset val="100"/>
        <c:noMultiLvlLbl val="0"/>
      </c:catAx>
      <c:valAx>
        <c:axId val="232742272"/>
        <c:scaling>
          <c:orientation val="minMax"/>
          <c:max val="12000"/>
        </c:scaling>
        <c:delete val="0"/>
        <c:axPos val="l"/>
        <c:majorGridlines/>
        <c:numFmt formatCode="#,##0" sourceLinked="0"/>
        <c:majorTickMark val="none"/>
        <c:minorTickMark val="none"/>
        <c:tickLblPos val="nextTo"/>
        <c:spPr>
          <a:ln>
            <a:noFill/>
          </a:ln>
        </c:spPr>
        <c:txPr>
          <a:bodyPr/>
          <a:lstStyle/>
          <a:p>
            <a:pPr>
              <a:defRPr sz="900"/>
            </a:pPr>
            <a:endParaRPr lang="cs-CZ"/>
          </a:p>
        </c:txPr>
        <c:crossAx val="23274073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a:solidFill>
                  <a:schemeClr val="accent1"/>
                </a:solidFill>
              </a:defRPr>
            </a:pPr>
            <a:r>
              <a:rPr lang="en-US" sz="1000" b="1" i="0" baseline="0">
                <a:solidFill>
                  <a:srgbClr val="233060"/>
                </a:solidFill>
                <a:effectLst/>
                <a:latin typeface="Arial" panose="020B0604020202020204" pitchFamily="34" charset="0"/>
                <a:cs typeface="Arial" panose="020B0604020202020204" pitchFamily="34" charset="0"/>
              </a:rPr>
              <a:t>Shares of fuels in heat supply</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8.7851731180618178E-4"/>
          <c:y val="1.1100832562442183E-2"/>
        </c:manualLayout>
      </c:layout>
      <c:overlay val="0"/>
    </c:title>
    <c:autoTitleDeleted val="0"/>
    <c:plotArea>
      <c:layout>
        <c:manualLayout>
          <c:layoutTarget val="inner"/>
          <c:xMode val="edge"/>
          <c:yMode val="edge"/>
          <c:x val="8.3331666875167715E-2"/>
          <c:y val="0.11933668332971675"/>
          <c:w val="0.70632167844727234"/>
          <c:h val="0.85914506913361033"/>
        </c:manualLayout>
      </c:layout>
      <c:doughnutChart>
        <c:varyColors val="1"/>
        <c:ser>
          <c:idx val="0"/>
          <c:order val="0"/>
          <c:dPt>
            <c:idx val="0"/>
            <c:bubble3D val="0"/>
            <c:spPr>
              <a:solidFill>
                <a:srgbClr val="262626"/>
              </a:solidFill>
            </c:spPr>
            <c:extLst>
              <c:ext xmlns:c16="http://schemas.microsoft.com/office/drawing/2014/chart" uri="{C3380CC4-5D6E-409C-BE32-E72D297353CC}">
                <c16:uniqueId val="{00000001-9873-4A6F-9B29-7304FFDDD914}"/>
              </c:ext>
            </c:extLst>
          </c:dPt>
          <c:dPt>
            <c:idx val="1"/>
            <c:bubble3D val="0"/>
            <c:spPr>
              <a:solidFill>
                <a:srgbClr val="5A6588"/>
              </a:solidFill>
            </c:spPr>
            <c:extLst>
              <c:ext xmlns:c16="http://schemas.microsoft.com/office/drawing/2014/chart" uri="{C3380CC4-5D6E-409C-BE32-E72D297353CC}">
                <c16:uniqueId val="{00000003-9873-4A6F-9B29-7304FFDDD914}"/>
              </c:ext>
            </c:extLst>
          </c:dPt>
          <c:dPt>
            <c:idx val="2"/>
            <c:bubble3D val="0"/>
            <c:spPr>
              <a:solidFill>
                <a:srgbClr val="9198B0"/>
              </a:solidFill>
            </c:spPr>
            <c:extLst>
              <c:ext xmlns:c16="http://schemas.microsoft.com/office/drawing/2014/chart" uri="{C3380CC4-5D6E-409C-BE32-E72D297353CC}">
                <c16:uniqueId val="{00000005-9873-4A6F-9B29-7304FFDDD914}"/>
              </c:ext>
            </c:extLst>
          </c:dPt>
          <c:dPt>
            <c:idx val="3"/>
            <c:bubble3D val="0"/>
            <c:spPr>
              <a:solidFill>
                <a:srgbClr val="C8CBD7"/>
              </a:solidFill>
            </c:spPr>
            <c:extLst>
              <c:ext xmlns:c16="http://schemas.microsoft.com/office/drawing/2014/chart" uri="{C3380CC4-5D6E-409C-BE32-E72D297353CC}">
                <c16:uniqueId val="{0000000A-70B9-4039-A717-E40AAAE6A29C}"/>
              </c:ext>
            </c:extLst>
          </c:dPt>
          <c:dPt>
            <c:idx val="4"/>
            <c:bubble3D val="0"/>
            <c:spPr>
              <a:solidFill>
                <a:srgbClr val="E02C1F"/>
              </a:solidFill>
            </c:spPr>
            <c:extLst>
              <c:ext xmlns:c16="http://schemas.microsoft.com/office/drawing/2014/chart" uri="{C3380CC4-5D6E-409C-BE32-E72D297353CC}">
                <c16:uniqueId val="{0000000B-70B9-4039-A717-E40AAAE6A29C}"/>
              </c:ext>
            </c:extLst>
          </c:dPt>
          <c:dPt>
            <c:idx val="5"/>
            <c:bubble3D val="0"/>
            <c:spPr>
              <a:solidFill>
                <a:srgbClr val="E86158"/>
              </a:solidFill>
            </c:spPr>
            <c:extLst>
              <c:ext xmlns:c16="http://schemas.microsoft.com/office/drawing/2014/chart" uri="{C3380CC4-5D6E-409C-BE32-E72D297353CC}">
                <c16:uniqueId val="{0000000C-70B9-4039-A717-E40AAAE6A29C}"/>
              </c:ext>
            </c:extLst>
          </c:dPt>
          <c:dPt>
            <c:idx val="6"/>
            <c:bubble3D val="0"/>
            <c:spPr>
              <a:solidFill>
                <a:srgbClr val="F0948F"/>
              </a:solidFill>
            </c:spPr>
            <c:extLst>
              <c:ext xmlns:c16="http://schemas.microsoft.com/office/drawing/2014/chart" uri="{C3380CC4-5D6E-409C-BE32-E72D297353CC}">
                <c16:uniqueId val="{00000007-9873-4A6F-9B29-7304FFDDD914}"/>
              </c:ext>
            </c:extLst>
          </c:dPt>
          <c:dPt>
            <c:idx val="7"/>
            <c:bubble3D val="0"/>
            <c:spPr>
              <a:solidFill>
                <a:srgbClr val="F7C9C7"/>
              </a:solidFill>
            </c:spPr>
            <c:extLst>
              <c:ext xmlns:c16="http://schemas.microsoft.com/office/drawing/2014/chart" uri="{C3380CC4-5D6E-409C-BE32-E72D297353CC}">
                <c16:uniqueId val="{0000000D-70B9-4039-A717-E40AAAE6A29C}"/>
              </c:ext>
            </c:extLst>
          </c:dPt>
          <c:dPt>
            <c:idx val="8"/>
            <c:bubble3D val="0"/>
            <c:spPr>
              <a:solidFill>
                <a:srgbClr val="262626"/>
              </a:solidFill>
            </c:spPr>
            <c:extLst>
              <c:ext xmlns:c16="http://schemas.microsoft.com/office/drawing/2014/chart" uri="{C3380CC4-5D6E-409C-BE32-E72D297353CC}">
                <c16:uniqueId val="{0000000E-70B9-4039-A717-E40AAAE6A29C}"/>
              </c:ext>
            </c:extLst>
          </c:dPt>
          <c:dPt>
            <c:idx val="9"/>
            <c:bubble3D val="0"/>
            <c:spPr>
              <a:solidFill>
                <a:srgbClr val="646363"/>
              </a:solidFill>
            </c:spPr>
            <c:extLst>
              <c:ext xmlns:c16="http://schemas.microsoft.com/office/drawing/2014/chart" uri="{C3380CC4-5D6E-409C-BE32-E72D297353CC}">
                <c16:uniqueId val="{0000000F-70B9-4039-A717-E40AAAE6A29C}"/>
              </c:ext>
            </c:extLst>
          </c:dPt>
          <c:dPt>
            <c:idx val="10"/>
            <c:bubble3D val="0"/>
            <c:spPr>
              <a:solidFill>
                <a:srgbClr val="9D9D9C"/>
              </a:solidFill>
            </c:spPr>
            <c:extLst>
              <c:ext xmlns:c16="http://schemas.microsoft.com/office/drawing/2014/chart" uri="{C3380CC4-5D6E-409C-BE32-E72D297353CC}">
                <c16:uniqueId val="{00000010-70B9-4039-A717-E40AAAE6A29C}"/>
              </c:ext>
            </c:extLst>
          </c:dPt>
          <c:dPt>
            <c:idx val="11"/>
            <c:bubble3D val="0"/>
            <c:spPr>
              <a:solidFill>
                <a:srgbClr val="D0D0D0"/>
              </a:solidFill>
            </c:spPr>
            <c:extLst>
              <c:ext xmlns:c16="http://schemas.microsoft.com/office/drawing/2014/chart" uri="{C3380CC4-5D6E-409C-BE32-E72D297353CC}">
                <c16:uniqueId val="{0000000A-4293-46FE-8B47-2350727370E2}"/>
              </c:ext>
            </c:extLst>
          </c:dPt>
          <c:dPt>
            <c:idx val="12"/>
            <c:bubble3D val="0"/>
            <c:spPr>
              <a:pattFill prst="ltUpDiag">
                <a:fgClr>
                  <a:srgbClr val="23315F"/>
                </a:fgClr>
                <a:bgClr>
                  <a:sysClr val="window" lastClr="FFFFFF"/>
                </a:bgClr>
              </a:pattFill>
            </c:spPr>
            <c:extLst>
              <c:ext xmlns:c16="http://schemas.microsoft.com/office/drawing/2014/chart" uri="{C3380CC4-5D6E-409C-BE32-E72D297353CC}">
                <c16:uniqueId val="{0000000B-4293-46FE-8B47-2350727370E2}"/>
              </c:ext>
            </c:extLst>
          </c:dPt>
          <c:dPt>
            <c:idx val="13"/>
            <c:bubble3D val="0"/>
            <c:spPr>
              <a:pattFill prst="ltUpDiag">
                <a:fgClr>
                  <a:srgbClr val="E02C1F"/>
                </a:fgClr>
                <a:bgClr>
                  <a:sysClr val="window" lastClr="FFFFFF"/>
                </a:bgClr>
              </a:pattFill>
            </c:spPr>
            <c:extLst>
              <c:ext xmlns:c16="http://schemas.microsoft.com/office/drawing/2014/chart" uri="{C3380CC4-5D6E-409C-BE32-E72D297353CC}">
                <c16:uniqueId val="{00000011-70B9-4039-A717-E40AAAE6A29C}"/>
              </c:ext>
            </c:extLst>
          </c:dPt>
          <c:dPt>
            <c:idx val="14"/>
            <c:bubble3D val="0"/>
            <c:spPr>
              <a:pattFill prst="ltUpDiag">
                <a:fgClr>
                  <a:srgbClr val="5A6588"/>
                </a:fgClr>
                <a:bgClr>
                  <a:sysClr val="window" lastClr="FFFFFF"/>
                </a:bgClr>
              </a:pattFill>
            </c:spPr>
            <c:extLst>
              <c:ext xmlns:c16="http://schemas.microsoft.com/office/drawing/2014/chart" uri="{C3380CC4-5D6E-409C-BE32-E72D297353CC}">
                <c16:uniqueId val="{00000012-70B9-4039-A717-E40AAAE6A29C}"/>
              </c:ext>
            </c:extLst>
          </c:dPt>
          <c:dPt>
            <c:idx val="15"/>
            <c:bubble3D val="0"/>
            <c:spPr>
              <a:pattFill prst="ltUpDiag">
                <a:fgClr>
                  <a:srgbClr val="E86158"/>
                </a:fgClr>
                <a:bgClr>
                  <a:sysClr val="window" lastClr="FFFFFF"/>
                </a:bgClr>
              </a:pattFill>
            </c:spPr>
            <c:extLst>
              <c:ext xmlns:c16="http://schemas.microsoft.com/office/drawing/2014/chart" uri="{C3380CC4-5D6E-409C-BE32-E72D297353CC}">
                <c16:uniqueId val="{00000009-9873-4A6F-9B29-7304FFDDD914}"/>
              </c:ext>
            </c:extLst>
          </c:dPt>
          <c:dLbls>
            <c:dLbl>
              <c:idx val="1"/>
              <c:layout>
                <c:manualLayout>
                  <c:x val="0.1069178365891358"/>
                  <c:y val="-0.14739128015709907"/>
                </c:manualLayout>
              </c:layout>
              <c:numFmt formatCode="0.0%" sourceLinked="0"/>
              <c:spPr>
                <a:ln>
                  <a:noFill/>
                </a:ln>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873-4A6F-9B29-7304FFDDD914}"/>
                </c:ext>
              </c:extLst>
            </c:dLbl>
            <c:dLbl>
              <c:idx val="2"/>
              <c:spPr>
                <a:ln>
                  <a:noFill/>
                </a:ln>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5-9873-4A6F-9B29-7304FFDDD914}"/>
                </c:ext>
              </c:extLst>
            </c:dLbl>
            <c:dLbl>
              <c:idx val="3"/>
              <c:delete val="1"/>
              <c:extLst>
                <c:ext xmlns:c15="http://schemas.microsoft.com/office/drawing/2012/chart" uri="{CE6537A1-D6FC-4f65-9D91-7224C49458BB}"/>
                <c:ext xmlns:c16="http://schemas.microsoft.com/office/drawing/2014/chart" uri="{C3380CC4-5D6E-409C-BE32-E72D297353CC}">
                  <c16:uniqueId val="{0000000A-70B9-4039-A717-E40AAAE6A29C}"/>
                </c:ext>
              </c:extLst>
            </c:dLbl>
            <c:dLbl>
              <c:idx val="4"/>
              <c:layout>
                <c:manualLayout>
                  <c:x val="0.17507360773894312"/>
                  <c:y val="-2.8275901476150417E-2"/>
                </c:manualLayout>
              </c:layout>
              <c:numFmt formatCode="0.0%" sourceLinked="0"/>
              <c:spPr>
                <a:no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70B9-4039-A717-E40AAAE6A29C}"/>
                </c:ext>
              </c:extLst>
            </c:dLbl>
            <c:dLbl>
              <c:idx val="5"/>
              <c:delete val="1"/>
              <c:extLst>
                <c:ext xmlns:c15="http://schemas.microsoft.com/office/drawing/2012/chart" uri="{CE6537A1-D6FC-4f65-9D91-7224C49458BB}"/>
                <c:ext xmlns:c16="http://schemas.microsoft.com/office/drawing/2014/chart" uri="{C3380CC4-5D6E-409C-BE32-E72D297353CC}">
                  <c16:uniqueId val="{0000000C-70B9-4039-A717-E40AAAE6A29C}"/>
                </c:ext>
              </c:extLst>
            </c:dLbl>
            <c:dLbl>
              <c:idx val="6"/>
              <c:spPr>
                <a:ln>
                  <a:noFill/>
                </a:ln>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7-9873-4A6F-9B29-7304FFDDD914}"/>
                </c:ext>
              </c:extLst>
            </c:dLbl>
            <c:dLbl>
              <c:idx val="7"/>
              <c:layout>
                <c:manualLayout>
                  <c:x val="-8.5345689780001829E-2"/>
                  <c:y val="0.16128950089565885"/>
                </c:manualLayout>
              </c:layout>
              <c:numFmt formatCode="0.0%" sourceLinked="0"/>
              <c:spPr>
                <a:ln>
                  <a:noFill/>
                </a:ln>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70B9-4039-A717-E40AAAE6A29C}"/>
                </c:ext>
              </c:extLst>
            </c:dLbl>
            <c:dLbl>
              <c:idx val="8"/>
              <c:delete val="1"/>
              <c:extLst>
                <c:ext xmlns:c15="http://schemas.microsoft.com/office/drawing/2012/chart" uri="{CE6537A1-D6FC-4f65-9D91-7224C49458BB}"/>
                <c:ext xmlns:c16="http://schemas.microsoft.com/office/drawing/2014/chart" uri="{C3380CC4-5D6E-409C-BE32-E72D297353CC}">
                  <c16:uniqueId val="{0000000E-70B9-4039-A717-E40AAAE6A29C}"/>
                </c:ext>
              </c:extLst>
            </c:dLbl>
            <c:dLbl>
              <c:idx val="9"/>
              <c:layout>
                <c:manualLayout>
                  <c:x val="-0.15099520581543233"/>
                  <c:y val="0.11822903256453081"/>
                </c:manualLayout>
              </c:layout>
              <c:numFmt formatCode="0.0%" sourceLinked="0"/>
              <c:spPr>
                <a:ln>
                  <a:noFill/>
                </a:ln>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70B9-4039-A717-E40AAAE6A29C}"/>
                </c:ext>
              </c:extLst>
            </c:dLbl>
            <c:dLbl>
              <c:idx val="10"/>
              <c:delete val="1"/>
              <c:extLst>
                <c:ext xmlns:c15="http://schemas.microsoft.com/office/drawing/2012/chart" uri="{CE6537A1-D6FC-4f65-9D91-7224C49458BB}"/>
                <c:ext xmlns:c16="http://schemas.microsoft.com/office/drawing/2014/chart" uri="{C3380CC4-5D6E-409C-BE32-E72D297353CC}">
                  <c16:uniqueId val="{00000010-70B9-4039-A717-E40AAAE6A29C}"/>
                </c:ext>
              </c:extLst>
            </c:dLbl>
            <c:dLbl>
              <c:idx val="11"/>
              <c:spPr>
                <a:no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A-4293-46FE-8B47-2350727370E2}"/>
                </c:ext>
              </c:extLst>
            </c:dLbl>
            <c:dLbl>
              <c:idx val="12"/>
              <c:spPr>
                <a:solidFill>
                  <a:sysClr val="window" lastClr="FFFFFF"/>
                </a:solid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B-4293-46FE-8B47-2350727370E2}"/>
                </c:ext>
              </c:extLst>
            </c:dLbl>
            <c:dLbl>
              <c:idx val="13"/>
              <c:delete val="1"/>
              <c:extLst>
                <c:ext xmlns:c15="http://schemas.microsoft.com/office/drawing/2012/chart" uri="{CE6537A1-D6FC-4f65-9D91-7224C49458BB}"/>
                <c:ext xmlns:c16="http://schemas.microsoft.com/office/drawing/2014/chart" uri="{C3380CC4-5D6E-409C-BE32-E72D297353CC}">
                  <c16:uniqueId val="{00000011-70B9-4039-A717-E40AAAE6A29C}"/>
                </c:ext>
              </c:extLst>
            </c:dLbl>
            <c:dLbl>
              <c:idx val="14"/>
              <c:layout>
                <c:manualLayout>
                  <c:x val="-0.14824979636729632"/>
                  <c:y val="1.6651248843663275E-2"/>
                </c:manualLayout>
              </c:layout>
              <c:numFmt formatCode="0.0%" sourceLinked="0"/>
              <c:spPr>
                <a:solidFill>
                  <a:sysClr val="window" lastClr="FFFFFF"/>
                </a:solidFill>
                <a:ln>
                  <a:noFill/>
                </a:ln>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2-70B9-4039-A717-E40AAAE6A29C}"/>
                </c:ext>
              </c:extLst>
            </c:dLbl>
            <c:dLbl>
              <c:idx val="15"/>
              <c:spPr>
                <a:solidFill>
                  <a:sysClr val="window" lastClr="FFFFFF"/>
                </a:solid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9-9873-4A6F-9B29-7304FFDDD914}"/>
                </c:ext>
              </c:extLst>
            </c:dLbl>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'5.1'!$A$26:$A$41</c:f>
              <c:strCache>
                <c:ptCount val="16"/>
                <c:pt idx="0">
                  <c:v>Biomasa</c:v>
                </c:pt>
                <c:pt idx="1">
                  <c:v>Bioplyn</c:v>
                </c:pt>
                <c:pt idx="2">
                  <c:v>Černé uhlí</c:v>
                </c:pt>
                <c:pt idx="3">
                  <c:v>Elektrická energie</c:v>
                </c:pt>
                <c:pt idx="4">
                  <c:v>Energie prostředí (tepelné čerpadlo)</c:v>
                </c:pt>
                <c:pt idx="5">
                  <c:v>Energie Slunce (solární kolektor)</c:v>
                </c:pt>
                <c:pt idx="6">
                  <c:v>Hnědé uhlí</c:v>
                </c:pt>
                <c:pt idx="7">
                  <c:v>Jaderné palivo</c:v>
                </c:pt>
                <c:pt idx="8">
                  <c:v>Koks</c:v>
                </c:pt>
                <c:pt idx="9">
                  <c:v>Odpadní teplo</c:v>
                </c:pt>
                <c:pt idx="10">
                  <c:v>Ostatní kapalná paliva</c:v>
                </c:pt>
                <c:pt idx="11">
                  <c:v>Ostatní pevná paliva</c:v>
                </c:pt>
                <c:pt idx="12">
                  <c:v>Ostatní plyny</c:v>
                </c:pt>
                <c:pt idx="13">
                  <c:v>Ostatní</c:v>
                </c:pt>
                <c:pt idx="14">
                  <c:v>Topné oleje</c:v>
                </c:pt>
                <c:pt idx="15">
                  <c:v>Zemní plyn</c:v>
                </c:pt>
              </c:strCache>
            </c:strRef>
          </c:cat>
          <c:val>
            <c:numRef>
              <c:f>'5.1'!$B$26:$B$41</c:f>
              <c:numCache>
                <c:formatCode>#,##0.0</c:formatCode>
                <c:ptCount val="16"/>
                <c:pt idx="0">
                  <c:v>10705.834301999997</c:v>
                </c:pt>
                <c:pt idx="1">
                  <c:v>538.08377400000006</c:v>
                </c:pt>
                <c:pt idx="2">
                  <c:v>5230.2622789999996</c:v>
                </c:pt>
                <c:pt idx="3">
                  <c:v>52.897337999999998</c:v>
                </c:pt>
                <c:pt idx="4">
                  <c:v>88.124172999999985</c:v>
                </c:pt>
                <c:pt idx="5">
                  <c:v>1.013976</c:v>
                </c:pt>
                <c:pt idx="6">
                  <c:v>31364.733745999994</c:v>
                </c:pt>
                <c:pt idx="7">
                  <c:v>968.5941600000001</c:v>
                </c:pt>
                <c:pt idx="8">
                  <c:v>0</c:v>
                </c:pt>
                <c:pt idx="9">
                  <c:v>1513.1570710000001</c:v>
                </c:pt>
                <c:pt idx="10">
                  <c:v>25.973734</c:v>
                </c:pt>
                <c:pt idx="11">
                  <c:v>3287.7582750000001</c:v>
                </c:pt>
                <c:pt idx="12">
                  <c:v>2107.539761</c:v>
                </c:pt>
                <c:pt idx="13">
                  <c:v>0</c:v>
                </c:pt>
                <c:pt idx="14">
                  <c:v>144.07391100000001</c:v>
                </c:pt>
                <c:pt idx="15">
                  <c:v>21065.044385999994</c:v>
                </c:pt>
              </c:numCache>
            </c:numRef>
          </c:val>
          <c:extLst>
            <c:ext xmlns:c16="http://schemas.microsoft.com/office/drawing/2014/chart" uri="{C3380CC4-5D6E-409C-BE32-E72D297353CC}">
              <c16:uniqueId val="{00000013-9873-4A6F-9B29-7304FFDDD914}"/>
            </c:ext>
          </c:extLst>
        </c:ser>
        <c:dLbls>
          <c:showLegendKey val="0"/>
          <c:showVal val="0"/>
          <c:showCatName val="0"/>
          <c:showSerName val="0"/>
          <c:showPercent val="1"/>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FDB7-49D5-B805-7FABAC77FD8B}"/>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FDB7-49D5-B805-7FABAC77FD8B}"/>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FDB7-49D5-B805-7FABAC77FD8B}"/>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FDB7-49D5-B805-7FABAC77FD8B}"/>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FDB7-49D5-B805-7FABAC77FD8B}"/>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FDB7-49D5-B805-7FABAC77FD8B}"/>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FDB7-49D5-B805-7FABAC77FD8B}"/>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FDB7-49D5-B805-7FABAC77FD8B}"/>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FDB7-49D5-B805-7FABAC77FD8B}"/>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FDB7-49D5-B805-7FABAC77FD8B}"/>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FDB7-49D5-B805-7FABAC77FD8B}"/>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FDB7-49D5-B805-7FABAC77FD8B}"/>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FDB7-49D5-B805-7FABAC77FD8B}"/>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FDB7-49D5-B805-7FABAC77FD8B}"/>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FDB7-49D5-B805-7FABAC77FD8B}"/>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FDB7-49D5-B805-7FABAC77FD8B}"/>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effectLst/>
              </a:rPr>
              <a:t>Czech Regions' share in heat supply</a:t>
            </a:r>
            <a:endParaRPr lang="cs-CZ" sz="1000">
              <a:effectLst/>
            </a:endParaRPr>
          </a:p>
        </c:rich>
      </c:tx>
      <c:layout>
        <c:manualLayout>
          <c:xMode val="edge"/>
          <c:yMode val="edge"/>
          <c:x val="2.1699430658502519E-2"/>
          <c:y val="1.7054375505371498E-2"/>
        </c:manualLayout>
      </c:layout>
      <c:overlay val="0"/>
      <c:spPr>
        <a:solidFill>
          <a:sysClr val="window" lastClr="FFFFFF"/>
        </a:solidFill>
      </c:spPr>
    </c:title>
    <c:autoTitleDeleted val="0"/>
    <c:plotArea>
      <c:layout>
        <c:manualLayout>
          <c:layoutTarget val="inner"/>
          <c:xMode val="edge"/>
          <c:yMode val="edge"/>
          <c:x val="0.11888706547475116"/>
          <c:y val="0.11085016350600201"/>
          <c:w val="0.84366886529688589"/>
          <c:h val="0.77304275453448856"/>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C-DE1A-44E4-AEB6-A3524CFE6F2B}"/>
              </c:ext>
            </c:extLst>
          </c:dPt>
          <c:dPt>
            <c:idx val="1"/>
            <c:bubble3D val="0"/>
            <c:spPr>
              <a:solidFill>
                <a:schemeClr val="accent2"/>
              </a:solidFill>
            </c:spPr>
            <c:extLst>
              <c:ext xmlns:c16="http://schemas.microsoft.com/office/drawing/2014/chart" uri="{C3380CC4-5D6E-409C-BE32-E72D297353CC}">
                <c16:uniqueId val="{0000000B-DE1A-44E4-AEB6-A3524CFE6F2B}"/>
              </c:ext>
            </c:extLst>
          </c:dPt>
          <c:dPt>
            <c:idx val="2"/>
            <c:bubble3D val="0"/>
            <c:spPr>
              <a:solidFill>
                <a:schemeClr val="accent3"/>
              </a:solidFill>
            </c:spPr>
            <c:extLst>
              <c:ext xmlns:c16="http://schemas.microsoft.com/office/drawing/2014/chart" uri="{C3380CC4-5D6E-409C-BE32-E72D297353CC}">
                <c16:uniqueId val="{0000000A-DE1A-44E4-AEB6-A3524CFE6F2B}"/>
              </c:ext>
            </c:extLst>
          </c:dPt>
          <c:dPt>
            <c:idx val="3"/>
            <c:bubble3D val="0"/>
            <c:spPr>
              <a:solidFill>
                <a:schemeClr val="accent4"/>
              </a:solidFill>
            </c:spPr>
            <c:extLst>
              <c:ext xmlns:c16="http://schemas.microsoft.com/office/drawing/2014/chart" uri="{C3380CC4-5D6E-409C-BE32-E72D297353CC}">
                <c16:uniqueId val="{00000009-DE1A-44E4-AEB6-A3524CFE6F2B}"/>
              </c:ext>
            </c:extLst>
          </c:dPt>
          <c:dPt>
            <c:idx val="4"/>
            <c:bubble3D val="0"/>
            <c:spPr>
              <a:solidFill>
                <a:schemeClr val="accent5"/>
              </a:solidFill>
            </c:spPr>
            <c:extLst>
              <c:ext xmlns:c16="http://schemas.microsoft.com/office/drawing/2014/chart" uri="{C3380CC4-5D6E-409C-BE32-E72D297353CC}">
                <c16:uniqueId val="{00000008-DE1A-44E4-AEB6-A3524CFE6F2B}"/>
              </c:ext>
            </c:extLst>
          </c:dPt>
          <c:dPt>
            <c:idx val="5"/>
            <c:bubble3D val="0"/>
            <c:spPr>
              <a:solidFill>
                <a:schemeClr val="accent6"/>
              </a:solidFill>
            </c:spPr>
            <c:extLst>
              <c:ext xmlns:c16="http://schemas.microsoft.com/office/drawing/2014/chart" uri="{C3380CC4-5D6E-409C-BE32-E72D297353CC}">
                <c16:uniqueId val="{00000000-58CD-40D8-A955-463567CFDADD}"/>
              </c:ext>
            </c:extLst>
          </c:dPt>
          <c:dPt>
            <c:idx val="6"/>
            <c:bubble3D val="0"/>
            <c:spPr>
              <a:solidFill>
                <a:srgbClr val="F0948F"/>
              </a:solidFill>
            </c:spPr>
            <c:extLst>
              <c:ext xmlns:c16="http://schemas.microsoft.com/office/drawing/2014/chart" uri="{C3380CC4-5D6E-409C-BE32-E72D297353CC}">
                <c16:uniqueId val="{00000007-DE1A-44E4-AEB6-A3524CFE6F2B}"/>
              </c:ext>
            </c:extLst>
          </c:dPt>
          <c:dPt>
            <c:idx val="7"/>
            <c:bubble3D val="0"/>
            <c:spPr>
              <a:solidFill>
                <a:srgbClr val="F7C9C7"/>
              </a:solidFill>
            </c:spPr>
            <c:extLst>
              <c:ext xmlns:c16="http://schemas.microsoft.com/office/drawing/2014/chart" uri="{C3380CC4-5D6E-409C-BE32-E72D297353CC}">
                <c16:uniqueId val="{00000001-58CD-40D8-A955-463567CFDADD}"/>
              </c:ext>
            </c:extLst>
          </c:dPt>
          <c:dPt>
            <c:idx val="8"/>
            <c:bubble3D val="0"/>
            <c:spPr>
              <a:solidFill>
                <a:schemeClr val="tx1"/>
              </a:solidFill>
            </c:spPr>
            <c:extLst>
              <c:ext xmlns:c16="http://schemas.microsoft.com/office/drawing/2014/chart" uri="{C3380CC4-5D6E-409C-BE32-E72D297353CC}">
                <c16:uniqueId val="{00000002-BBDD-4778-8908-D00B076481BE}"/>
              </c:ext>
            </c:extLst>
          </c:dPt>
          <c:dPt>
            <c:idx val="9"/>
            <c:bubble3D val="0"/>
            <c:spPr>
              <a:solidFill>
                <a:srgbClr val="646363"/>
              </a:solidFill>
            </c:spPr>
            <c:extLst>
              <c:ext xmlns:c16="http://schemas.microsoft.com/office/drawing/2014/chart" uri="{C3380CC4-5D6E-409C-BE32-E72D297353CC}">
                <c16:uniqueId val="{00000006-DE1A-44E4-AEB6-A3524CFE6F2B}"/>
              </c:ext>
            </c:extLst>
          </c:dPt>
          <c:dPt>
            <c:idx val="10"/>
            <c:bubble3D val="0"/>
            <c:spPr>
              <a:solidFill>
                <a:srgbClr val="9D9D9C"/>
              </a:solidFill>
            </c:spPr>
            <c:extLst>
              <c:ext xmlns:c16="http://schemas.microsoft.com/office/drawing/2014/chart" uri="{C3380CC4-5D6E-409C-BE32-E72D297353CC}">
                <c16:uniqueId val="{00000005-DE1A-44E4-AEB6-A3524CFE6F2B}"/>
              </c:ext>
            </c:extLst>
          </c:dPt>
          <c:dPt>
            <c:idx val="11"/>
            <c:bubble3D val="0"/>
            <c:spPr>
              <a:solidFill>
                <a:srgbClr val="D0D0D0"/>
              </a:solidFill>
            </c:spPr>
            <c:extLst>
              <c:ext xmlns:c16="http://schemas.microsoft.com/office/drawing/2014/chart" uri="{C3380CC4-5D6E-409C-BE32-E72D297353CC}">
                <c16:uniqueId val="{00000004-DE1A-44E4-AEB6-A3524CFE6F2B}"/>
              </c:ext>
            </c:extLst>
          </c:dPt>
          <c:dPt>
            <c:idx val="12"/>
            <c:bubble3D val="0"/>
            <c:spPr>
              <a:pattFill prst="ltUpDiag">
                <a:fgClr>
                  <a:schemeClr val="accent1"/>
                </a:fgClr>
                <a:bgClr>
                  <a:schemeClr val="bg1"/>
                </a:bgClr>
              </a:pattFill>
            </c:spPr>
            <c:extLst>
              <c:ext xmlns:c16="http://schemas.microsoft.com/office/drawing/2014/chart" uri="{C3380CC4-5D6E-409C-BE32-E72D297353CC}">
                <c16:uniqueId val="{00000003-DE1A-44E4-AEB6-A3524CFE6F2B}"/>
              </c:ext>
            </c:extLst>
          </c:dPt>
          <c:dPt>
            <c:idx val="13"/>
            <c:bubble3D val="0"/>
            <c:spPr>
              <a:pattFill prst="ltUpDiag">
                <a:fgClr>
                  <a:schemeClr val="accent5"/>
                </a:fgClr>
                <a:bgClr>
                  <a:schemeClr val="bg1"/>
                </a:bgClr>
              </a:pattFill>
            </c:spPr>
            <c:extLst>
              <c:ext xmlns:c16="http://schemas.microsoft.com/office/drawing/2014/chart" uri="{C3380CC4-5D6E-409C-BE32-E72D297353CC}">
                <c16:uniqueId val="{00000002-DE1A-44E4-AEB6-A3524CFE6F2B}"/>
              </c:ext>
            </c:extLst>
          </c:dPt>
          <c:dLbls>
            <c:dLbl>
              <c:idx val="8"/>
              <c:numFmt formatCode="0%" sourceLinked="0"/>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2-BBDD-4778-8908-D00B076481BE}"/>
                </c:ext>
              </c:extLst>
            </c:dLbl>
            <c:dLbl>
              <c:idx val="11"/>
              <c:spPr>
                <a:noFill/>
                <a:ln>
                  <a:noFill/>
                </a:ln>
                <a:effectLst/>
              </c:spPr>
              <c:txPr>
                <a:bodyPr/>
                <a:lstStyle/>
                <a:p>
                  <a:pPr>
                    <a:defRPr sz="900">
                      <a:solidFill>
                        <a:schemeClr val="tx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4-DE1A-44E4-AEB6-A3524CFE6F2B}"/>
                </c:ext>
              </c:extLst>
            </c:dLbl>
            <c:dLbl>
              <c:idx val="12"/>
              <c:spPr>
                <a:solidFill>
                  <a:schemeClr val="bg1"/>
                </a:solid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3-DE1A-44E4-AEB6-A3524CFE6F2B}"/>
                </c:ext>
              </c:extLst>
            </c:dLbl>
            <c:dLbl>
              <c:idx val="13"/>
              <c:spPr>
                <a:solidFill>
                  <a:schemeClr val="bg1"/>
                </a:solid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2-DE1A-44E4-AEB6-A3524CFE6F2B}"/>
                </c:ext>
              </c:extLst>
            </c:dLbl>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'5.2'!$A$22:$A$35</c:f>
              <c:strCache>
                <c:ptCount val="14"/>
                <c:pt idx="0">
                  <c:v>Hlavní město Praha</c:v>
                </c:pt>
                <c:pt idx="1">
                  <c:v>Jihočeský kraj</c:v>
                </c:pt>
                <c:pt idx="2">
                  <c:v>Jihomoravský kraj</c:v>
                </c:pt>
                <c:pt idx="3">
                  <c:v>Karlovarský kraj</c:v>
                </c:pt>
                <c:pt idx="4">
                  <c:v>Kraj Vysočina</c:v>
                </c:pt>
                <c:pt idx="5">
                  <c:v>Královéhradecký kraj</c:v>
                </c:pt>
                <c:pt idx="6">
                  <c:v>Liberecký kraj</c:v>
                </c:pt>
                <c:pt idx="7">
                  <c:v>Moravskoslezský kraj</c:v>
                </c:pt>
                <c:pt idx="8">
                  <c:v>Olomoucký kraj</c:v>
                </c:pt>
                <c:pt idx="9">
                  <c:v>Pardubický kraj</c:v>
                </c:pt>
                <c:pt idx="10">
                  <c:v>Plzeňský kraj</c:v>
                </c:pt>
                <c:pt idx="11">
                  <c:v>Středočeský kraj</c:v>
                </c:pt>
                <c:pt idx="12">
                  <c:v>Ústecký kraj</c:v>
                </c:pt>
                <c:pt idx="13">
                  <c:v>Zlínský kraj</c:v>
                </c:pt>
              </c:strCache>
            </c:strRef>
          </c:cat>
          <c:val>
            <c:numRef>
              <c:f>'5.2'!$B$22:$B$35</c:f>
              <c:numCache>
                <c:formatCode>#,##0.0</c:formatCode>
                <c:ptCount val="14"/>
                <c:pt idx="0">
                  <c:v>3789.7069119999996</c:v>
                </c:pt>
                <c:pt idx="1">
                  <c:v>4226.2877259999996</c:v>
                </c:pt>
                <c:pt idx="2">
                  <c:v>5047.0757649999996</c:v>
                </c:pt>
                <c:pt idx="3">
                  <c:v>3260.2492089999996</c:v>
                </c:pt>
                <c:pt idx="4">
                  <c:v>1607.3657519999999</c:v>
                </c:pt>
                <c:pt idx="5">
                  <c:v>2741.3059710000002</c:v>
                </c:pt>
                <c:pt idx="6">
                  <c:v>1833.9122019999998</c:v>
                </c:pt>
                <c:pt idx="7">
                  <c:v>10679.196984</c:v>
                </c:pt>
                <c:pt idx="8">
                  <c:v>3100.4530310000005</c:v>
                </c:pt>
                <c:pt idx="9">
                  <c:v>3871.9467950000003</c:v>
                </c:pt>
                <c:pt idx="10">
                  <c:v>3955.0396740000015</c:v>
                </c:pt>
                <c:pt idx="11">
                  <c:v>18265.517583999997</c:v>
                </c:pt>
                <c:pt idx="12">
                  <c:v>11466.732170000003</c:v>
                </c:pt>
                <c:pt idx="13">
                  <c:v>3248.3101110000002</c:v>
                </c:pt>
              </c:numCache>
            </c:numRef>
          </c:val>
          <c:extLst>
            <c:ext xmlns:c16="http://schemas.microsoft.com/office/drawing/2014/chart" uri="{C3380CC4-5D6E-409C-BE32-E72D297353CC}">
              <c16:uniqueId val="{00000003-58CD-40D8-A955-463567CFDADD}"/>
            </c:ext>
          </c:extLst>
        </c:ser>
        <c:dLbls>
          <c:showLegendKey val="0"/>
          <c:showVal val="0"/>
          <c:showCatName val="0"/>
          <c:showSerName val="0"/>
          <c:showPercent val="1"/>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Heat supply in Czech Regions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1.6943443343303537E-3"/>
          <c:y val="1.2617593588173106E-2"/>
        </c:manualLayout>
      </c:layout>
      <c:overlay val="0"/>
      <c:spPr>
        <a:solidFill>
          <a:sysClr val="window" lastClr="FFFFFF"/>
        </a:solidFill>
      </c:spPr>
    </c:title>
    <c:autoTitleDeleted val="0"/>
    <c:plotArea>
      <c:layout>
        <c:manualLayout>
          <c:layoutTarget val="inner"/>
          <c:xMode val="edge"/>
          <c:yMode val="edge"/>
          <c:x val="7.8357197038349743E-2"/>
          <c:y val="0.11692046203475667"/>
          <c:w val="0.88754220620120694"/>
          <c:h val="0.79505390720833502"/>
        </c:manualLayout>
      </c:layout>
      <c:barChart>
        <c:barDir val="col"/>
        <c:grouping val="stacked"/>
        <c:varyColors val="0"/>
        <c:ser>
          <c:idx val="0"/>
          <c:order val="0"/>
          <c:tx>
            <c:strRef>
              <c:f>'5.2'!$A$7</c:f>
              <c:strCache>
                <c:ptCount val="1"/>
                <c:pt idx="0">
                  <c:v>Prague</c:v>
                </c:pt>
              </c:strCache>
            </c:strRef>
          </c:tx>
          <c:spPr>
            <a:solidFill>
              <a:schemeClr val="accent1"/>
            </a:solidFill>
          </c:spPr>
          <c:invertIfNegative val="0"/>
          <c:val>
            <c:numRef>
              <c:f>'5.2'!$B$7:$M$7</c:f>
              <c:numCache>
                <c:formatCode>#,##0.0</c:formatCode>
                <c:ptCount val="12"/>
                <c:pt idx="0">
                  <c:v>526.42671899999993</c:v>
                </c:pt>
                <c:pt idx="1">
                  <c:v>494.20351699999992</c:v>
                </c:pt>
                <c:pt idx="2">
                  <c:v>390.97341500000005</c:v>
                </c:pt>
                <c:pt idx="3">
                  <c:v>271.609219</c:v>
                </c:pt>
                <c:pt idx="4">
                  <c:v>207.38528699999998</c:v>
                </c:pt>
                <c:pt idx="5">
                  <c:v>154.00920499999998</c:v>
                </c:pt>
                <c:pt idx="6">
                  <c:v>161.02092100000002</c:v>
                </c:pt>
                <c:pt idx="7">
                  <c:v>169.46294099999997</c:v>
                </c:pt>
                <c:pt idx="8">
                  <c:v>144.413027</c:v>
                </c:pt>
                <c:pt idx="9">
                  <c:v>324.28475299999991</c:v>
                </c:pt>
                <c:pt idx="10">
                  <c:v>427.34886499999993</c:v>
                </c:pt>
                <c:pt idx="11">
                  <c:v>518.56904300000008</c:v>
                </c:pt>
              </c:numCache>
            </c:numRef>
          </c:val>
          <c:extLst>
            <c:ext xmlns:c16="http://schemas.microsoft.com/office/drawing/2014/chart" uri="{C3380CC4-5D6E-409C-BE32-E72D297353CC}">
              <c16:uniqueId val="{00000000-FD66-47C3-BB64-4A2AA1CEB551}"/>
            </c:ext>
          </c:extLst>
        </c:ser>
        <c:ser>
          <c:idx val="1"/>
          <c:order val="1"/>
          <c:tx>
            <c:strRef>
              <c:f>'5.2'!$A$8</c:f>
              <c:strCache>
                <c:ptCount val="1"/>
                <c:pt idx="0">
                  <c:v>Jihočeský Region</c:v>
                </c:pt>
              </c:strCache>
            </c:strRef>
          </c:tx>
          <c:spPr>
            <a:solidFill>
              <a:schemeClr val="accent2"/>
            </a:solidFill>
          </c:spPr>
          <c:invertIfNegative val="0"/>
          <c:val>
            <c:numRef>
              <c:f>'5.2'!$B$8:$M$8</c:f>
              <c:numCache>
                <c:formatCode>#,##0.0</c:formatCode>
                <c:ptCount val="12"/>
                <c:pt idx="0">
                  <c:v>642.0152999999998</c:v>
                </c:pt>
                <c:pt idx="1">
                  <c:v>573.7497239999999</c:v>
                </c:pt>
                <c:pt idx="2">
                  <c:v>457.58052499999997</c:v>
                </c:pt>
                <c:pt idx="3">
                  <c:v>301.40173900000008</c:v>
                </c:pt>
                <c:pt idx="4">
                  <c:v>235.57676999999998</c:v>
                </c:pt>
                <c:pt idx="5">
                  <c:v>131.86365200000003</c:v>
                </c:pt>
                <c:pt idx="6">
                  <c:v>126.08428399999997</c:v>
                </c:pt>
                <c:pt idx="7">
                  <c:v>123.96739199999999</c:v>
                </c:pt>
                <c:pt idx="8">
                  <c:v>166.14572900000005</c:v>
                </c:pt>
                <c:pt idx="9">
                  <c:v>371.20740699999993</c:v>
                </c:pt>
                <c:pt idx="10">
                  <c:v>510.387835</c:v>
                </c:pt>
                <c:pt idx="11">
                  <c:v>586.30736899999999</c:v>
                </c:pt>
              </c:numCache>
            </c:numRef>
          </c:val>
          <c:extLst>
            <c:ext xmlns:c16="http://schemas.microsoft.com/office/drawing/2014/chart" uri="{C3380CC4-5D6E-409C-BE32-E72D297353CC}">
              <c16:uniqueId val="{00000001-FD66-47C3-BB64-4A2AA1CEB551}"/>
            </c:ext>
          </c:extLst>
        </c:ser>
        <c:ser>
          <c:idx val="2"/>
          <c:order val="2"/>
          <c:tx>
            <c:strRef>
              <c:f>'5.2'!$A$9</c:f>
              <c:strCache>
                <c:ptCount val="1"/>
                <c:pt idx="0">
                  <c:v>Jihomoravský Region</c:v>
                </c:pt>
              </c:strCache>
            </c:strRef>
          </c:tx>
          <c:spPr>
            <a:solidFill>
              <a:schemeClr val="accent3"/>
            </a:solidFill>
          </c:spPr>
          <c:invertIfNegative val="0"/>
          <c:val>
            <c:numRef>
              <c:f>'5.2'!$B$9:$M$9</c:f>
              <c:numCache>
                <c:formatCode>#,##0.0</c:formatCode>
                <c:ptCount val="12"/>
                <c:pt idx="0">
                  <c:v>793.70024000000035</c:v>
                </c:pt>
                <c:pt idx="1">
                  <c:v>701.97275199999979</c:v>
                </c:pt>
                <c:pt idx="2">
                  <c:v>502.85702300000008</c:v>
                </c:pt>
                <c:pt idx="3">
                  <c:v>335.89382599999999</c:v>
                </c:pt>
                <c:pt idx="4">
                  <c:v>274.05055699999997</c:v>
                </c:pt>
                <c:pt idx="5">
                  <c:v>174.64560900000004</c:v>
                </c:pt>
                <c:pt idx="6">
                  <c:v>161.69757099999998</c:v>
                </c:pt>
                <c:pt idx="7">
                  <c:v>165.74093900000003</c:v>
                </c:pt>
                <c:pt idx="8">
                  <c:v>206.02849400000002</c:v>
                </c:pt>
                <c:pt idx="9">
                  <c:v>411.56038699999999</c:v>
                </c:pt>
                <c:pt idx="10">
                  <c:v>598.25965799999983</c:v>
                </c:pt>
                <c:pt idx="11">
                  <c:v>720.66870899999958</c:v>
                </c:pt>
              </c:numCache>
            </c:numRef>
          </c:val>
          <c:extLst>
            <c:ext xmlns:c16="http://schemas.microsoft.com/office/drawing/2014/chart" uri="{C3380CC4-5D6E-409C-BE32-E72D297353CC}">
              <c16:uniqueId val="{00000002-FD66-47C3-BB64-4A2AA1CEB551}"/>
            </c:ext>
          </c:extLst>
        </c:ser>
        <c:ser>
          <c:idx val="3"/>
          <c:order val="3"/>
          <c:tx>
            <c:strRef>
              <c:f>'5.2'!$A$10</c:f>
              <c:strCache>
                <c:ptCount val="1"/>
                <c:pt idx="0">
                  <c:v>Karlovarský Region</c:v>
                </c:pt>
              </c:strCache>
            </c:strRef>
          </c:tx>
          <c:spPr>
            <a:solidFill>
              <a:schemeClr val="accent4"/>
            </a:solidFill>
          </c:spPr>
          <c:invertIfNegative val="0"/>
          <c:val>
            <c:numRef>
              <c:f>'5.2'!$B$10:$M$10</c:f>
              <c:numCache>
                <c:formatCode>#,##0.0</c:formatCode>
                <c:ptCount val="12"/>
                <c:pt idx="0">
                  <c:v>467.68341099999992</c:v>
                </c:pt>
                <c:pt idx="1">
                  <c:v>432.15700299999997</c:v>
                </c:pt>
                <c:pt idx="2">
                  <c:v>350.15235799999994</c:v>
                </c:pt>
                <c:pt idx="3">
                  <c:v>248.14666900000003</c:v>
                </c:pt>
                <c:pt idx="4">
                  <c:v>199.924452</c:v>
                </c:pt>
                <c:pt idx="5">
                  <c:v>100.911216</c:v>
                </c:pt>
                <c:pt idx="6">
                  <c:v>101.839827</c:v>
                </c:pt>
                <c:pt idx="7">
                  <c:v>96.730956999999989</c:v>
                </c:pt>
                <c:pt idx="8">
                  <c:v>153.28621100000001</c:v>
                </c:pt>
                <c:pt idx="9">
                  <c:v>297.31414100000006</c:v>
                </c:pt>
                <c:pt idx="10">
                  <c:v>377.05803599999996</c:v>
                </c:pt>
                <c:pt idx="11">
                  <c:v>435.04492799999997</c:v>
                </c:pt>
              </c:numCache>
            </c:numRef>
          </c:val>
          <c:extLst>
            <c:ext xmlns:c16="http://schemas.microsoft.com/office/drawing/2014/chart" uri="{C3380CC4-5D6E-409C-BE32-E72D297353CC}">
              <c16:uniqueId val="{00000003-FD66-47C3-BB64-4A2AA1CEB551}"/>
            </c:ext>
          </c:extLst>
        </c:ser>
        <c:ser>
          <c:idx val="4"/>
          <c:order val="4"/>
          <c:tx>
            <c:strRef>
              <c:f>'5.2'!$A$11</c:f>
              <c:strCache>
                <c:ptCount val="1"/>
                <c:pt idx="0">
                  <c:v>Vysočina Region</c:v>
                </c:pt>
              </c:strCache>
            </c:strRef>
          </c:tx>
          <c:spPr>
            <a:solidFill>
              <a:schemeClr val="accent5"/>
            </a:solidFill>
          </c:spPr>
          <c:invertIfNegative val="0"/>
          <c:val>
            <c:numRef>
              <c:f>'5.2'!$B$11:$M$11</c:f>
              <c:numCache>
                <c:formatCode>#,##0.0</c:formatCode>
                <c:ptCount val="12"/>
                <c:pt idx="0">
                  <c:v>252.55242599999994</c:v>
                </c:pt>
                <c:pt idx="1">
                  <c:v>225.42289600000001</c:v>
                </c:pt>
                <c:pt idx="2">
                  <c:v>175.28880200000006</c:v>
                </c:pt>
                <c:pt idx="3">
                  <c:v>115.58691999999999</c:v>
                </c:pt>
                <c:pt idx="4">
                  <c:v>87.306930000000008</c:v>
                </c:pt>
                <c:pt idx="5">
                  <c:v>43.525041999999992</c:v>
                </c:pt>
                <c:pt idx="6">
                  <c:v>42.773473000000003</c:v>
                </c:pt>
                <c:pt idx="7">
                  <c:v>42.877510000000008</c:v>
                </c:pt>
                <c:pt idx="8">
                  <c:v>58.75321499999999</c:v>
                </c:pt>
                <c:pt idx="9">
                  <c:v>141.45675799999995</c:v>
                </c:pt>
                <c:pt idx="10">
                  <c:v>195.32955400000003</c:v>
                </c:pt>
                <c:pt idx="11">
                  <c:v>226.49222600000002</c:v>
                </c:pt>
              </c:numCache>
            </c:numRef>
          </c:val>
          <c:extLst>
            <c:ext xmlns:c16="http://schemas.microsoft.com/office/drawing/2014/chart" uri="{C3380CC4-5D6E-409C-BE32-E72D297353CC}">
              <c16:uniqueId val="{00000004-FD66-47C3-BB64-4A2AA1CEB551}"/>
            </c:ext>
          </c:extLst>
        </c:ser>
        <c:ser>
          <c:idx val="5"/>
          <c:order val="5"/>
          <c:tx>
            <c:strRef>
              <c:f>'5.2'!$A$12</c:f>
              <c:strCache>
                <c:ptCount val="1"/>
                <c:pt idx="0">
                  <c:v>Královéhradecký Region</c:v>
                </c:pt>
              </c:strCache>
            </c:strRef>
          </c:tx>
          <c:spPr>
            <a:solidFill>
              <a:schemeClr val="accent6"/>
            </a:solidFill>
          </c:spPr>
          <c:invertIfNegative val="0"/>
          <c:val>
            <c:numRef>
              <c:f>'5.2'!$B$12:$M$12</c:f>
              <c:numCache>
                <c:formatCode>#,##0.0</c:formatCode>
                <c:ptCount val="12"/>
                <c:pt idx="0">
                  <c:v>387.37086700000015</c:v>
                </c:pt>
                <c:pt idx="1">
                  <c:v>352.12164899999999</c:v>
                </c:pt>
                <c:pt idx="2">
                  <c:v>294.40725699999996</c:v>
                </c:pt>
                <c:pt idx="3">
                  <c:v>206.16686900000002</c:v>
                </c:pt>
                <c:pt idx="4">
                  <c:v>181.03840600000001</c:v>
                </c:pt>
                <c:pt idx="5">
                  <c:v>110.591508</c:v>
                </c:pt>
                <c:pt idx="6">
                  <c:v>89.130254999999991</c:v>
                </c:pt>
                <c:pt idx="7">
                  <c:v>101.68973600000001</c:v>
                </c:pt>
                <c:pt idx="8">
                  <c:v>131.867549</c:v>
                </c:pt>
                <c:pt idx="9">
                  <c:v>240.93230699999995</c:v>
                </c:pt>
                <c:pt idx="10">
                  <c:v>308.32177499999995</c:v>
                </c:pt>
                <c:pt idx="11">
                  <c:v>337.66779299999996</c:v>
                </c:pt>
              </c:numCache>
            </c:numRef>
          </c:val>
          <c:extLst>
            <c:ext xmlns:c16="http://schemas.microsoft.com/office/drawing/2014/chart" uri="{C3380CC4-5D6E-409C-BE32-E72D297353CC}">
              <c16:uniqueId val="{00000005-FD66-47C3-BB64-4A2AA1CEB551}"/>
            </c:ext>
          </c:extLst>
        </c:ser>
        <c:ser>
          <c:idx val="6"/>
          <c:order val="6"/>
          <c:tx>
            <c:strRef>
              <c:f>'5.2'!$A$13</c:f>
              <c:strCache>
                <c:ptCount val="1"/>
                <c:pt idx="0">
                  <c:v>Liberecký Region</c:v>
                </c:pt>
              </c:strCache>
            </c:strRef>
          </c:tx>
          <c:spPr>
            <a:solidFill>
              <a:srgbClr val="F0948F"/>
            </a:solidFill>
          </c:spPr>
          <c:invertIfNegative val="0"/>
          <c:val>
            <c:numRef>
              <c:f>'5.2'!$B$13:$M$13</c:f>
              <c:numCache>
                <c:formatCode>#,##0.0</c:formatCode>
                <c:ptCount val="12"/>
                <c:pt idx="0">
                  <c:v>285.88826799999998</c:v>
                </c:pt>
                <c:pt idx="1">
                  <c:v>259.53130099999987</c:v>
                </c:pt>
                <c:pt idx="2">
                  <c:v>203.36159499999999</c:v>
                </c:pt>
                <c:pt idx="3">
                  <c:v>136.01511299999999</c:v>
                </c:pt>
                <c:pt idx="4">
                  <c:v>108.013875</c:v>
                </c:pt>
                <c:pt idx="5">
                  <c:v>47.397124000000005</c:v>
                </c:pt>
                <c:pt idx="6">
                  <c:v>45.368429000000006</c:v>
                </c:pt>
                <c:pt idx="7">
                  <c:v>48.169671999999998</c:v>
                </c:pt>
                <c:pt idx="8">
                  <c:v>66.392409999999998</c:v>
                </c:pt>
                <c:pt idx="9">
                  <c:v>163.96874099999997</c:v>
                </c:pt>
                <c:pt idx="10">
                  <c:v>215.75982200000001</c:v>
                </c:pt>
                <c:pt idx="11">
                  <c:v>254.04585200000005</c:v>
                </c:pt>
              </c:numCache>
            </c:numRef>
          </c:val>
          <c:extLst>
            <c:ext xmlns:c16="http://schemas.microsoft.com/office/drawing/2014/chart" uri="{C3380CC4-5D6E-409C-BE32-E72D297353CC}">
              <c16:uniqueId val="{00000006-FD66-47C3-BB64-4A2AA1CEB551}"/>
            </c:ext>
          </c:extLst>
        </c:ser>
        <c:ser>
          <c:idx val="7"/>
          <c:order val="7"/>
          <c:tx>
            <c:strRef>
              <c:f>'5.2'!$A$14</c:f>
              <c:strCache>
                <c:ptCount val="1"/>
                <c:pt idx="0">
                  <c:v>Moravskoslezský Region</c:v>
                </c:pt>
              </c:strCache>
            </c:strRef>
          </c:tx>
          <c:spPr>
            <a:solidFill>
              <a:srgbClr val="F7C9C7"/>
            </a:solidFill>
          </c:spPr>
          <c:invertIfNegative val="0"/>
          <c:val>
            <c:numRef>
              <c:f>'5.2'!$B$14:$M$14</c:f>
              <c:numCache>
                <c:formatCode>#,##0.0</c:formatCode>
                <c:ptCount val="12"/>
                <c:pt idx="0">
                  <c:v>1605.0512560000006</c:v>
                </c:pt>
                <c:pt idx="1">
                  <c:v>1489.3656559999997</c:v>
                </c:pt>
                <c:pt idx="2">
                  <c:v>1127.653665</c:v>
                </c:pt>
                <c:pt idx="3">
                  <c:v>716.18654899999979</c:v>
                </c:pt>
                <c:pt idx="4">
                  <c:v>629.12455199999988</c:v>
                </c:pt>
                <c:pt idx="5">
                  <c:v>312.9872969999999</c:v>
                </c:pt>
                <c:pt idx="6">
                  <c:v>305.75703200000004</c:v>
                </c:pt>
                <c:pt idx="7">
                  <c:v>312.08864700000009</c:v>
                </c:pt>
                <c:pt idx="8">
                  <c:v>417.51078400000006</c:v>
                </c:pt>
                <c:pt idx="9">
                  <c:v>978.36026100000026</c:v>
                </c:pt>
                <c:pt idx="10">
                  <c:v>1263.947402</c:v>
                </c:pt>
                <c:pt idx="11">
                  <c:v>1521.1638829999999</c:v>
                </c:pt>
              </c:numCache>
            </c:numRef>
          </c:val>
          <c:extLst>
            <c:ext xmlns:c16="http://schemas.microsoft.com/office/drawing/2014/chart" uri="{C3380CC4-5D6E-409C-BE32-E72D297353CC}">
              <c16:uniqueId val="{00000007-FD66-47C3-BB64-4A2AA1CEB551}"/>
            </c:ext>
          </c:extLst>
        </c:ser>
        <c:ser>
          <c:idx val="8"/>
          <c:order val="8"/>
          <c:tx>
            <c:strRef>
              <c:f>'5.2'!$A$15</c:f>
              <c:strCache>
                <c:ptCount val="1"/>
                <c:pt idx="0">
                  <c:v>Olomoucký Region</c:v>
                </c:pt>
              </c:strCache>
            </c:strRef>
          </c:tx>
          <c:spPr>
            <a:solidFill>
              <a:schemeClr val="tx1"/>
            </a:solidFill>
          </c:spPr>
          <c:invertIfNegative val="0"/>
          <c:val>
            <c:numRef>
              <c:f>'5.2'!$B$15:$M$15</c:f>
              <c:numCache>
                <c:formatCode>#,##0.0</c:formatCode>
                <c:ptCount val="12"/>
                <c:pt idx="0">
                  <c:v>474.82685600000013</c:v>
                </c:pt>
                <c:pt idx="1">
                  <c:v>426.10000100000013</c:v>
                </c:pt>
                <c:pt idx="2">
                  <c:v>325.2552810000002</c:v>
                </c:pt>
                <c:pt idx="3">
                  <c:v>205.62471899999994</c:v>
                </c:pt>
                <c:pt idx="4">
                  <c:v>171.54525700000002</c:v>
                </c:pt>
                <c:pt idx="5">
                  <c:v>98.662651000000011</c:v>
                </c:pt>
                <c:pt idx="6">
                  <c:v>102.200284</c:v>
                </c:pt>
                <c:pt idx="7">
                  <c:v>101.92856899999998</c:v>
                </c:pt>
                <c:pt idx="8">
                  <c:v>145.60108500000001</c:v>
                </c:pt>
                <c:pt idx="9">
                  <c:v>254.14002499999995</c:v>
                </c:pt>
                <c:pt idx="10">
                  <c:v>363.30907999999994</c:v>
                </c:pt>
                <c:pt idx="11">
                  <c:v>431.25922299999996</c:v>
                </c:pt>
              </c:numCache>
            </c:numRef>
          </c:val>
          <c:extLst>
            <c:ext xmlns:c16="http://schemas.microsoft.com/office/drawing/2014/chart" uri="{C3380CC4-5D6E-409C-BE32-E72D297353CC}">
              <c16:uniqueId val="{00000008-FD66-47C3-BB64-4A2AA1CEB551}"/>
            </c:ext>
          </c:extLst>
        </c:ser>
        <c:ser>
          <c:idx val="9"/>
          <c:order val="9"/>
          <c:tx>
            <c:strRef>
              <c:f>'5.2'!$A$16</c:f>
              <c:strCache>
                <c:ptCount val="1"/>
                <c:pt idx="0">
                  <c:v>Pardubický Region</c:v>
                </c:pt>
              </c:strCache>
            </c:strRef>
          </c:tx>
          <c:spPr>
            <a:solidFill>
              <a:srgbClr val="646363"/>
            </a:solidFill>
          </c:spPr>
          <c:invertIfNegative val="0"/>
          <c:val>
            <c:numRef>
              <c:f>'5.2'!$B$16:$M$16</c:f>
              <c:numCache>
                <c:formatCode>#,##0.0</c:formatCode>
                <c:ptCount val="12"/>
                <c:pt idx="0">
                  <c:v>626.41113800000005</c:v>
                </c:pt>
                <c:pt idx="1">
                  <c:v>565.317272</c:v>
                </c:pt>
                <c:pt idx="2">
                  <c:v>421.10930199999996</c:v>
                </c:pt>
                <c:pt idx="3">
                  <c:v>253.91787500000001</c:v>
                </c:pt>
                <c:pt idx="4">
                  <c:v>198.22745399999999</c:v>
                </c:pt>
                <c:pt idx="5">
                  <c:v>86.552706000000001</c:v>
                </c:pt>
                <c:pt idx="6">
                  <c:v>77.995996000000005</c:v>
                </c:pt>
                <c:pt idx="7">
                  <c:v>79.198507000000006</c:v>
                </c:pt>
                <c:pt idx="8">
                  <c:v>138.03752500000002</c:v>
                </c:pt>
                <c:pt idx="9">
                  <c:v>348.14846999999997</c:v>
                </c:pt>
                <c:pt idx="10">
                  <c:v>492.42330400000003</c:v>
                </c:pt>
                <c:pt idx="11">
                  <c:v>584.60724600000003</c:v>
                </c:pt>
              </c:numCache>
            </c:numRef>
          </c:val>
          <c:extLst>
            <c:ext xmlns:c16="http://schemas.microsoft.com/office/drawing/2014/chart" uri="{C3380CC4-5D6E-409C-BE32-E72D297353CC}">
              <c16:uniqueId val="{00000009-FD66-47C3-BB64-4A2AA1CEB551}"/>
            </c:ext>
          </c:extLst>
        </c:ser>
        <c:ser>
          <c:idx val="10"/>
          <c:order val="10"/>
          <c:tx>
            <c:strRef>
              <c:f>'5.2'!$A$17</c:f>
              <c:strCache>
                <c:ptCount val="1"/>
                <c:pt idx="0">
                  <c:v>Plzeňský Region</c:v>
                </c:pt>
              </c:strCache>
            </c:strRef>
          </c:tx>
          <c:spPr>
            <a:solidFill>
              <a:srgbClr val="9D9D9C"/>
            </a:solidFill>
          </c:spPr>
          <c:invertIfNegative val="0"/>
          <c:val>
            <c:numRef>
              <c:f>'5.2'!$B$17:$M$17</c:f>
              <c:numCache>
                <c:formatCode>#,##0.0</c:formatCode>
                <c:ptCount val="12"/>
                <c:pt idx="0">
                  <c:v>619.12672100000043</c:v>
                </c:pt>
                <c:pt idx="1">
                  <c:v>564.91613999999981</c:v>
                </c:pt>
                <c:pt idx="2">
                  <c:v>435.7516940000001</c:v>
                </c:pt>
                <c:pt idx="3">
                  <c:v>287.00639799999993</c:v>
                </c:pt>
                <c:pt idx="4">
                  <c:v>204.55898899999994</c:v>
                </c:pt>
                <c:pt idx="5">
                  <c:v>108.21250500000001</c:v>
                </c:pt>
                <c:pt idx="6">
                  <c:v>106.02412400000001</c:v>
                </c:pt>
                <c:pt idx="7">
                  <c:v>86.774860000000018</c:v>
                </c:pt>
                <c:pt idx="8">
                  <c:v>143.32111899999995</c:v>
                </c:pt>
                <c:pt idx="9">
                  <c:v>339.09718400000008</c:v>
                </c:pt>
                <c:pt idx="10">
                  <c:v>488.85215399999993</c:v>
                </c:pt>
                <c:pt idx="11">
                  <c:v>571.39778600000022</c:v>
                </c:pt>
              </c:numCache>
            </c:numRef>
          </c:val>
          <c:extLst>
            <c:ext xmlns:c16="http://schemas.microsoft.com/office/drawing/2014/chart" uri="{C3380CC4-5D6E-409C-BE32-E72D297353CC}">
              <c16:uniqueId val="{0000000A-FD66-47C3-BB64-4A2AA1CEB551}"/>
            </c:ext>
          </c:extLst>
        </c:ser>
        <c:ser>
          <c:idx val="11"/>
          <c:order val="11"/>
          <c:tx>
            <c:strRef>
              <c:f>'5.2'!$A$18</c:f>
              <c:strCache>
                <c:ptCount val="1"/>
                <c:pt idx="0">
                  <c:v>Středočeský Region</c:v>
                </c:pt>
              </c:strCache>
            </c:strRef>
          </c:tx>
          <c:spPr>
            <a:solidFill>
              <a:srgbClr val="D0D0D0"/>
            </a:solidFill>
          </c:spPr>
          <c:invertIfNegative val="0"/>
          <c:val>
            <c:numRef>
              <c:f>'5.2'!$B$18:$M$18</c:f>
              <c:numCache>
                <c:formatCode>#,##0.0</c:formatCode>
                <c:ptCount val="12"/>
                <c:pt idx="0">
                  <c:v>2649.4158609999995</c:v>
                </c:pt>
                <c:pt idx="1">
                  <c:v>2447.7320590000004</c:v>
                </c:pt>
                <c:pt idx="2">
                  <c:v>2024.1062939999993</c:v>
                </c:pt>
                <c:pt idx="3">
                  <c:v>1202.3323349999996</c:v>
                </c:pt>
                <c:pt idx="4">
                  <c:v>1012.2904259999997</c:v>
                </c:pt>
                <c:pt idx="5">
                  <c:v>692.6451450000003</c:v>
                </c:pt>
                <c:pt idx="6">
                  <c:v>579.87235199999998</c:v>
                </c:pt>
                <c:pt idx="7">
                  <c:v>635.21834699999999</c:v>
                </c:pt>
                <c:pt idx="8">
                  <c:v>790.28512599999976</c:v>
                </c:pt>
                <c:pt idx="9">
                  <c:v>1588.8198850000001</c:v>
                </c:pt>
                <c:pt idx="10">
                  <c:v>2134.8675030000004</c:v>
                </c:pt>
                <c:pt idx="11">
                  <c:v>2507.9322509999997</c:v>
                </c:pt>
              </c:numCache>
            </c:numRef>
          </c:val>
          <c:extLst>
            <c:ext xmlns:c16="http://schemas.microsoft.com/office/drawing/2014/chart" uri="{C3380CC4-5D6E-409C-BE32-E72D297353CC}">
              <c16:uniqueId val="{0000000B-FD66-47C3-BB64-4A2AA1CEB551}"/>
            </c:ext>
          </c:extLst>
        </c:ser>
        <c:ser>
          <c:idx val="12"/>
          <c:order val="12"/>
          <c:tx>
            <c:strRef>
              <c:f>'5.2'!$A$19</c:f>
              <c:strCache>
                <c:ptCount val="1"/>
                <c:pt idx="0">
                  <c:v>Ústecký Region</c:v>
                </c:pt>
              </c:strCache>
            </c:strRef>
          </c:tx>
          <c:spPr>
            <a:pattFill prst="ltUpDiag">
              <a:fgClr>
                <a:schemeClr val="accent1"/>
              </a:fgClr>
              <a:bgClr>
                <a:schemeClr val="bg1"/>
              </a:bgClr>
            </a:pattFill>
          </c:spPr>
          <c:invertIfNegative val="0"/>
          <c:val>
            <c:numRef>
              <c:f>'5.2'!$B$19:$M$19</c:f>
              <c:numCache>
                <c:formatCode>#,##0.0</c:formatCode>
                <c:ptCount val="12"/>
                <c:pt idx="0">
                  <c:v>1558.1087870000003</c:v>
                </c:pt>
                <c:pt idx="1">
                  <c:v>1442.3152460000001</c:v>
                </c:pt>
                <c:pt idx="2">
                  <c:v>1222.2843890000001</c:v>
                </c:pt>
                <c:pt idx="3">
                  <c:v>868.56826899999999</c:v>
                </c:pt>
                <c:pt idx="4">
                  <c:v>723.63586300000009</c:v>
                </c:pt>
                <c:pt idx="5">
                  <c:v>475.86664600000006</c:v>
                </c:pt>
                <c:pt idx="6">
                  <c:v>484.29874499999994</c:v>
                </c:pt>
                <c:pt idx="7">
                  <c:v>498.7258589999999</c:v>
                </c:pt>
                <c:pt idx="8">
                  <c:v>575.01728499999979</c:v>
                </c:pt>
                <c:pt idx="9">
                  <c:v>939.14936699999998</c:v>
                </c:pt>
                <c:pt idx="10">
                  <c:v>1273.4519759999996</c:v>
                </c:pt>
                <c:pt idx="11">
                  <c:v>1405.3097379999997</c:v>
                </c:pt>
              </c:numCache>
            </c:numRef>
          </c:val>
          <c:extLst>
            <c:ext xmlns:c16="http://schemas.microsoft.com/office/drawing/2014/chart" uri="{C3380CC4-5D6E-409C-BE32-E72D297353CC}">
              <c16:uniqueId val="{0000000C-FD66-47C3-BB64-4A2AA1CEB551}"/>
            </c:ext>
          </c:extLst>
        </c:ser>
        <c:ser>
          <c:idx val="13"/>
          <c:order val="13"/>
          <c:tx>
            <c:strRef>
              <c:f>'5.2'!$A$20</c:f>
              <c:strCache>
                <c:ptCount val="1"/>
                <c:pt idx="0">
                  <c:v>Zlínský Region</c:v>
                </c:pt>
              </c:strCache>
            </c:strRef>
          </c:tx>
          <c:spPr>
            <a:pattFill prst="ltUpDiag">
              <a:fgClr>
                <a:schemeClr val="accent5"/>
              </a:fgClr>
              <a:bgClr>
                <a:schemeClr val="bg1"/>
              </a:bgClr>
            </a:pattFill>
          </c:spPr>
          <c:invertIfNegative val="0"/>
          <c:val>
            <c:numRef>
              <c:f>'5.2'!$B$20:$M$20</c:f>
              <c:numCache>
                <c:formatCode>#,##0.0</c:formatCode>
                <c:ptCount val="12"/>
                <c:pt idx="0">
                  <c:v>455.1115989999999</c:v>
                </c:pt>
                <c:pt idx="1">
                  <c:v>429.40011700000002</c:v>
                </c:pt>
                <c:pt idx="2">
                  <c:v>331.54247999999995</c:v>
                </c:pt>
                <c:pt idx="3">
                  <c:v>237.23930200000004</c:v>
                </c:pt>
                <c:pt idx="4">
                  <c:v>198.70468100000002</c:v>
                </c:pt>
                <c:pt idx="5">
                  <c:v>137.34143900000001</c:v>
                </c:pt>
                <c:pt idx="6">
                  <c:v>145.12872900000002</c:v>
                </c:pt>
                <c:pt idx="7">
                  <c:v>115.44217199999999</c:v>
                </c:pt>
                <c:pt idx="8">
                  <c:v>151.47323100000003</c:v>
                </c:pt>
                <c:pt idx="9">
                  <c:v>282.73335199999997</c:v>
                </c:pt>
                <c:pt idx="10">
                  <c:v>362.41991300000001</c:v>
                </c:pt>
                <c:pt idx="11">
                  <c:v>401.77309600000001</c:v>
                </c:pt>
              </c:numCache>
            </c:numRef>
          </c:val>
          <c:extLst>
            <c:ext xmlns:c16="http://schemas.microsoft.com/office/drawing/2014/chart" uri="{C3380CC4-5D6E-409C-BE32-E72D297353CC}">
              <c16:uniqueId val="{0000000D-FD66-47C3-BB64-4A2AA1CEB551}"/>
            </c:ext>
          </c:extLst>
        </c:ser>
        <c:dLbls>
          <c:showLegendKey val="0"/>
          <c:showVal val="0"/>
          <c:showCatName val="0"/>
          <c:showSerName val="0"/>
          <c:showPercent val="0"/>
          <c:showBubbleSize val="0"/>
        </c:dLbls>
        <c:gapWidth val="50"/>
        <c:overlap val="100"/>
        <c:axId val="226155136"/>
        <c:axId val="222036352"/>
      </c:barChart>
      <c:catAx>
        <c:axId val="226155136"/>
        <c:scaling>
          <c:orientation val="minMax"/>
        </c:scaling>
        <c:delete val="0"/>
        <c:axPos val="b"/>
        <c:majorTickMark val="none"/>
        <c:minorTickMark val="none"/>
        <c:tickLblPos val="nextTo"/>
        <c:txPr>
          <a:bodyPr/>
          <a:lstStyle/>
          <a:p>
            <a:pPr>
              <a:defRPr sz="900"/>
            </a:pPr>
            <a:endParaRPr lang="cs-CZ"/>
          </a:p>
        </c:txPr>
        <c:crossAx val="222036352"/>
        <c:crosses val="autoZero"/>
        <c:auto val="1"/>
        <c:lblAlgn val="ctr"/>
        <c:lblOffset val="100"/>
        <c:noMultiLvlLbl val="0"/>
      </c:catAx>
      <c:valAx>
        <c:axId val="222036352"/>
        <c:scaling>
          <c:orientation val="minMax"/>
          <c:max val="12000"/>
        </c:scaling>
        <c:delete val="0"/>
        <c:axPos val="l"/>
        <c:majorGridlines/>
        <c:numFmt formatCode="#,##0" sourceLinked="0"/>
        <c:majorTickMark val="none"/>
        <c:minorTickMark val="none"/>
        <c:tickLblPos val="nextTo"/>
        <c:spPr>
          <a:ln>
            <a:noFill/>
          </a:ln>
        </c:spPr>
        <c:txPr>
          <a:bodyPr/>
          <a:lstStyle/>
          <a:p>
            <a:pPr>
              <a:defRPr sz="900"/>
            </a:pPr>
            <a:endParaRPr lang="cs-CZ"/>
          </a:p>
        </c:txPr>
        <c:crossAx val="22615513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'5.2'!$O$7</c:f>
              <c:strCache>
                <c:ptCount val="1"/>
              </c:strCache>
            </c:strRef>
          </c:tx>
          <c:spPr>
            <a:solidFill>
              <a:schemeClr val="tx2"/>
            </a:solidFill>
          </c:spPr>
          <c:invertIfNegative val="0"/>
          <c:cat>
            <c:numRef>
              <c:f>'5.2'!$P$6</c:f>
              <c:numCache>
                <c:formatCode>General</c:formatCode>
                <c:ptCount val="1"/>
              </c:numCache>
            </c:numRef>
          </c:cat>
          <c:val>
            <c:numRef>
              <c:f>'5.2'!$P$7</c:f>
              <c:numCache>
                <c:formatCode>#,##0.0</c:formatCode>
                <c:ptCount val="1"/>
              </c:numCache>
            </c:numRef>
          </c:val>
          <c:extLst>
            <c:ext xmlns:c16="http://schemas.microsoft.com/office/drawing/2014/chart" uri="{C3380CC4-5D6E-409C-BE32-E72D297353CC}">
              <c16:uniqueId val="{00000000-C881-4992-8822-015BC78A9487}"/>
            </c:ext>
          </c:extLst>
        </c:ser>
        <c:ser>
          <c:idx val="1"/>
          <c:order val="1"/>
          <c:tx>
            <c:strRef>
              <c:f>'5.2'!$O$8</c:f>
              <c:strCache>
                <c:ptCount val="1"/>
              </c:strCache>
            </c:strRef>
          </c:tx>
          <c:spPr>
            <a:solidFill>
              <a:schemeClr val="accent2"/>
            </a:solidFill>
          </c:spPr>
          <c:invertIfNegative val="0"/>
          <c:cat>
            <c:numRef>
              <c:f>'5.2'!$P$6</c:f>
              <c:numCache>
                <c:formatCode>General</c:formatCode>
                <c:ptCount val="1"/>
              </c:numCache>
            </c:numRef>
          </c:cat>
          <c:val>
            <c:numRef>
              <c:f>'5.2'!$P$8</c:f>
              <c:numCache>
                <c:formatCode>#,##0.0</c:formatCode>
                <c:ptCount val="1"/>
              </c:numCache>
            </c:numRef>
          </c:val>
          <c:extLst>
            <c:ext xmlns:c16="http://schemas.microsoft.com/office/drawing/2014/chart" uri="{C3380CC4-5D6E-409C-BE32-E72D297353CC}">
              <c16:uniqueId val="{00000001-C881-4992-8822-015BC78A9487}"/>
            </c:ext>
          </c:extLst>
        </c:ser>
        <c:ser>
          <c:idx val="2"/>
          <c:order val="2"/>
          <c:tx>
            <c:strRef>
              <c:f>'5.2'!$O$9</c:f>
              <c:strCache>
                <c:ptCount val="1"/>
              </c:strCache>
            </c:strRef>
          </c:tx>
          <c:spPr>
            <a:solidFill>
              <a:schemeClr val="accent3"/>
            </a:solidFill>
          </c:spPr>
          <c:invertIfNegative val="0"/>
          <c:cat>
            <c:numRef>
              <c:f>'5.2'!$P$6</c:f>
              <c:numCache>
                <c:formatCode>General</c:formatCode>
                <c:ptCount val="1"/>
              </c:numCache>
            </c:numRef>
          </c:cat>
          <c:val>
            <c:numRef>
              <c:f>'5.2'!$P$9</c:f>
              <c:numCache>
                <c:formatCode>#,##0.0</c:formatCode>
                <c:ptCount val="1"/>
              </c:numCache>
            </c:numRef>
          </c:val>
          <c:extLst>
            <c:ext xmlns:c16="http://schemas.microsoft.com/office/drawing/2014/chart" uri="{C3380CC4-5D6E-409C-BE32-E72D297353CC}">
              <c16:uniqueId val="{00000002-C881-4992-8822-015BC78A9487}"/>
            </c:ext>
          </c:extLst>
        </c:ser>
        <c:ser>
          <c:idx val="3"/>
          <c:order val="3"/>
          <c:tx>
            <c:strRef>
              <c:f>'5.2'!$O$10</c:f>
              <c:strCache>
                <c:ptCount val="1"/>
              </c:strCache>
            </c:strRef>
          </c:tx>
          <c:spPr>
            <a:solidFill>
              <a:schemeClr val="accent4"/>
            </a:solidFill>
          </c:spPr>
          <c:invertIfNegative val="0"/>
          <c:cat>
            <c:numRef>
              <c:f>'5.2'!$P$6</c:f>
              <c:numCache>
                <c:formatCode>General</c:formatCode>
                <c:ptCount val="1"/>
              </c:numCache>
            </c:numRef>
          </c:cat>
          <c:val>
            <c:numRef>
              <c:f>'5.2'!$P$10</c:f>
              <c:numCache>
                <c:formatCode>#,##0.0</c:formatCode>
                <c:ptCount val="1"/>
              </c:numCache>
            </c:numRef>
          </c:val>
          <c:extLst>
            <c:ext xmlns:c16="http://schemas.microsoft.com/office/drawing/2014/chart" uri="{C3380CC4-5D6E-409C-BE32-E72D297353CC}">
              <c16:uniqueId val="{00000003-C881-4992-8822-015BC78A9487}"/>
            </c:ext>
          </c:extLst>
        </c:ser>
        <c:ser>
          <c:idx val="4"/>
          <c:order val="4"/>
          <c:tx>
            <c:strRef>
              <c:f>'5.2'!$O$11</c:f>
              <c:strCache>
                <c:ptCount val="1"/>
              </c:strCache>
            </c:strRef>
          </c:tx>
          <c:spPr>
            <a:solidFill>
              <a:schemeClr val="accent5"/>
            </a:solidFill>
          </c:spPr>
          <c:invertIfNegative val="0"/>
          <c:cat>
            <c:numRef>
              <c:f>'5.2'!$P$6</c:f>
              <c:numCache>
                <c:formatCode>General</c:formatCode>
                <c:ptCount val="1"/>
              </c:numCache>
            </c:numRef>
          </c:cat>
          <c:val>
            <c:numRef>
              <c:f>'5.2'!$P$11</c:f>
              <c:numCache>
                <c:formatCode>#,##0.0</c:formatCode>
                <c:ptCount val="1"/>
              </c:numCache>
            </c:numRef>
          </c:val>
          <c:extLst>
            <c:ext xmlns:c16="http://schemas.microsoft.com/office/drawing/2014/chart" uri="{C3380CC4-5D6E-409C-BE32-E72D297353CC}">
              <c16:uniqueId val="{00000004-C881-4992-8822-015BC78A9487}"/>
            </c:ext>
          </c:extLst>
        </c:ser>
        <c:ser>
          <c:idx val="5"/>
          <c:order val="5"/>
          <c:tx>
            <c:strRef>
              <c:f>'5.2'!$O$12</c:f>
              <c:strCache>
                <c:ptCount val="1"/>
              </c:strCache>
            </c:strRef>
          </c:tx>
          <c:spPr>
            <a:solidFill>
              <a:schemeClr val="accent6"/>
            </a:solidFill>
          </c:spPr>
          <c:invertIfNegative val="0"/>
          <c:cat>
            <c:numRef>
              <c:f>'5.2'!$P$6</c:f>
              <c:numCache>
                <c:formatCode>General</c:formatCode>
                <c:ptCount val="1"/>
              </c:numCache>
            </c:numRef>
          </c:cat>
          <c:val>
            <c:numRef>
              <c:f>'5.2'!$P$12</c:f>
              <c:numCache>
                <c:formatCode>#,##0.0</c:formatCode>
                <c:ptCount val="1"/>
              </c:numCache>
            </c:numRef>
          </c:val>
          <c:extLst>
            <c:ext xmlns:c16="http://schemas.microsoft.com/office/drawing/2014/chart" uri="{C3380CC4-5D6E-409C-BE32-E72D297353CC}">
              <c16:uniqueId val="{00000005-C881-4992-8822-015BC78A9487}"/>
            </c:ext>
          </c:extLst>
        </c:ser>
        <c:ser>
          <c:idx val="6"/>
          <c:order val="6"/>
          <c:tx>
            <c:strRef>
              <c:f>'5.2'!$O$13</c:f>
              <c:strCache>
                <c:ptCount val="1"/>
              </c:strCache>
            </c:strRef>
          </c:tx>
          <c:spPr>
            <a:solidFill>
              <a:srgbClr val="F0948F"/>
            </a:solidFill>
          </c:spPr>
          <c:invertIfNegative val="0"/>
          <c:cat>
            <c:numRef>
              <c:f>'5.2'!$P$6</c:f>
              <c:numCache>
                <c:formatCode>General</c:formatCode>
                <c:ptCount val="1"/>
              </c:numCache>
            </c:numRef>
          </c:cat>
          <c:val>
            <c:numRef>
              <c:f>'5.2'!$P$13</c:f>
              <c:numCache>
                <c:formatCode>#,##0.0</c:formatCode>
                <c:ptCount val="1"/>
              </c:numCache>
            </c:numRef>
          </c:val>
          <c:extLst>
            <c:ext xmlns:c16="http://schemas.microsoft.com/office/drawing/2014/chart" uri="{C3380CC4-5D6E-409C-BE32-E72D297353CC}">
              <c16:uniqueId val="{00000006-C881-4992-8822-015BC78A9487}"/>
            </c:ext>
          </c:extLst>
        </c:ser>
        <c:ser>
          <c:idx val="7"/>
          <c:order val="7"/>
          <c:tx>
            <c:strRef>
              <c:f>'5.2'!$O$14</c:f>
              <c:strCache>
                <c:ptCount val="1"/>
              </c:strCache>
            </c:strRef>
          </c:tx>
          <c:spPr>
            <a:solidFill>
              <a:srgbClr val="F7C9C7"/>
            </a:solidFill>
          </c:spPr>
          <c:invertIfNegative val="0"/>
          <c:cat>
            <c:numRef>
              <c:f>'5.2'!$P$6</c:f>
              <c:numCache>
                <c:formatCode>General</c:formatCode>
                <c:ptCount val="1"/>
              </c:numCache>
            </c:numRef>
          </c:cat>
          <c:val>
            <c:numRef>
              <c:f>'5.2'!$P$14</c:f>
              <c:numCache>
                <c:formatCode>#,##0.0</c:formatCode>
                <c:ptCount val="1"/>
              </c:numCache>
            </c:numRef>
          </c:val>
          <c:extLst>
            <c:ext xmlns:c16="http://schemas.microsoft.com/office/drawing/2014/chart" uri="{C3380CC4-5D6E-409C-BE32-E72D297353CC}">
              <c16:uniqueId val="{00000007-C881-4992-8822-015BC78A9487}"/>
            </c:ext>
          </c:extLst>
        </c:ser>
        <c:ser>
          <c:idx val="8"/>
          <c:order val="8"/>
          <c:tx>
            <c:strRef>
              <c:f>'5.2'!$O$15</c:f>
              <c:strCache>
                <c:ptCount val="1"/>
              </c:strCache>
            </c:strRef>
          </c:tx>
          <c:spPr>
            <a:solidFill>
              <a:schemeClr val="tx1"/>
            </a:solidFill>
          </c:spPr>
          <c:invertIfNegative val="0"/>
          <c:cat>
            <c:numRef>
              <c:f>'5.2'!$P$6</c:f>
              <c:numCache>
                <c:formatCode>General</c:formatCode>
                <c:ptCount val="1"/>
              </c:numCache>
            </c:numRef>
          </c:cat>
          <c:val>
            <c:numRef>
              <c:f>'5.2'!$P$15</c:f>
              <c:numCache>
                <c:formatCode>#,##0.0</c:formatCode>
                <c:ptCount val="1"/>
              </c:numCache>
            </c:numRef>
          </c:val>
          <c:extLst>
            <c:ext xmlns:c16="http://schemas.microsoft.com/office/drawing/2014/chart" uri="{C3380CC4-5D6E-409C-BE32-E72D297353CC}">
              <c16:uniqueId val="{00000008-C881-4992-8822-015BC78A9487}"/>
            </c:ext>
          </c:extLst>
        </c:ser>
        <c:ser>
          <c:idx val="9"/>
          <c:order val="9"/>
          <c:tx>
            <c:strRef>
              <c:f>'5.2'!$O$16</c:f>
              <c:strCache>
                <c:ptCount val="1"/>
              </c:strCache>
            </c:strRef>
          </c:tx>
          <c:spPr>
            <a:solidFill>
              <a:srgbClr val="646363"/>
            </a:solidFill>
          </c:spPr>
          <c:invertIfNegative val="0"/>
          <c:cat>
            <c:numRef>
              <c:f>'5.2'!$P$6</c:f>
              <c:numCache>
                <c:formatCode>General</c:formatCode>
                <c:ptCount val="1"/>
              </c:numCache>
            </c:numRef>
          </c:cat>
          <c:val>
            <c:numRef>
              <c:f>'5.2'!$P$16</c:f>
              <c:numCache>
                <c:formatCode>#,##0.0</c:formatCode>
                <c:ptCount val="1"/>
              </c:numCache>
            </c:numRef>
          </c:val>
          <c:extLst>
            <c:ext xmlns:c16="http://schemas.microsoft.com/office/drawing/2014/chart" uri="{C3380CC4-5D6E-409C-BE32-E72D297353CC}">
              <c16:uniqueId val="{00000009-C881-4992-8822-015BC78A9487}"/>
            </c:ext>
          </c:extLst>
        </c:ser>
        <c:ser>
          <c:idx val="10"/>
          <c:order val="10"/>
          <c:tx>
            <c:strRef>
              <c:f>'5.2'!$O$17</c:f>
              <c:strCache>
                <c:ptCount val="1"/>
              </c:strCache>
            </c:strRef>
          </c:tx>
          <c:spPr>
            <a:solidFill>
              <a:srgbClr val="9D9D9C"/>
            </a:solidFill>
          </c:spPr>
          <c:invertIfNegative val="0"/>
          <c:cat>
            <c:numRef>
              <c:f>'5.2'!$P$6</c:f>
              <c:numCache>
                <c:formatCode>General</c:formatCode>
                <c:ptCount val="1"/>
              </c:numCache>
            </c:numRef>
          </c:cat>
          <c:val>
            <c:numRef>
              <c:f>'5.2'!$P$17</c:f>
              <c:numCache>
                <c:formatCode>#,##0.0</c:formatCode>
                <c:ptCount val="1"/>
              </c:numCache>
            </c:numRef>
          </c:val>
          <c:extLst>
            <c:ext xmlns:c16="http://schemas.microsoft.com/office/drawing/2014/chart" uri="{C3380CC4-5D6E-409C-BE32-E72D297353CC}">
              <c16:uniqueId val="{0000000A-C881-4992-8822-015BC78A9487}"/>
            </c:ext>
          </c:extLst>
        </c:ser>
        <c:ser>
          <c:idx val="11"/>
          <c:order val="11"/>
          <c:tx>
            <c:strRef>
              <c:f>'5.2'!$O$18</c:f>
              <c:strCache>
                <c:ptCount val="1"/>
              </c:strCache>
            </c:strRef>
          </c:tx>
          <c:spPr>
            <a:solidFill>
              <a:srgbClr val="D0D0D0"/>
            </a:solidFill>
          </c:spPr>
          <c:invertIfNegative val="0"/>
          <c:cat>
            <c:numRef>
              <c:f>'5.2'!$P$6</c:f>
              <c:numCache>
                <c:formatCode>General</c:formatCode>
                <c:ptCount val="1"/>
              </c:numCache>
            </c:numRef>
          </c:cat>
          <c:val>
            <c:numRef>
              <c:f>'5.2'!$P$18</c:f>
              <c:numCache>
                <c:formatCode>#,##0.0</c:formatCode>
                <c:ptCount val="1"/>
              </c:numCache>
            </c:numRef>
          </c:val>
          <c:extLst>
            <c:ext xmlns:c16="http://schemas.microsoft.com/office/drawing/2014/chart" uri="{C3380CC4-5D6E-409C-BE32-E72D297353CC}">
              <c16:uniqueId val="{0000000B-C881-4992-8822-015BC78A9487}"/>
            </c:ext>
          </c:extLst>
        </c:ser>
        <c:ser>
          <c:idx val="12"/>
          <c:order val="12"/>
          <c:tx>
            <c:strRef>
              <c:f>'5.2'!$O$19</c:f>
              <c:strCache>
                <c:ptCount val="1"/>
              </c:strCache>
            </c:strRef>
          </c:tx>
          <c:spPr>
            <a:pattFill prst="ltUpDiag">
              <a:fgClr>
                <a:schemeClr val="tx2"/>
              </a:fgClr>
              <a:bgClr>
                <a:schemeClr val="bg1"/>
              </a:bgClr>
            </a:pattFill>
          </c:spPr>
          <c:invertIfNegative val="0"/>
          <c:cat>
            <c:numRef>
              <c:f>'5.2'!$P$6</c:f>
              <c:numCache>
                <c:formatCode>General</c:formatCode>
                <c:ptCount val="1"/>
              </c:numCache>
            </c:numRef>
          </c:cat>
          <c:val>
            <c:numRef>
              <c:f>'5.2'!$P$19</c:f>
              <c:numCache>
                <c:formatCode>#,##0.0</c:formatCode>
                <c:ptCount val="1"/>
              </c:numCache>
            </c:numRef>
          </c:val>
          <c:extLst>
            <c:ext xmlns:c16="http://schemas.microsoft.com/office/drawing/2014/chart" uri="{C3380CC4-5D6E-409C-BE32-E72D297353CC}">
              <c16:uniqueId val="{0000000C-C881-4992-8822-015BC78A9487}"/>
            </c:ext>
          </c:extLst>
        </c:ser>
        <c:ser>
          <c:idx val="13"/>
          <c:order val="13"/>
          <c:tx>
            <c:strRef>
              <c:f>'5.2'!$O$20</c:f>
              <c:strCache>
                <c:ptCount val="1"/>
              </c:strCache>
            </c:strRef>
          </c:tx>
          <c:spPr>
            <a:pattFill prst="ltUpDiag">
              <a:fgClr>
                <a:schemeClr val="accent5"/>
              </a:fgClr>
              <a:bgClr>
                <a:schemeClr val="bg1"/>
              </a:bgClr>
            </a:pattFill>
          </c:spPr>
          <c:invertIfNegative val="0"/>
          <c:cat>
            <c:numRef>
              <c:f>'5.2'!$P$6</c:f>
              <c:numCache>
                <c:formatCode>General</c:formatCode>
                <c:ptCount val="1"/>
              </c:numCache>
            </c:numRef>
          </c:cat>
          <c:val>
            <c:numRef>
              <c:f>'5.2'!$P$20</c:f>
              <c:numCache>
                <c:formatCode>#,##0.0</c:formatCode>
                <c:ptCount val="1"/>
              </c:numCache>
            </c:numRef>
          </c:val>
          <c:extLst>
            <c:ext xmlns:c16="http://schemas.microsoft.com/office/drawing/2014/chart" uri="{C3380CC4-5D6E-409C-BE32-E72D297353CC}">
              <c16:uniqueId val="{0000000D-C881-4992-8822-015BC78A9487}"/>
            </c:ext>
          </c:extLst>
        </c:ser>
        <c:dLbls>
          <c:showLegendKey val="0"/>
          <c:showVal val="0"/>
          <c:showCatName val="0"/>
          <c:showSerName val="0"/>
          <c:showPercent val="0"/>
          <c:showBubbleSize val="0"/>
        </c:dLbls>
        <c:gapWidth val="150"/>
        <c:axId val="226242560"/>
        <c:axId val="226244096"/>
      </c:barChart>
      <c:catAx>
        <c:axId val="226242560"/>
        <c:scaling>
          <c:orientation val="minMax"/>
        </c:scaling>
        <c:delete val="1"/>
        <c:axPos val="b"/>
        <c:numFmt formatCode="General" sourceLinked="1"/>
        <c:majorTickMark val="out"/>
        <c:minorTickMark val="none"/>
        <c:tickLblPos val="nextTo"/>
        <c:crossAx val="226244096"/>
        <c:crosses val="autoZero"/>
        <c:auto val="1"/>
        <c:lblAlgn val="ctr"/>
        <c:lblOffset val="100"/>
        <c:noMultiLvlLbl val="0"/>
      </c:catAx>
      <c:valAx>
        <c:axId val="226244096"/>
        <c:scaling>
          <c:orientation val="minMax"/>
        </c:scaling>
        <c:delete val="1"/>
        <c:axPos val="l"/>
        <c:numFmt formatCode="#,##0.0" sourceLinked="1"/>
        <c:majorTickMark val="out"/>
        <c:minorTickMark val="none"/>
        <c:tickLblPos val="nextTo"/>
        <c:crossAx val="226242560"/>
        <c:crosses val="autoZero"/>
        <c:crossBetween val="between"/>
      </c:valAx>
      <c:spPr>
        <a:noFill/>
      </c:spPr>
    </c:plotArea>
    <c:legend>
      <c:legendPos val="r"/>
      <c:layout>
        <c:manualLayout>
          <c:xMode val="edge"/>
          <c:yMode val="edge"/>
          <c:x val="0"/>
          <c:y val="0"/>
          <c:w val="1"/>
          <c:h val="0.97142857142857142"/>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u="none" strike="noStrike" baseline="0">
                <a:solidFill>
                  <a:srgbClr val="233060"/>
                </a:solidFill>
                <a:effectLst/>
              </a:rPr>
              <a:t>Heat supply in Czech Regions [</a:t>
            </a:r>
            <a:r>
              <a:rPr lang="cs-CZ" sz="1000" b="1" i="0" u="none" strike="noStrike" baseline="0">
                <a:solidFill>
                  <a:srgbClr val="233060"/>
                </a:solidFill>
                <a:effectLst/>
              </a:rPr>
              <a:t>TJ</a:t>
            </a:r>
            <a:r>
              <a:rPr lang="en-US" sz="1000" b="1" i="0" u="none" strike="noStrike" baseline="0">
                <a:solidFill>
                  <a:srgbClr val="233060"/>
                </a:solidFill>
                <a:effectLst/>
              </a:rPr>
              <a:t>]</a:t>
            </a:r>
            <a:endParaRPr lang="en-US" sz="1000">
              <a:solidFill>
                <a:srgbClr val="233060"/>
              </a:solidFill>
            </a:endParaRPr>
          </a:p>
        </c:rich>
      </c:tx>
      <c:layout>
        <c:manualLayout>
          <c:xMode val="edge"/>
          <c:yMode val="edge"/>
          <c:x val="8.7522858821926803E-4"/>
          <c:y val="1.9412568542671475E-2"/>
        </c:manualLayout>
      </c:layout>
      <c:overlay val="0"/>
    </c:title>
    <c:autoTitleDeleted val="0"/>
    <c:plotArea>
      <c:layout>
        <c:manualLayout>
          <c:layoutTarget val="inner"/>
          <c:xMode val="edge"/>
          <c:yMode val="edge"/>
          <c:x val="5.2474996437257108E-2"/>
          <c:y val="0.10191598484902524"/>
          <c:w val="0.93207800450719913"/>
          <c:h val="0.82696930572298821"/>
        </c:manualLayout>
      </c:layout>
      <c:barChart>
        <c:barDir val="col"/>
        <c:grouping val="stacked"/>
        <c:varyColors val="0"/>
        <c:ser>
          <c:idx val="0"/>
          <c:order val="0"/>
          <c:tx>
            <c:strRef>
              <c:f>'5.3'!$A$5</c:f>
              <c:strCache>
                <c:ptCount val="1"/>
                <c:pt idx="0">
                  <c:v>Biomass</c:v>
                </c:pt>
              </c:strCache>
            </c:strRef>
          </c:tx>
          <c:spPr>
            <a:solidFill>
              <a:schemeClr val="tx2"/>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'5.3'!$B$5:$O$5</c:f>
              <c:numCache>
                <c:formatCode>#,##0.0</c:formatCode>
                <c:ptCount val="14"/>
                <c:pt idx="0">
                  <c:v>0</c:v>
                </c:pt>
                <c:pt idx="1">
                  <c:v>1750.5754459999998</c:v>
                </c:pt>
                <c:pt idx="2">
                  <c:v>528.96412100000009</c:v>
                </c:pt>
                <c:pt idx="3">
                  <c:v>402.41360199999997</c:v>
                </c:pt>
                <c:pt idx="4">
                  <c:v>689.35163799999987</c:v>
                </c:pt>
                <c:pt idx="5">
                  <c:v>819.86729199999991</c:v>
                </c:pt>
                <c:pt idx="6">
                  <c:v>4.0038399999999994</c:v>
                </c:pt>
                <c:pt idx="7">
                  <c:v>873.87769200000048</c:v>
                </c:pt>
                <c:pt idx="8">
                  <c:v>90.514814999999999</c:v>
                </c:pt>
                <c:pt idx="9">
                  <c:v>57.668685000000004</c:v>
                </c:pt>
                <c:pt idx="10">
                  <c:v>1080.797155</c:v>
                </c:pt>
                <c:pt idx="11">
                  <c:v>1909.1214169999994</c:v>
                </c:pt>
                <c:pt idx="12">
                  <c:v>1757.4568249999991</c:v>
                </c:pt>
                <c:pt idx="13">
                  <c:v>741.22177399999998</c:v>
                </c:pt>
              </c:numCache>
            </c:numRef>
          </c:val>
          <c:extLst>
            <c:ext xmlns:c16="http://schemas.microsoft.com/office/drawing/2014/chart" uri="{C3380CC4-5D6E-409C-BE32-E72D297353CC}">
              <c16:uniqueId val="{00000000-4CF3-4CEE-99A3-8A94D6647563}"/>
            </c:ext>
          </c:extLst>
        </c:ser>
        <c:ser>
          <c:idx val="1"/>
          <c:order val="1"/>
          <c:tx>
            <c:strRef>
              <c:f>'5.3'!$A$6</c:f>
              <c:strCache>
                <c:ptCount val="1"/>
                <c:pt idx="0">
                  <c:v>Biogas</c:v>
                </c:pt>
              </c:strCache>
            </c:strRef>
          </c:tx>
          <c:spPr>
            <a:solidFill>
              <a:schemeClr val="accent2"/>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'5.3'!$B$6:$O$6</c:f>
              <c:numCache>
                <c:formatCode>#,##0.0</c:formatCode>
                <c:ptCount val="14"/>
                <c:pt idx="0">
                  <c:v>71.02976000000001</c:v>
                </c:pt>
                <c:pt idx="1">
                  <c:v>94.346276999999986</c:v>
                </c:pt>
                <c:pt idx="2">
                  <c:v>64.935268999999977</c:v>
                </c:pt>
                <c:pt idx="3">
                  <c:v>4.9370000000000003</c:v>
                </c:pt>
                <c:pt idx="4">
                  <c:v>40.960440000000013</c:v>
                </c:pt>
                <c:pt idx="5">
                  <c:v>32.771000000000001</c:v>
                </c:pt>
                <c:pt idx="6">
                  <c:v>8.2786299999999997</c:v>
                </c:pt>
                <c:pt idx="7">
                  <c:v>3.6522730000000001</c:v>
                </c:pt>
                <c:pt idx="8">
                  <c:v>42.673839000000001</c:v>
                </c:pt>
                <c:pt idx="9">
                  <c:v>58.619588000000064</c:v>
                </c:pt>
                <c:pt idx="10">
                  <c:v>49.65714000000002</c:v>
                </c:pt>
                <c:pt idx="11">
                  <c:v>42.311981999999993</c:v>
                </c:pt>
                <c:pt idx="12">
                  <c:v>16.096276</c:v>
                </c:pt>
                <c:pt idx="13">
                  <c:v>7.8143000000000002</c:v>
                </c:pt>
              </c:numCache>
            </c:numRef>
          </c:val>
          <c:extLst>
            <c:ext xmlns:c16="http://schemas.microsoft.com/office/drawing/2014/chart" uri="{C3380CC4-5D6E-409C-BE32-E72D297353CC}">
              <c16:uniqueId val="{00000001-4CF3-4CEE-99A3-8A94D6647563}"/>
            </c:ext>
          </c:extLst>
        </c:ser>
        <c:ser>
          <c:idx val="2"/>
          <c:order val="2"/>
          <c:tx>
            <c:strRef>
              <c:f>'5.3'!$A$7</c:f>
              <c:strCache>
                <c:ptCount val="1"/>
                <c:pt idx="0">
                  <c:v>Hard coal</c:v>
                </c:pt>
              </c:strCache>
            </c:strRef>
          </c:tx>
          <c:spPr>
            <a:solidFill>
              <a:schemeClr val="accent3"/>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'5.3'!$B$7:$O$7</c:f>
              <c:numCache>
                <c:formatCode>#,##0.0</c:formatCode>
                <c:ptCount val="14"/>
                <c:pt idx="0">
                  <c:v>0</c:v>
                </c:pt>
                <c:pt idx="1">
                  <c:v>18.496655000000001</c:v>
                </c:pt>
                <c:pt idx="2">
                  <c:v>0.14330000000000001</c:v>
                </c:pt>
                <c:pt idx="3">
                  <c:v>0</c:v>
                </c:pt>
                <c:pt idx="4">
                  <c:v>0</c:v>
                </c:pt>
                <c:pt idx="5">
                  <c:v>0.19533999999999999</c:v>
                </c:pt>
                <c:pt idx="6">
                  <c:v>0</c:v>
                </c:pt>
                <c:pt idx="7">
                  <c:v>5087.1682149999997</c:v>
                </c:pt>
                <c:pt idx="8">
                  <c:v>0</c:v>
                </c:pt>
                <c:pt idx="9">
                  <c:v>0</c:v>
                </c:pt>
                <c:pt idx="10">
                  <c:v>0</c:v>
                </c:pt>
                <c:pt idx="11">
                  <c:v>0</c:v>
                </c:pt>
                <c:pt idx="12">
                  <c:v>3.0864799999999999</c:v>
                </c:pt>
                <c:pt idx="13">
                  <c:v>121.17228900000002</c:v>
                </c:pt>
              </c:numCache>
            </c:numRef>
          </c:val>
          <c:extLst>
            <c:ext xmlns:c16="http://schemas.microsoft.com/office/drawing/2014/chart" uri="{C3380CC4-5D6E-409C-BE32-E72D297353CC}">
              <c16:uniqueId val="{00000002-4CF3-4CEE-99A3-8A94D6647563}"/>
            </c:ext>
          </c:extLst>
        </c:ser>
        <c:ser>
          <c:idx val="3"/>
          <c:order val="3"/>
          <c:tx>
            <c:strRef>
              <c:f>'5.3'!$A$8</c:f>
              <c:strCache>
                <c:ptCount val="1"/>
                <c:pt idx="0">
                  <c:v>Electrical energy</c:v>
                </c:pt>
              </c:strCache>
            </c:strRef>
          </c:tx>
          <c:spPr>
            <a:solidFill>
              <a:schemeClr val="accent4"/>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'5.3'!$B$8:$O$8</c:f>
              <c:numCache>
                <c:formatCode>#,##0.0</c:formatCode>
                <c:ptCount val="14"/>
                <c:pt idx="0">
                  <c:v>1.619</c:v>
                </c:pt>
                <c:pt idx="1">
                  <c:v>0.12403999999999998</c:v>
                </c:pt>
                <c:pt idx="2">
                  <c:v>5.8868240000000007</c:v>
                </c:pt>
                <c:pt idx="3">
                  <c:v>0</c:v>
                </c:pt>
                <c:pt idx="4">
                  <c:v>1.4709660000000002</c:v>
                </c:pt>
                <c:pt idx="5">
                  <c:v>1.7112000000000001</c:v>
                </c:pt>
                <c:pt idx="6">
                  <c:v>1.8215699999999999</c:v>
                </c:pt>
                <c:pt idx="7">
                  <c:v>0.231264</c:v>
                </c:pt>
                <c:pt idx="8">
                  <c:v>0.15534699999999999</c:v>
                </c:pt>
                <c:pt idx="9">
                  <c:v>17.146000000000001</c:v>
                </c:pt>
                <c:pt idx="10">
                  <c:v>3.4659879999999998</c:v>
                </c:pt>
                <c:pt idx="11">
                  <c:v>18.531722000000002</c:v>
                </c:pt>
                <c:pt idx="12">
                  <c:v>0.73341699999999999</c:v>
                </c:pt>
                <c:pt idx="13">
                  <c:v>0</c:v>
                </c:pt>
              </c:numCache>
            </c:numRef>
          </c:val>
          <c:extLst>
            <c:ext xmlns:c16="http://schemas.microsoft.com/office/drawing/2014/chart" uri="{C3380CC4-5D6E-409C-BE32-E72D297353CC}">
              <c16:uniqueId val="{00000003-4CF3-4CEE-99A3-8A94D6647563}"/>
            </c:ext>
          </c:extLst>
        </c:ser>
        <c:ser>
          <c:idx val="4"/>
          <c:order val="4"/>
          <c:tx>
            <c:strRef>
              <c:f>'5.3'!$A$9</c:f>
              <c:strCache>
                <c:ptCount val="1"/>
                <c:pt idx="0">
                  <c:v>Ambient energy (heat pump)</c:v>
                </c:pt>
              </c:strCache>
            </c:strRef>
          </c:tx>
          <c:spPr>
            <a:solidFill>
              <a:schemeClr val="accent5"/>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'5.3'!$B$9:$O$9</c:f>
              <c:numCache>
                <c:formatCode>#,##0.0</c:formatCode>
                <c:ptCount val="14"/>
                <c:pt idx="0">
                  <c:v>29.137149999999998</c:v>
                </c:pt>
                <c:pt idx="1">
                  <c:v>0</c:v>
                </c:pt>
                <c:pt idx="2">
                  <c:v>0.24530799999999997</c:v>
                </c:pt>
                <c:pt idx="3">
                  <c:v>3.3396340000000002</c:v>
                </c:pt>
                <c:pt idx="4">
                  <c:v>3.3062799999999997</c:v>
                </c:pt>
                <c:pt idx="5">
                  <c:v>0</c:v>
                </c:pt>
                <c:pt idx="6">
                  <c:v>0.90800000000000003</c:v>
                </c:pt>
                <c:pt idx="7">
                  <c:v>0</c:v>
                </c:pt>
                <c:pt idx="8">
                  <c:v>0</c:v>
                </c:pt>
                <c:pt idx="9">
                  <c:v>0</c:v>
                </c:pt>
                <c:pt idx="10">
                  <c:v>1.27</c:v>
                </c:pt>
                <c:pt idx="11">
                  <c:v>0</c:v>
                </c:pt>
                <c:pt idx="12">
                  <c:v>46.251500000000014</c:v>
                </c:pt>
                <c:pt idx="13">
                  <c:v>3.6663009999999998</c:v>
                </c:pt>
              </c:numCache>
            </c:numRef>
          </c:val>
          <c:extLst>
            <c:ext xmlns:c16="http://schemas.microsoft.com/office/drawing/2014/chart" uri="{C3380CC4-5D6E-409C-BE32-E72D297353CC}">
              <c16:uniqueId val="{00000004-4CF3-4CEE-99A3-8A94D6647563}"/>
            </c:ext>
          </c:extLst>
        </c:ser>
        <c:ser>
          <c:idx val="5"/>
          <c:order val="5"/>
          <c:tx>
            <c:strRef>
              <c:f>'5.3'!$A$10</c:f>
              <c:strCache>
                <c:ptCount val="1"/>
                <c:pt idx="0">
                  <c:v>Solar energy (solar panel)</c:v>
                </c:pt>
              </c:strCache>
            </c:strRef>
          </c:tx>
          <c:spPr>
            <a:solidFill>
              <a:schemeClr val="accent6"/>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'5.3'!$B$10:$O$10</c:f>
              <c:numCache>
                <c:formatCode>#,##0.0</c:formatCode>
                <c:ptCount val="14"/>
                <c:pt idx="0">
                  <c:v>0</c:v>
                </c:pt>
                <c:pt idx="1">
                  <c:v>0</c:v>
                </c:pt>
                <c:pt idx="2">
                  <c:v>0.11742900000000002</c:v>
                </c:pt>
                <c:pt idx="3">
                  <c:v>0.47834699999999997</c:v>
                </c:pt>
                <c:pt idx="4">
                  <c:v>0.15800000000000003</c:v>
                </c:pt>
                <c:pt idx="5">
                  <c:v>1.1200000000000002E-2</c:v>
                </c:pt>
                <c:pt idx="6">
                  <c:v>0</c:v>
                </c:pt>
                <c:pt idx="7">
                  <c:v>0</c:v>
                </c:pt>
                <c:pt idx="8">
                  <c:v>0</c:v>
                </c:pt>
                <c:pt idx="9">
                  <c:v>0</c:v>
                </c:pt>
                <c:pt idx="10">
                  <c:v>0</c:v>
                </c:pt>
                <c:pt idx="11">
                  <c:v>0</c:v>
                </c:pt>
                <c:pt idx="12">
                  <c:v>0.249</c:v>
                </c:pt>
                <c:pt idx="13">
                  <c:v>0</c:v>
                </c:pt>
              </c:numCache>
            </c:numRef>
          </c:val>
          <c:extLst>
            <c:ext xmlns:c16="http://schemas.microsoft.com/office/drawing/2014/chart" uri="{C3380CC4-5D6E-409C-BE32-E72D297353CC}">
              <c16:uniqueId val="{00000005-4CF3-4CEE-99A3-8A94D6647563}"/>
            </c:ext>
          </c:extLst>
        </c:ser>
        <c:ser>
          <c:idx val="6"/>
          <c:order val="6"/>
          <c:tx>
            <c:strRef>
              <c:f>'5.3'!$A$11</c:f>
              <c:strCache>
                <c:ptCount val="1"/>
                <c:pt idx="0">
                  <c:v>Brown coal</c:v>
                </c:pt>
              </c:strCache>
            </c:strRef>
          </c:tx>
          <c:spPr>
            <a:solidFill>
              <a:srgbClr val="F0948F"/>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'5.3'!$B$11:$O$11</c:f>
              <c:numCache>
                <c:formatCode>#,##0.0</c:formatCode>
                <c:ptCount val="14"/>
                <c:pt idx="0">
                  <c:v>0</c:v>
                </c:pt>
                <c:pt idx="1">
                  <c:v>848.58660800000007</c:v>
                </c:pt>
                <c:pt idx="2">
                  <c:v>16.229371000000004</c:v>
                </c:pt>
                <c:pt idx="3">
                  <c:v>2130.9803349999997</c:v>
                </c:pt>
                <c:pt idx="4">
                  <c:v>180.95242999999999</c:v>
                </c:pt>
                <c:pt idx="5">
                  <c:v>907.63294999999994</c:v>
                </c:pt>
                <c:pt idx="6">
                  <c:v>63.414595999999996</c:v>
                </c:pt>
                <c:pt idx="7">
                  <c:v>202.41467</c:v>
                </c:pt>
                <c:pt idx="8">
                  <c:v>1266.5918020000001</c:v>
                </c:pt>
                <c:pt idx="9">
                  <c:v>3326.884896</c:v>
                </c:pt>
                <c:pt idx="10">
                  <c:v>1923.0587350000001</c:v>
                </c:pt>
                <c:pt idx="11">
                  <c:v>10937.030155999999</c:v>
                </c:pt>
                <c:pt idx="12">
                  <c:v>8483.9258609999979</c:v>
                </c:pt>
                <c:pt idx="13">
                  <c:v>1077.0313359999998</c:v>
                </c:pt>
              </c:numCache>
            </c:numRef>
          </c:val>
          <c:extLst>
            <c:ext xmlns:c16="http://schemas.microsoft.com/office/drawing/2014/chart" uri="{C3380CC4-5D6E-409C-BE32-E72D297353CC}">
              <c16:uniqueId val="{00000006-4CF3-4CEE-99A3-8A94D6647563}"/>
            </c:ext>
          </c:extLst>
        </c:ser>
        <c:ser>
          <c:idx val="7"/>
          <c:order val="7"/>
          <c:tx>
            <c:strRef>
              <c:f>'5.3'!$A$12</c:f>
              <c:strCache>
                <c:ptCount val="1"/>
                <c:pt idx="0">
                  <c:v>Nuclear fuel</c:v>
                </c:pt>
              </c:strCache>
            </c:strRef>
          </c:tx>
          <c:spPr>
            <a:solidFill>
              <a:srgbClr val="F0948F"/>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'5.3'!$B$12:$O$12</c:f>
              <c:numCache>
                <c:formatCode>#,##0.0</c:formatCode>
                <c:ptCount val="14"/>
                <c:pt idx="0">
                  <c:v>0</c:v>
                </c:pt>
                <c:pt idx="1">
                  <c:v>929.55046000000004</c:v>
                </c:pt>
                <c:pt idx="2">
                  <c:v>0</c:v>
                </c:pt>
                <c:pt idx="3">
                  <c:v>0</c:v>
                </c:pt>
                <c:pt idx="4">
                  <c:v>39.043700000000001</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7-4CF3-4CEE-99A3-8A94D6647563}"/>
            </c:ext>
          </c:extLst>
        </c:ser>
        <c:ser>
          <c:idx val="8"/>
          <c:order val="8"/>
          <c:tx>
            <c:strRef>
              <c:f>'5.3'!$A$13</c:f>
              <c:strCache>
                <c:ptCount val="1"/>
                <c:pt idx="0">
                  <c:v>Coke</c:v>
                </c:pt>
              </c:strCache>
            </c:strRef>
          </c:tx>
          <c:spPr>
            <a:solidFill>
              <a:schemeClr val="tx1"/>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'5.3'!$B$13:$O$13</c:f>
              <c:numCache>
                <c:formatCode>#,##0.0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8-4CF3-4CEE-99A3-8A94D6647563}"/>
            </c:ext>
          </c:extLst>
        </c:ser>
        <c:ser>
          <c:idx val="9"/>
          <c:order val="9"/>
          <c:tx>
            <c:strRef>
              <c:f>'5.3'!$A$14</c:f>
              <c:strCache>
                <c:ptCount val="1"/>
                <c:pt idx="0">
                  <c:v>Waste heat</c:v>
                </c:pt>
              </c:strCache>
            </c:strRef>
          </c:tx>
          <c:spPr>
            <a:solidFill>
              <a:srgbClr val="646363"/>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'5.3'!$B$14:$O$14</c:f>
              <c:numCache>
                <c:formatCode>#,##0.0</c:formatCode>
                <c:ptCount val="14"/>
                <c:pt idx="0">
                  <c:v>0</c:v>
                </c:pt>
                <c:pt idx="1">
                  <c:v>0</c:v>
                </c:pt>
                <c:pt idx="2">
                  <c:v>65.019660999999999</c:v>
                </c:pt>
                <c:pt idx="3">
                  <c:v>7.0849000000000009E-2</c:v>
                </c:pt>
                <c:pt idx="4">
                  <c:v>17.863560999999997</c:v>
                </c:pt>
                <c:pt idx="5">
                  <c:v>0</c:v>
                </c:pt>
                <c:pt idx="6">
                  <c:v>2.9119999999999999</c:v>
                </c:pt>
                <c:pt idx="7">
                  <c:v>587.97253999999998</c:v>
                </c:pt>
                <c:pt idx="8">
                  <c:v>0</c:v>
                </c:pt>
                <c:pt idx="9">
                  <c:v>26.573</c:v>
                </c:pt>
                <c:pt idx="10">
                  <c:v>0</c:v>
                </c:pt>
                <c:pt idx="11">
                  <c:v>792.50699999999995</c:v>
                </c:pt>
                <c:pt idx="12">
                  <c:v>2.7644600000000001</c:v>
                </c:pt>
                <c:pt idx="13">
                  <c:v>17.474</c:v>
                </c:pt>
              </c:numCache>
            </c:numRef>
          </c:val>
          <c:extLst>
            <c:ext xmlns:c16="http://schemas.microsoft.com/office/drawing/2014/chart" uri="{C3380CC4-5D6E-409C-BE32-E72D297353CC}">
              <c16:uniqueId val="{00000009-4CF3-4CEE-99A3-8A94D6647563}"/>
            </c:ext>
          </c:extLst>
        </c:ser>
        <c:ser>
          <c:idx val="10"/>
          <c:order val="10"/>
          <c:tx>
            <c:strRef>
              <c:f>'5.3'!$A$15</c:f>
              <c:strCache>
                <c:ptCount val="1"/>
                <c:pt idx="0">
                  <c:v>Other liquid fuels</c:v>
                </c:pt>
              </c:strCache>
            </c:strRef>
          </c:tx>
          <c:spPr>
            <a:solidFill>
              <a:srgbClr val="9D9D9C"/>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'5.3'!$B$15:$O$15</c:f>
              <c:numCache>
                <c:formatCode>#,##0.0</c:formatCode>
                <c:ptCount val="14"/>
                <c:pt idx="0">
                  <c:v>0</c:v>
                </c:pt>
                <c:pt idx="1">
                  <c:v>0</c:v>
                </c:pt>
                <c:pt idx="2">
                  <c:v>0</c:v>
                </c:pt>
                <c:pt idx="3">
                  <c:v>0</c:v>
                </c:pt>
                <c:pt idx="4">
                  <c:v>0</c:v>
                </c:pt>
                <c:pt idx="5">
                  <c:v>0</c:v>
                </c:pt>
                <c:pt idx="6">
                  <c:v>0</c:v>
                </c:pt>
                <c:pt idx="7">
                  <c:v>0</c:v>
                </c:pt>
                <c:pt idx="8">
                  <c:v>0</c:v>
                </c:pt>
                <c:pt idx="9">
                  <c:v>0</c:v>
                </c:pt>
                <c:pt idx="10">
                  <c:v>0</c:v>
                </c:pt>
                <c:pt idx="11">
                  <c:v>12.671734000000001</c:v>
                </c:pt>
                <c:pt idx="12">
                  <c:v>0</c:v>
                </c:pt>
                <c:pt idx="13">
                  <c:v>13.302</c:v>
                </c:pt>
              </c:numCache>
            </c:numRef>
          </c:val>
          <c:extLst>
            <c:ext xmlns:c16="http://schemas.microsoft.com/office/drawing/2014/chart" uri="{C3380CC4-5D6E-409C-BE32-E72D297353CC}">
              <c16:uniqueId val="{0000000A-4CF3-4CEE-99A3-8A94D6647563}"/>
            </c:ext>
          </c:extLst>
        </c:ser>
        <c:ser>
          <c:idx val="11"/>
          <c:order val="11"/>
          <c:tx>
            <c:strRef>
              <c:f>'5.3'!$A$16</c:f>
              <c:strCache>
                <c:ptCount val="1"/>
                <c:pt idx="0">
                  <c:v>Other solid fuels</c:v>
                </c:pt>
              </c:strCache>
            </c:strRef>
          </c:tx>
          <c:spPr>
            <a:solidFill>
              <a:srgbClr val="D0D0D0"/>
            </a:solid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'5.3'!$B$16:$O$16</c:f>
              <c:numCache>
                <c:formatCode>#,##0.0</c:formatCode>
                <c:ptCount val="14"/>
                <c:pt idx="0">
                  <c:v>856.25400000000002</c:v>
                </c:pt>
                <c:pt idx="1">
                  <c:v>9.0177829999999997</c:v>
                </c:pt>
                <c:pt idx="2">
                  <c:v>1127.1747200000002</c:v>
                </c:pt>
                <c:pt idx="3">
                  <c:v>1.1723000000000001E-2</c:v>
                </c:pt>
                <c:pt idx="4">
                  <c:v>7.7812259999999993</c:v>
                </c:pt>
                <c:pt idx="5">
                  <c:v>3.2913699999999997</c:v>
                </c:pt>
                <c:pt idx="6">
                  <c:v>437.786</c:v>
                </c:pt>
                <c:pt idx="7">
                  <c:v>27.533999999999999</c:v>
                </c:pt>
                <c:pt idx="8">
                  <c:v>411.53515099999998</c:v>
                </c:pt>
                <c:pt idx="9">
                  <c:v>0</c:v>
                </c:pt>
                <c:pt idx="10">
                  <c:v>314.56390199999998</c:v>
                </c:pt>
                <c:pt idx="11">
                  <c:v>63.972999999999999</c:v>
                </c:pt>
                <c:pt idx="12">
                  <c:v>0</c:v>
                </c:pt>
                <c:pt idx="13">
                  <c:v>28.835399999999996</c:v>
                </c:pt>
              </c:numCache>
            </c:numRef>
          </c:val>
          <c:extLst>
            <c:ext xmlns:c16="http://schemas.microsoft.com/office/drawing/2014/chart" uri="{C3380CC4-5D6E-409C-BE32-E72D297353CC}">
              <c16:uniqueId val="{0000000B-4CF3-4CEE-99A3-8A94D6647563}"/>
            </c:ext>
          </c:extLst>
        </c:ser>
        <c:ser>
          <c:idx val="12"/>
          <c:order val="12"/>
          <c:tx>
            <c:strRef>
              <c:f>'5.3'!$A$17</c:f>
              <c:strCache>
                <c:ptCount val="1"/>
                <c:pt idx="0">
                  <c:v>Other gases</c:v>
                </c:pt>
              </c:strCache>
            </c:strRef>
          </c:tx>
          <c:spPr>
            <a:pattFill prst="ltUpDiag">
              <a:fgClr>
                <a:schemeClr val="accent1"/>
              </a:fgClr>
              <a:bgClr>
                <a:schemeClr val="bg1"/>
              </a:bgClr>
            </a:patt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'5.3'!$B$17:$O$17</c:f>
              <c:numCache>
                <c:formatCode>#,##0.0</c:formatCode>
                <c:ptCount val="14"/>
                <c:pt idx="0">
                  <c:v>0</c:v>
                </c:pt>
                <c:pt idx="1">
                  <c:v>0.68797200000000014</c:v>
                </c:pt>
                <c:pt idx="2">
                  <c:v>0</c:v>
                </c:pt>
                <c:pt idx="3">
                  <c:v>0</c:v>
                </c:pt>
                <c:pt idx="4">
                  <c:v>0</c:v>
                </c:pt>
                <c:pt idx="5">
                  <c:v>0</c:v>
                </c:pt>
                <c:pt idx="6">
                  <c:v>0</c:v>
                </c:pt>
                <c:pt idx="7">
                  <c:v>1415.2891689999992</c:v>
                </c:pt>
                <c:pt idx="8">
                  <c:v>0</c:v>
                </c:pt>
                <c:pt idx="9">
                  <c:v>0</c:v>
                </c:pt>
                <c:pt idx="10">
                  <c:v>0.34499999999999997</c:v>
                </c:pt>
                <c:pt idx="11">
                  <c:v>480.57862000000006</c:v>
                </c:pt>
                <c:pt idx="12">
                  <c:v>74.162999999999997</c:v>
                </c:pt>
                <c:pt idx="13">
                  <c:v>136.476</c:v>
                </c:pt>
              </c:numCache>
            </c:numRef>
          </c:val>
          <c:extLst>
            <c:ext xmlns:c16="http://schemas.microsoft.com/office/drawing/2014/chart" uri="{C3380CC4-5D6E-409C-BE32-E72D297353CC}">
              <c16:uniqueId val="{0000000C-4CF3-4CEE-99A3-8A94D6647563}"/>
            </c:ext>
          </c:extLst>
        </c:ser>
        <c:ser>
          <c:idx val="13"/>
          <c:order val="13"/>
          <c:tx>
            <c:strRef>
              <c:f>'5.3'!$A$18</c:f>
              <c:strCache>
                <c:ptCount val="1"/>
                <c:pt idx="0">
                  <c:v>Other</c:v>
                </c:pt>
              </c:strCache>
            </c:strRef>
          </c:tx>
          <c:spPr>
            <a:pattFill prst="ltUpDiag">
              <a:fgClr>
                <a:schemeClr val="accent5"/>
              </a:fgClr>
              <a:bgClr>
                <a:schemeClr val="bg1"/>
              </a:bgClr>
            </a:patt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'5.3'!$B$18:$O$18</c:f>
              <c:numCache>
                <c:formatCode>#,##0.0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D-4CF3-4CEE-99A3-8A94D6647563}"/>
            </c:ext>
          </c:extLst>
        </c:ser>
        <c:ser>
          <c:idx val="14"/>
          <c:order val="14"/>
          <c:tx>
            <c:strRef>
              <c:f>'5.3'!$A$19</c:f>
              <c:strCache>
                <c:ptCount val="1"/>
                <c:pt idx="0">
                  <c:v>Fuel oils</c:v>
                </c:pt>
              </c:strCache>
            </c:strRef>
          </c:tx>
          <c:spPr>
            <a:pattFill prst="ltUpDiag">
              <a:fgClr>
                <a:schemeClr val="accent2"/>
              </a:fgClr>
              <a:bgClr>
                <a:schemeClr val="bg1"/>
              </a:bgClr>
            </a:patt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'5.3'!$B$19:$O$19</c:f>
              <c:numCache>
                <c:formatCode>#,##0.0</c:formatCode>
                <c:ptCount val="14"/>
                <c:pt idx="0">
                  <c:v>3.9E-2</c:v>
                </c:pt>
                <c:pt idx="1">
                  <c:v>21.391694000000001</c:v>
                </c:pt>
                <c:pt idx="2">
                  <c:v>3.2653960000000013</c:v>
                </c:pt>
                <c:pt idx="3">
                  <c:v>5.5670000000000004E-2</c:v>
                </c:pt>
                <c:pt idx="4">
                  <c:v>0.152</c:v>
                </c:pt>
                <c:pt idx="5">
                  <c:v>3.9717700000000002</c:v>
                </c:pt>
                <c:pt idx="6">
                  <c:v>2.2079879999999998</c:v>
                </c:pt>
                <c:pt idx="7">
                  <c:v>63.985606999999987</c:v>
                </c:pt>
                <c:pt idx="8">
                  <c:v>17.079954000000001</c:v>
                </c:pt>
                <c:pt idx="9">
                  <c:v>0.29314600000000002</c:v>
                </c:pt>
                <c:pt idx="10">
                  <c:v>0.77209699999999981</c:v>
                </c:pt>
                <c:pt idx="11">
                  <c:v>25.543310000000005</c:v>
                </c:pt>
                <c:pt idx="12">
                  <c:v>4.121668999999998</c:v>
                </c:pt>
                <c:pt idx="13">
                  <c:v>1.1946099999999997</c:v>
                </c:pt>
              </c:numCache>
            </c:numRef>
          </c:val>
          <c:extLst>
            <c:ext xmlns:c16="http://schemas.microsoft.com/office/drawing/2014/chart" uri="{C3380CC4-5D6E-409C-BE32-E72D297353CC}">
              <c16:uniqueId val="{0000000E-4CF3-4CEE-99A3-8A94D6647563}"/>
            </c:ext>
          </c:extLst>
        </c:ser>
        <c:ser>
          <c:idx val="15"/>
          <c:order val="15"/>
          <c:tx>
            <c:strRef>
              <c:f>'5.3'!$A$20</c:f>
              <c:strCache>
                <c:ptCount val="1"/>
                <c:pt idx="0">
                  <c:v>Natural gas</c:v>
                </c:pt>
              </c:strCache>
            </c:strRef>
          </c:tx>
          <c:spPr>
            <a:pattFill prst="ltUpDiag">
              <a:fgClr>
                <a:schemeClr val="accent6"/>
              </a:fgClr>
              <a:bgClr>
                <a:schemeClr val="bg1"/>
              </a:bgClr>
            </a:pattFill>
          </c:spPr>
          <c:invertIfNegative val="0"/>
          <c:cat>
            <c:strRef>
              <c:f>'5.3'!$B$3:$O$3</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'5.3'!$B$20:$O$20</c:f>
              <c:numCache>
                <c:formatCode>#,##0.0</c:formatCode>
                <c:ptCount val="14"/>
                <c:pt idx="0">
                  <c:v>2831.6280020000031</c:v>
                </c:pt>
                <c:pt idx="1">
                  <c:v>553.50179100000014</c:v>
                </c:pt>
                <c:pt idx="2">
                  <c:v>3235.094365999998</c:v>
                </c:pt>
                <c:pt idx="3">
                  <c:v>717.96204899999998</c:v>
                </c:pt>
                <c:pt idx="4">
                  <c:v>626.32551099999966</c:v>
                </c:pt>
                <c:pt idx="5">
                  <c:v>971.85384899999997</c:v>
                </c:pt>
                <c:pt idx="6">
                  <c:v>1312.5795779999994</c:v>
                </c:pt>
                <c:pt idx="7">
                  <c:v>2417.071554000001</c:v>
                </c:pt>
                <c:pt idx="8">
                  <c:v>1271.9021229999998</c:v>
                </c:pt>
                <c:pt idx="9">
                  <c:v>384.76148000000006</c:v>
                </c:pt>
                <c:pt idx="10">
                  <c:v>581.10965699999986</c:v>
                </c:pt>
                <c:pt idx="11">
                  <c:v>3983.2486429999985</c:v>
                </c:pt>
                <c:pt idx="12">
                  <c:v>1077.8836820000008</c:v>
                </c:pt>
                <c:pt idx="13">
                  <c:v>1100.1221009999999</c:v>
                </c:pt>
              </c:numCache>
            </c:numRef>
          </c:val>
          <c:extLst>
            <c:ext xmlns:c16="http://schemas.microsoft.com/office/drawing/2014/chart" uri="{C3380CC4-5D6E-409C-BE32-E72D297353CC}">
              <c16:uniqueId val="{0000000F-4CF3-4CEE-99A3-8A94D6647563}"/>
            </c:ext>
          </c:extLst>
        </c:ser>
        <c:dLbls>
          <c:showLegendKey val="0"/>
          <c:showVal val="0"/>
          <c:showCatName val="0"/>
          <c:showSerName val="0"/>
          <c:showPercent val="0"/>
          <c:showBubbleSize val="0"/>
        </c:dLbls>
        <c:gapWidth val="50"/>
        <c:overlap val="100"/>
        <c:axId val="232878848"/>
        <c:axId val="232880384"/>
      </c:barChart>
      <c:catAx>
        <c:axId val="232878848"/>
        <c:scaling>
          <c:orientation val="minMax"/>
        </c:scaling>
        <c:delete val="0"/>
        <c:axPos val="b"/>
        <c:numFmt formatCode="General" sourceLinked="0"/>
        <c:majorTickMark val="none"/>
        <c:minorTickMark val="none"/>
        <c:tickLblPos val="low"/>
        <c:txPr>
          <a:bodyPr rot="0" vert="horz"/>
          <a:lstStyle/>
          <a:p>
            <a:pPr>
              <a:defRPr sz="900"/>
            </a:pPr>
            <a:endParaRPr lang="cs-CZ"/>
          </a:p>
        </c:txPr>
        <c:crossAx val="232880384"/>
        <c:crosses val="autoZero"/>
        <c:auto val="1"/>
        <c:lblAlgn val="ctr"/>
        <c:lblOffset val="100"/>
        <c:noMultiLvlLbl val="0"/>
      </c:catAx>
      <c:valAx>
        <c:axId val="232880384"/>
        <c:scaling>
          <c:orientation val="minMax"/>
          <c:min val="0"/>
        </c:scaling>
        <c:delete val="0"/>
        <c:axPos val="l"/>
        <c:majorGridlines/>
        <c:numFmt formatCode="#,##0" sourceLinked="0"/>
        <c:majorTickMark val="none"/>
        <c:minorTickMark val="none"/>
        <c:tickLblPos val="nextTo"/>
        <c:spPr>
          <a:ln>
            <a:noFill/>
          </a:ln>
        </c:spPr>
        <c:txPr>
          <a:bodyPr/>
          <a:lstStyle/>
          <a:p>
            <a:pPr>
              <a:defRPr sz="900"/>
            </a:pPr>
            <a:endParaRPr lang="cs-CZ"/>
          </a:p>
        </c:txPr>
        <c:crossAx val="232878848"/>
        <c:crosses val="autoZero"/>
        <c:crossBetween val="between"/>
        <c:majorUnit val="2000"/>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CF5E-443A-8638-483B753BB5E8}"/>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CF5E-443A-8638-483B753BB5E8}"/>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CF5E-443A-8638-483B753BB5E8}"/>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CF5E-443A-8638-483B753BB5E8}"/>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CF5E-443A-8638-483B753BB5E8}"/>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CF5E-443A-8638-483B753BB5E8}"/>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CF5E-443A-8638-483B753BB5E8}"/>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CF5E-443A-8638-483B753BB5E8}"/>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CF5E-443A-8638-483B753BB5E8}"/>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CF5E-443A-8638-483B753BB5E8}"/>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CF5E-443A-8638-483B753BB5E8}"/>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CF5E-443A-8638-483B753BB5E8}"/>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CF5E-443A-8638-483B753BB5E8}"/>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CF5E-443A-8638-483B753BB5E8}"/>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CF5E-443A-8638-483B753BB5E8}"/>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CF5E-443A-8638-483B753BB5E8}"/>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a:pPr>
            <a:r>
              <a:rPr lang="en-US" sz="1000" b="1" i="0" baseline="0">
                <a:solidFill>
                  <a:srgbClr val="233060"/>
                </a:solidFill>
                <a:effectLst/>
              </a:rPr>
              <a:t>Coal categories' share in heat supply</a:t>
            </a:r>
            <a:endParaRPr lang="cs-CZ" sz="1000">
              <a:solidFill>
                <a:srgbClr val="233060"/>
              </a:solidFill>
              <a:effectLst/>
            </a:endParaRPr>
          </a:p>
        </c:rich>
      </c:tx>
      <c:layout>
        <c:manualLayout>
          <c:xMode val="edge"/>
          <c:yMode val="edge"/>
          <c:x val="6.4186289510019777E-3"/>
          <c:y val="2.4821978852455812E-2"/>
        </c:manualLayout>
      </c:layout>
      <c:overlay val="0"/>
    </c:title>
    <c:autoTitleDeleted val="0"/>
    <c:plotArea>
      <c:layout>
        <c:manualLayout>
          <c:layoutTarget val="inner"/>
          <c:xMode val="edge"/>
          <c:yMode val="edge"/>
          <c:x val="0.40257880091377468"/>
          <c:y val="0.14956160495773718"/>
          <c:w val="0.35371099445902587"/>
          <c:h val="0.79820117499468701"/>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4-3BE2-448C-9EA2-7552889CB878}"/>
              </c:ext>
            </c:extLst>
          </c:dPt>
          <c:dPt>
            <c:idx val="1"/>
            <c:bubble3D val="0"/>
            <c:spPr>
              <a:solidFill>
                <a:schemeClr val="accent2"/>
              </a:solidFill>
            </c:spPr>
            <c:extLst>
              <c:ext xmlns:c16="http://schemas.microsoft.com/office/drawing/2014/chart" uri="{C3380CC4-5D6E-409C-BE32-E72D297353CC}">
                <c16:uniqueId val="{00000001-3BE2-448C-9EA2-7552889CB878}"/>
              </c:ext>
            </c:extLst>
          </c:dPt>
          <c:dPt>
            <c:idx val="2"/>
            <c:bubble3D val="0"/>
            <c:spPr>
              <a:solidFill>
                <a:schemeClr val="accent3"/>
              </a:solidFill>
            </c:spPr>
            <c:extLst>
              <c:ext xmlns:c16="http://schemas.microsoft.com/office/drawing/2014/chart" uri="{C3380CC4-5D6E-409C-BE32-E72D297353CC}">
                <c16:uniqueId val="{00000005-3BE2-448C-9EA2-7552889CB878}"/>
              </c:ext>
            </c:extLst>
          </c:dPt>
          <c:dPt>
            <c:idx val="3"/>
            <c:bubble3D val="0"/>
            <c:spPr>
              <a:solidFill>
                <a:schemeClr val="accent4"/>
              </a:solidFill>
            </c:spPr>
            <c:extLst>
              <c:ext xmlns:c16="http://schemas.microsoft.com/office/drawing/2014/chart" uri="{C3380CC4-5D6E-409C-BE32-E72D297353CC}">
                <c16:uniqueId val="{00000004-34EE-4F56-8A11-458BF592EEC9}"/>
              </c:ext>
            </c:extLst>
          </c:dPt>
          <c:dPt>
            <c:idx val="4"/>
            <c:bubble3D val="0"/>
            <c:spPr>
              <a:solidFill>
                <a:schemeClr val="accent5"/>
              </a:solidFill>
            </c:spPr>
            <c:extLst>
              <c:ext xmlns:c16="http://schemas.microsoft.com/office/drawing/2014/chart" uri="{C3380CC4-5D6E-409C-BE32-E72D297353CC}">
                <c16:uniqueId val="{00000003-3BE2-448C-9EA2-7552889CB878}"/>
              </c:ext>
            </c:extLst>
          </c:dPt>
          <c:dPt>
            <c:idx val="5"/>
            <c:bubble3D val="0"/>
            <c:spPr>
              <a:solidFill>
                <a:schemeClr val="accent6"/>
              </a:solidFill>
            </c:spPr>
            <c:extLst>
              <c:ext xmlns:c16="http://schemas.microsoft.com/office/drawing/2014/chart" uri="{C3380CC4-5D6E-409C-BE32-E72D297353CC}">
                <c16:uniqueId val="{00000006-3BE2-448C-9EA2-7552889CB878}"/>
              </c:ext>
            </c:extLst>
          </c:dPt>
          <c:dPt>
            <c:idx val="6"/>
            <c:bubble3D val="0"/>
            <c:spPr>
              <a:solidFill>
                <a:srgbClr val="F0948F"/>
              </a:solidFill>
            </c:spPr>
            <c:extLst>
              <c:ext xmlns:c16="http://schemas.microsoft.com/office/drawing/2014/chart" uri="{C3380CC4-5D6E-409C-BE32-E72D297353CC}">
                <c16:uniqueId val="{00000007-3BE2-448C-9EA2-7552889CB878}"/>
              </c:ext>
            </c:extLst>
          </c:dPt>
          <c:dPt>
            <c:idx val="7"/>
            <c:bubble3D val="0"/>
            <c:spPr>
              <a:solidFill>
                <a:srgbClr val="F7C9C7"/>
              </a:solidFill>
            </c:spPr>
            <c:extLst>
              <c:ext xmlns:c16="http://schemas.microsoft.com/office/drawing/2014/chart" uri="{C3380CC4-5D6E-409C-BE32-E72D297353CC}">
                <c16:uniqueId val="{00000008-3BE2-448C-9EA2-7552889CB878}"/>
              </c:ext>
            </c:extLst>
          </c:dPt>
          <c:dLbls>
            <c:dLbl>
              <c:idx val="0"/>
              <c:layout>
                <c:manualLayout>
                  <c:x val="0.11277108506597966"/>
                  <c:y val="-0.11685781467440856"/>
                </c:manualLayout>
              </c:layout>
              <c:numFmt formatCode="0.0%" sourceLinked="0"/>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3BE2-448C-9EA2-7552889CB878}"/>
                </c:ext>
              </c:extLst>
            </c:dLbl>
            <c:dLbl>
              <c:idx val="2"/>
              <c:delete val="1"/>
              <c:extLst>
                <c:ext xmlns:c15="http://schemas.microsoft.com/office/drawing/2012/chart" uri="{CE6537A1-D6FC-4f65-9D91-7224C49458BB}"/>
                <c:ext xmlns:c16="http://schemas.microsoft.com/office/drawing/2014/chart" uri="{C3380CC4-5D6E-409C-BE32-E72D297353CC}">
                  <c16:uniqueId val="{00000005-3BE2-448C-9EA2-7552889CB878}"/>
                </c:ext>
              </c:extLst>
            </c:dLbl>
            <c:dLbl>
              <c:idx val="3"/>
              <c:tx>
                <c:rich>
                  <a:bodyPr/>
                  <a:lstStyle/>
                  <a:p>
                    <a:pPr algn="ctr" rtl="0">
                      <a:defRPr sz="900">
                        <a:solidFill>
                          <a:schemeClr val="bg1"/>
                        </a:solidFill>
                      </a:defRPr>
                    </a:pPr>
                    <a:r>
                      <a:rPr lang="en-US" sz="900">
                        <a:solidFill>
                          <a:schemeClr val="bg1"/>
                        </a:solidFill>
                      </a:rPr>
                      <a:t>7%</a:t>
                    </a:r>
                  </a:p>
                </c:rich>
              </c:tx>
              <c:spPr>
                <a:noFill/>
                <a:ln>
                  <a:noFill/>
                </a:ln>
                <a:effectLst/>
              </c:spPr>
              <c:showLegendKey val="0"/>
              <c:showVal val="0"/>
              <c:showCatName val="0"/>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4-34EE-4F56-8A11-458BF592EEC9}"/>
                </c:ext>
              </c:extLst>
            </c:dLbl>
            <c:dLbl>
              <c:idx val="5"/>
              <c:delete val="1"/>
              <c:extLst>
                <c:ext xmlns:c15="http://schemas.microsoft.com/office/drawing/2012/chart" uri="{CE6537A1-D6FC-4f65-9D91-7224C49458BB}"/>
                <c:ext xmlns:c16="http://schemas.microsoft.com/office/drawing/2014/chart" uri="{C3380CC4-5D6E-409C-BE32-E72D297353CC}">
                  <c16:uniqueId val="{00000006-3BE2-448C-9EA2-7552889CB878}"/>
                </c:ext>
              </c:extLst>
            </c:dLbl>
            <c:dLbl>
              <c:idx val="6"/>
              <c:delete val="1"/>
              <c:extLst>
                <c:ext xmlns:c15="http://schemas.microsoft.com/office/drawing/2012/chart" uri="{CE6537A1-D6FC-4f65-9D91-7224C49458BB}"/>
                <c:ext xmlns:c16="http://schemas.microsoft.com/office/drawing/2014/chart" uri="{C3380CC4-5D6E-409C-BE32-E72D297353CC}">
                  <c16:uniqueId val="{00000007-3BE2-448C-9EA2-7552889CB878}"/>
                </c:ext>
              </c:extLst>
            </c:dLbl>
            <c:dLbl>
              <c:idx val="7"/>
              <c:delete val="1"/>
              <c:extLst>
                <c:ext xmlns:c15="http://schemas.microsoft.com/office/drawing/2012/chart" uri="{CE6537A1-D6FC-4f65-9D91-7224C49458BB}"/>
                <c:ext xmlns:c16="http://schemas.microsoft.com/office/drawing/2014/chart" uri="{C3380CC4-5D6E-409C-BE32-E72D297353CC}">
                  <c16:uniqueId val="{00000008-3BE2-448C-9EA2-7552889CB878}"/>
                </c:ext>
              </c:extLst>
            </c:dLbl>
            <c:spPr>
              <a:noFill/>
              <a:ln>
                <a:noFill/>
              </a:ln>
              <a:effectLst/>
            </c:spPr>
            <c:txPr>
              <a:bodyPr wrap="square" lIns="38100" tIns="19050" rIns="38100" bIns="19050" anchor="ctr">
                <a:spAutoFit/>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'5.4'!$A$6:$A$13</c:f>
              <c:strCache>
                <c:ptCount val="8"/>
                <c:pt idx="0">
                  <c:v>Sized hard coal</c:v>
                </c:pt>
                <c:pt idx="1">
                  <c:v>Industrial hard coal</c:v>
                </c:pt>
                <c:pt idx="2">
                  <c:v>Hard coal sludge and granulated</c:v>
                </c:pt>
                <c:pt idx="3">
                  <c:v>Sized brown coal</c:v>
                </c:pt>
                <c:pt idx="4">
                  <c:v>Industrial brown coal</c:v>
                </c:pt>
                <c:pt idx="5">
                  <c:v>Brown coal - briquettes</c:v>
                </c:pt>
                <c:pt idx="6">
                  <c:v>Brown coal - lignite</c:v>
                </c:pt>
                <c:pt idx="7">
                  <c:v>Brown coal - coal mud sludge</c:v>
                </c:pt>
              </c:strCache>
            </c:strRef>
          </c:cat>
          <c:val>
            <c:numRef>
              <c:f>'5.4'!$N$6:$N$13</c:f>
              <c:numCache>
                <c:formatCode>#,##0.0</c:formatCode>
                <c:ptCount val="8"/>
                <c:pt idx="0">
                  <c:v>295.27958000000007</c:v>
                </c:pt>
                <c:pt idx="1">
                  <c:v>4934.9826989999992</c:v>
                </c:pt>
                <c:pt idx="2">
                  <c:v>0</c:v>
                </c:pt>
                <c:pt idx="3">
                  <c:v>2710.8954869999998</c:v>
                </c:pt>
                <c:pt idx="4">
                  <c:v>28652.865258999998</c:v>
                </c:pt>
                <c:pt idx="5">
                  <c:v>0.97299999999999986</c:v>
                </c:pt>
                <c:pt idx="6">
                  <c:v>0</c:v>
                </c:pt>
                <c:pt idx="7">
                  <c:v>0</c:v>
                </c:pt>
              </c:numCache>
            </c:numRef>
          </c:val>
          <c:extLst>
            <c:ext xmlns:c16="http://schemas.microsoft.com/office/drawing/2014/chart" uri="{C3380CC4-5D6E-409C-BE32-E72D297353CC}">
              <c16:uniqueId val="{00000009-3BE2-448C-9EA2-7552889CB878}"/>
            </c:ext>
          </c:extLst>
        </c:ser>
        <c:dLbls>
          <c:showLegendKey val="0"/>
          <c:showVal val="0"/>
          <c:showCatName val="0"/>
          <c:showSerName val="0"/>
          <c:showPercent val="1"/>
          <c:showBubbleSize val="0"/>
          <c:showLeaderLines val="1"/>
        </c:dLbls>
        <c:firstSliceAng val="43"/>
        <c:holeSize val="50"/>
      </c:doughnutChart>
    </c:plotArea>
    <c:plotVisOnly val="1"/>
    <c:dispBlanksAs val="gap"/>
    <c:showDLblsOverMax val="0"/>
  </c:chart>
  <c:spPr>
    <a:ln>
      <a:noFill/>
    </a:ln>
  </c:spPr>
  <c:txPr>
    <a:bodyPr/>
    <a:lstStyle/>
    <a:p>
      <a:pPr>
        <a:defRPr sz="1050"/>
      </a:pPr>
      <a:endParaRPr lang="cs-CZ"/>
    </a:p>
  </c:txPr>
  <c:printSettings>
    <c:headerFooter/>
    <c:pageMargins b="0.78740157499999996" l="0.7" r="0.7" t="0.78740157499999996"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262626"/>
                </a:solidFill>
                <a:latin typeface="+mn-lt"/>
                <a:ea typeface="+mn-ea"/>
                <a:cs typeface="+mn-cs"/>
              </a:defRPr>
            </a:pPr>
            <a:r>
              <a:rPr lang="en-US" sz="1000" b="1" i="0" baseline="0">
                <a:solidFill>
                  <a:srgbClr val="233060"/>
                </a:solidFill>
                <a:effectLst/>
              </a:rPr>
              <a:t>Supply of heat from coal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7.6781249999999983E-3"/>
          <c:y val="1.6919162822606405E-3"/>
        </c:manualLayout>
      </c:layout>
      <c:overlay val="0"/>
    </c:title>
    <c:autoTitleDeleted val="0"/>
    <c:plotArea>
      <c:layout>
        <c:manualLayout>
          <c:layoutTarget val="inner"/>
          <c:xMode val="edge"/>
          <c:yMode val="edge"/>
          <c:x val="0.16210208333333334"/>
          <c:y val="0.22717870393980236"/>
          <c:w val="0.78939097222222221"/>
          <c:h val="0.59124355378394844"/>
        </c:manualLayout>
      </c:layout>
      <c:barChart>
        <c:barDir val="col"/>
        <c:grouping val="stacked"/>
        <c:varyColors val="0"/>
        <c:ser>
          <c:idx val="0"/>
          <c:order val="0"/>
          <c:tx>
            <c:strRef>
              <c:f>'5.4'!$A$6</c:f>
              <c:strCache>
                <c:ptCount val="1"/>
                <c:pt idx="0">
                  <c:v>Sized hard coal</c:v>
                </c:pt>
              </c:strCache>
            </c:strRef>
          </c:tx>
          <c:invertIfNegative val="0"/>
          <c:dPt>
            <c:idx val="1"/>
            <c:invertIfNegative val="0"/>
            <c:bubble3D val="0"/>
            <c:explosion val="51"/>
            <c:extLst>
              <c:ext xmlns:c16="http://schemas.microsoft.com/office/drawing/2014/chart" uri="{C3380CC4-5D6E-409C-BE32-E72D297353CC}">
                <c16:uniqueId val="{00000000-1AED-4DA8-87E2-E2B58DBE8113}"/>
              </c:ext>
            </c:extLst>
          </c:dPt>
          <c:dPt>
            <c:idx val="3"/>
            <c:invertIfNegative val="0"/>
            <c:bubble3D val="0"/>
            <c:explosion val="52"/>
            <c:extLst>
              <c:ext xmlns:c16="http://schemas.microsoft.com/office/drawing/2014/chart" uri="{C3380CC4-5D6E-409C-BE32-E72D297353CC}">
                <c16:uniqueId val="{00000001-1AED-4DA8-87E2-E2B58DBE8113}"/>
              </c:ext>
            </c:extLst>
          </c:dPt>
          <c:dPt>
            <c:idx val="4"/>
            <c:invertIfNegative val="0"/>
            <c:bubble3D val="0"/>
            <c:extLst>
              <c:ext xmlns:c16="http://schemas.microsoft.com/office/drawing/2014/chart" uri="{C3380CC4-5D6E-409C-BE32-E72D297353CC}">
                <c16:uniqueId val="{00000002-1AED-4DA8-87E2-E2B58DBE8113}"/>
              </c:ext>
            </c:extLst>
          </c:dPt>
          <c:dPt>
            <c:idx val="5"/>
            <c:invertIfNegative val="0"/>
            <c:bubble3D val="0"/>
            <c:extLst>
              <c:ext xmlns:c16="http://schemas.microsoft.com/office/drawing/2014/chart" uri="{C3380CC4-5D6E-409C-BE32-E72D297353CC}">
                <c16:uniqueId val="{00000003-1AED-4DA8-87E2-E2B58DBE8113}"/>
              </c:ext>
            </c:extLst>
          </c:dPt>
          <c:dPt>
            <c:idx val="6"/>
            <c:invertIfNegative val="0"/>
            <c:bubble3D val="0"/>
            <c:extLst>
              <c:ext xmlns:c16="http://schemas.microsoft.com/office/drawing/2014/chart" uri="{C3380CC4-5D6E-409C-BE32-E72D297353CC}">
                <c16:uniqueId val="{00000004-1AED-4DA8-87E2-E2B58DBE8113}"/>
              </c:ext>
            </c:extLst>
          </c:dPt>
          <c:dPt>
            <c:idx val="7"/>
            <c:invertIfNegative val="0"/>
            <c:bubble3D val="0"/>
            <c:spPr>
              <a:solidFill>
                <a:srgbClr val="FFC000"/>
              </a:solidFill>
            </c:spPr>
            <c:extLst>
              <c:ext xmlns:c16="http://schemas.microsoft.com/office/drawing/2014/chart" uri="{C3380CC4-5D6E-409C-BE32-E72D297353CC}">
                <c16:uniqueId val="{00000006-1AED-4DA8-87E2-E2B58DBE8113}"/>
              </c:ext>
            </c:extLst>
          </c:dPt>
          <c:val>
            <c:numRef>
              <c:f>'5.4'!$B$6:$M$6</c:f>
              <c:numCache>
                <c:formatCode>#,##0.0</c:formatCode>
                <c:ptCount val="12"/>
                <c:pt idx="0">
                  <c:v>66.772320000000008</c:v>
                </c:pt>
                <c:pt idx="1">
                  <c:v>49.098399999999998</c:v>
                </c:pt>
                <c:pt idx="2">
                  <c:v>33.603089999999995</c:v>
                </c:pt>
                <c:pt idx="3">
                  <c:v>21.167249999999999</c:v>
                </c:pt>
                <c:pt idx="4">
                  <c:v>8.5132900000000014</c:v>
                </c:pt>
                <c:pt idx="5">
                  <c:v>2.7519999999999999E-2</c:v>
                </c:pt>
                <c:pt idx="6">
                  <c:v>2.2484699999999997</c:v>
                </c:pt>
                <c:pt idx="7">
                  <c:v>4.5308000000000002</c:v>
                </c:pt>
                <c:pt idx="8">
                  <c:v>2.0500000000000001E-2</c:v>
                </c:pt>
                <c:pt idx="9">
                  <c:v>36.284779999999998</c:v>
                </c:pt>
                <c:pt idx="10">
                  <c:v>46.9343</c:v>
                </c:pt>
                <c:pt idx="11">
                  <c:v>26.078859999999999</c:v>
                </c:pt>
              </c:numCache>
            </c:numRef>
          </c:val>
          <c:extLst>
            <c:ext xmlns:c16="http://schemas.microsoft.com/office/drawing/2014/chart" uri="{C3380CC4-5D6E-409C-BE32-E72D297353CC}">
              <c16:uniqueId val="{00000007-1AED-4DA8-87E2-E2B58DBE8113}"/>
            </c:ext>
          </c:extLst>
        </c:ser>
        <c:ser>
          <c:idx val="1"/>
          <c:order val="1"/>
          <c:tx>
            <c:strRef>
              <c:f>'5.4'!$A$7</c:f>
              <c:strCache>
                <c:ptCount val="1"/>
                <c:pt idx="0">
                  <c:v>Industrial hard coal</c:v>
                </c:pt>
              </c:strCache>
            </c:strRef>
          </c:tx>
          <c:spPr>
            <a:solidFill>
              <a:schemeClr val="accent2"/>
            </a:solidFill>
          </c:spPr>
          <c:invertIfNegative val="0"/>
          <c:val>
            <c:numRef>
              <c:f>'5.4'!$B$7:$M$7</c:f>
              <c:numCache>
                <c:formatCode>#,##0.0</c:formatCode>
                <c:ptCount val="12"/>
                <c:pt idx="0">
                  <c:v>803.58115199999997</c:v>
                </c:pt>
                <c:pt idx="1">
                  <c:v>760.96012699999994</c:v>
                </c:pt>
                <c:pt idx="2">
                  <c:v>566.84575400000017</c:v>
                </c:pt>
                <c:pt idx="3">
                  <c:v>316.47612399999997</c:v>
                </c:pt>
                <c:pt idx="4">
                  <c:v>248.53379199999998</c:v>
                </c:pt>
                <c:pt idx="5">
                  <c:v>101.65943399999999</c:v>
                </c:pt>
                <c:pt idx="6">
                  <c:v>84.795802000000009</c:v>
                </c:pt>
                <c:pt idx="7">
                  <c:v>135.160697</c:v>
                </c:pt>
                <c:pt idx="8">
                  <c:v>189.97205399999999</c:v>
                </c:pt>
                <c:pt idx="9">
                  <c:v>452.02520100000004</c:v>
                </c:pt>
                <c:pt idx="10">
                  <c:v>594.99697299999991</c:v>
                </c:pt>
                <c:pt idx="11">
                  <c:v>679.97558900000001</c:v>
                </c:pt>
              </c:numCache>
            </c:numRef>
          </c:val>
          <c:extLst>
            <c:ext xmlns:c16="http://schemas.microsoft.com/office/drawing/2014/chart" uri="{C3380CC4-5D6E-409C-BE32-E72D297353CC}">
              <c16:uniqueId val="{00000008-1AED-4DA8-87E2-E2B58DBE8113}"/>
            </c:ext>
          </c:extLst>
        </c:ser>
        <c:ser>
          <c:idx val="2"/>
          <c:order val="2"/>
          <c:tx>
            <c:strRef>
              <c:f>'5.4'!$A$8</c:f>
              <c:strCache>
                <c:ptCount val="1"/>
                <c:pt idx="0">
                  <c:v>Hard coal sludge and granulated</c:v>
                </c:pt>
              </c:strCache>
            </c:strRef>
          </c:tx>
          <c:spPr>
            <a:solidFill>
              <a:schemeClr val="accent3"/>
            </a:solidFill>
          </c:spPr>
          <c:invertIfNegative val="0"/>
          <c:val>
            <c:numRef>
              <c:f>'5.4'!$B$8:$M$8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1AED-4DA8-87E2-E2B58DBE8113}"/>
            </c:ext>
          </c:extLst>
        </c:ser>
        <c:ser>
          <c:idx val="3"/>
          <c:order val="3"/>
          <c:tx>
            <c:strRef>
              <c:f>'5.4'!$A$9</c:f>
              <c:strCache>
                <c:ptCount val="1"/>
                <c:pt idx="0">
                  <c:v>Sized brown coal</c:v>
                </c:pt>
              </c:strCache>
            </c:strRef>
          </c:tx>
          <c:spPr>
            <a:solidFill>
              <a:schemeClr val="accent4"/>
            </a:solidFill>
          </c:spPr>
          <c:invertIfNegative val="0"/>
          <c:val>
            <c:numRef>
              <c:f>'5.4'!$B$9:$M$9</c:f>
              <c:numCache>
                <c:formatCode>#,##0.0</c:formatCode>
                <c:ptCount val="12"/>
                <c:pt idx="0">
                  <c:v>377.50076100000001</c:v>
                </c:pt>
                <c:pt idx="1">
                  <c:v>365.04137500000002</c:v>
                </c:pt>
                <c:pt idx="2">
                  <c:v>285.93930499999999</c:v>
                </c:pt>
                <c:pt idx="3">
                  <c:v>171.91882299999997</c:v>
                </c:pt>
                <c:pt idx="4">
                  <c:v>127.608453</c:v>
                </c:pt>
                <c:pt idx="5">
                  <c:v>37.257021999999999</c:v>
                </c:pt>
                <c:pt idx="6">
                  <c:v>47.676761000000006</c:v>
                </c:pt>
                <c:pt idx="7">
                  <c:v>74.423387999999989</c:v>
                </c:pt>
                <c:pt idx="8">
                  <c:v>79.640473999999998</c:v>
                </c:pt>
                <c:pt idx="9">
                  <c:v>260.89525599999996</c:v>
                </c:pt>
                <c:pt idx="10">
                  <c:v>391.46176599999995</c:v>
                </c:pt>
                <c:pt idx="11">
                  <c:v>491.53210299999995</c:v>
                </c:pt>
              </c:numCache>
            </c:numRef>
          </c:val>
          <c:extLst>
            <c:ext xmlns:c16="http://schemas.microsoft.com/office/drawing/2014/chart" uri="{C3380CC4-5D6E-409C-BE32-E72D297353CC}">
              <c16:uniqueId val="{0000000A-1AED-4DA8-87E2-E2B58DBE8113}"/>
            </c:ext>
          </c:extLst>
        </c:ser>
        <c:ser>
          <c:idx val="4"/>
          <c:order val="4"/>
          <c:tx>
            <c:strRef>
              <c:f>'5.4'!$A$10</c:f>
              <c:strCache>
                <c:ptCount val="1"/>
                <c:pt idx="0">
                  <c:v>Industrial brown coal</c:v>
                </c:pt>
              </c:strCache>
            </c:strRef>
          </c:tx>
          <c:spPr>
            <a:solidFill>
              <a:schemeClr val="accent5"/>
            </a:solidFill>
          </c:spPr>
          <c:invertIfNegative val="0"/>
          <c:val>
            <c:numRef>
              <c:f>'5.4'!$B$10:$M$10</c:f>
              <c:numCache>
                <c:formatCode>#,##0.0</c:formatCode>
                <c:ptCount val="12"/>
                <c:pt idx="0">
                  <c:v>4577.660385000001</c:v>
                </c:pt>
                <c:pt idx="1">
                  <c:v>4124.2813939999996</c:v>
                </c:pt>
                <c:pt idx="2">
                  <c:v>3169.8894010000004</c:v>
                </c:pt>
                <c:pt idx="3">
                  <c:v>2100.0821129999999</c:v>
                </c:pt>
                <c:pt idx="4">
                  <c:v>1565.2207330000001</c:v>
                </c:pt>
                <c:pt idx="5">
                  <c:v>762.85662799999977</c:v>
                </c:pt>
                <c:pt idx="6">
                  <c:v>703.30022000000008</c:v>
                </c:pt>
                <c:pt idx="7">
                  <c:v>714.74338799999987</c:v>
                </c:pt>
                <c:pt idx="8">
                  <c:v>1089.3285890000002</c:v>
                </c:pt>
                <c:pt idx="9">
                  <c:v>2396.0561230000003</c:v>
                </c:pt>
                <c:pt idx="10">
                  <c:v>3434.723704</c:v>
                </c:pt>
                <c:pt idx="11">
                  <c:v>4014.7225809999991</c:v>
                </c:pt>
              </c:numCache>
            </c:numRef>
          </c:val>
          <c:extLst>
            <c:ext xmlns:c16="http://schemas.microsoft.com/office/drawing/2014/chart" uri="{C3380CC4-5D6E-409C-BE32-E72D297353CC}">
              <c16:uniqueId val="{0000000B-1AED-4DA8-87E2-E2B58DBE8113}"/>
            </c:ext>
          </c:extLst>
        </c:ser>
        <c:ser>
          <c:idx val="5"/>
          <c:order val="5"/>
          <c:tx>
            <c:strRef>
              <c:f>'5.4'!$A$11</c:f>
              <c:strCache>
                <c:ptCount val="1"/>
                <c:pt idx="0">
                  <c:v>Brown coal - briquettes</c:v>
                </c:pt>
              </c:strCache>
            </c:strRef>
          </c:tx>
          <c:spPr>
            <a:solidFill>
              <a:schemeClr val="accent6"/>
            </a:solidFill>
          </c:spPr>
          <c:invertIfNegative val="0"/>
          <c:val>
            <c:numRef>
              <c:f>'5.4'!$B$11:$M$11</c:f>
              <c:numCache>
                <c:formatCode>#,##0.0</c:formatCode>
                <c:ptCount val="12"/>
                <c:pt idx="0">
                  <c:v>0.246</c:v>
                </c:pt>
                <c:pt idx="1">
                  <c:v>0.21099999999999999</c:v>
                </c:pt>
                <c:pt idx="2">
                  <c:v>8.4000000000000005E-2</c:v>
                </c:pt>
                <c:pt idx="3">
                  <c:v>0</c:v>
                </c:pt>
                <c:pt idx="4">
                  <c:v>0</c:v>
                </c:pt>
                <c:pt idx="5">
                  <c:v>0</c:v>
                </c:pt>
                <c:pt idx="6">
                  <c:v>0</c:v>
                </c:pt>
                <c:pt idx="7">
                  <c:v>0</c:v>
                </c:pt>
                <c:pt idx="8">
                  <c:v>0</c:v>
                </c:pt>
                <c:pt idx="9">
                  <c:v>0</c:v>
                </c:pt>
                <c:pt idx="10">
                  <c:v>0.20200000000000001</c:v>
                </c:pt>
                <c:pt idx="11">
                  <c:v>0.23</c:v>
                </c:pt>
              </c:numCache>
            </c:numRef>
          </c:val>
          <c:extLst>
            <c:ext xmlns:c16="http://schemas.microsoft.com/office/drawing/2014/chart" uri="{C3380CC4-5D6E-409C-BE32-E72D297353CC}">
              <c16:uniqueId val="{0000000C-1AED-4DA8-87E2-E2B58DBE8113}"/>
            </c:ext>
          </c:extLst>
        </c:ser>
        <c:ser>
          <c:idx val="6"/>
          <c:order val="6"/>
          <c:tx>
            <c:strRef>
              <c:f>'5.4'!$A$12</c:f>
              <c:strCache>
                <c:ptCount val="1"/>
                <c:pt idx="0">
                  <c:v>Brown coal - lignite</c:v>
                </c:pt>
              </c:strCache>
            </c:strRef>
          </c:tx>
          <c:spPr>
            <a:solidFill>
              <a:srgbClr val="F0948F"/>
            </a:solidFill>
          </c:spPr>
          <c:invertIfNegative val="0"/>
          <c:val>
            <c:numRef>
              <c:f>'5.4'!$B$12:$M$12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1AED-4DA8-87E2-E2B58DBE8113}"/>
            </c:ext>
          </c:extLst>
        </c:ser>
        <c:ser>
          <c:idx val="7"/>
          <c:order val="7"/>
          <c:tx>
            <c:strRef>
              <c:f>'5.4'!$A$13</c:f>
              <c:strCache>
                <c:ptCount val="1"/>
                <c:pt idx="0">
                  <c:v>Brown coal - coal mud sludge</c:v>
                </c:pt>
              </c:strCache>
            </c:strRef>
          </c:tx>
          <c:spPr>
            <a:solidFill>
              <a:srgbClr val="F7C9C7"/>
            </a:solidFill>
          </c:spPr>
          <c:invertIfNegative val="0"/>
          <c:val>
            <c:numRef>
              <c:f>'5.4'!$B$13:$M$13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1AED-4DA8-87E2-E2B58DBE8113}"/>
            </c:ext>
          </c:extLst>
        </c:ser>
        <c:dLbls>
          <c:showLegendKey val="0"/>
          <c:showVal val="0"/>
          <c:showCatName val="0"/>
          <c:showSerName val="0"/>
          <c:showPercent val="0"/>
          <c:showBubbleSize val="0"/>
        </c:dLbls>
        <c:gapWidth val="50"/>
        <c:overlap val="100"/>
        <c:axId val="233164800"/>
        <c:axId val="233166336"/>
      </c:barChart>
      <c:catAx>
        <c:axId val="233164800"/>
        <c:scaling>
          <c:orientation val="minMax"/>
        </c:scaling>
        <c:delete val="0"/>
        <c:axPos val="b"/>
        <c:numFmt formatCode="General" sourceLinked="1"/>
        <c:majorTickMark val="none"/>
        <c:minorTickMark val="none"/>
        <c:tickLblPos val="nextTo"/>
        <c:txPr>
          <a:bodyPr/>
          <a:lstStyle/>
          <a:p>
            <a:pPr>
              <a:defRPr sz="900"/>
            </a:pPr>
            <a:endParaRPr lang="cs-CZ"/>
          </a:p>
        </c:txPr>
        <c:crossAx val="233166336"/>
        <c:crosses val="autoZero"/>
        <c:auto val="1"/>
        <c:lblAlgn val="ctr"/>
        <c:lblOffset val="100"/>
        <c:noMultiLvlLbl val="0"/>
      </c:catAx>
      <c:valAx>
        <c:axId val="233166336"/>
        <c:scaling>
          <c:orientation val="minMax"/>
          <c:max val="6000"/>
        </c:scaling>
        <c:delete val="0"/>
        <c:axPos val="l"/>
        <c:majorGridlines/>
        <c:numFmt formatCode="#,##0" sourceLinked="0"/>
        <c:majorTickMark val="none"/>
        <c:minorTickMark val="none"/>
        <c:tickLblPos val="nextTo"/>
        <c:spPr>
          <a:ln>
            <a:noFill/>
          </a:ln>
        </c:spPr>
        <c:txPr>
          <a:bodyPr/>
          <a:lstStyle/>
          <a:p>
            <a:pPr>
              <a:defRPr sz="900"/>
            </a:pPr>
            <a:endParaRPr lang="cs-CZ"/>
          </a:p>
        </c:txPr>
        <c:crossAx val="233164800"/>
        <c:crosses val="autoZero"/>
        <c:crossBetween val="between"/>
        <c:majorUnit val="1000"/>
      </c:valAx>
    </c:plotArea>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Biomass categories' share in heat supply</a:t>
            </a:r>
            <a:endParaRPr lang="cs-CZ" sz="1000">
              <a:solidFill>
                <a:srgbClr val="233060"/>
              </a:solidFill>
              <a:effectLst/>
            </a:endParaRPr>
          </a:p>
        </c:rich>
      </c:tx>
      <c:layout>
        <c:manualLayout>
          <c:xMode val="edge"/>
          <c:yMode val="edge"/>
          <c:x val="4.6572042362440898E-2"/>
          <c:y val="0"/>
        </c:manualLayout>
      </c:layout>
      <c:overlay val="0"/>
    </c:title>
    <c:autoTitleDeleted val="0"/>
    <c:plotArea>
      <c:layout>
        <c:manualLayout>
          <c:layoutTarget val="inner"/>
          <c:xMode val="edge"/>
          <c:yMode val="edge"/>
          <c:x val="0.41926391237819122"/>
          <c:y val="0.18105212091976644"/>
          <c:w val="0.39332843394575684"/>
          <c:h val="0.78981613242119852"/>
        </c:manualLayout>
      </c:layout>
      <c:doughnutChart>
        <c:varyColors val="1"/>
        <c:ser>
          <c:idx val="0"/>
          <c:order val="0"/>
          <c:dPt>
            <c:idx val="5"/>
            <c:bubble3D val="0"/>
            <c:spPr>
              <a:solidFill>
                <a:schemeClr val="accent6"/>
              </a:solidFill>
            </c:spPr>
            <c:extLst>
              <c:ext xmlns:c16="http://schemas.microsoft.com/office/drawing/2014/chart" uri="{C3380CC4-5D6E-409C-BE32-E72D297353CC}">
                <c16:uniqueId val="{00000000-D9EB-4D55-9B74-18198FE7428B}"/>
              </c:ext>
            </c:extLst>
          </c:dPt>
          <c:dLbls>
            <c:dLbl>
              <c:idx val="2"/>
              <c:delete val="1"/>
              <c:extLst>
                <c:ext xmlns:c15="http://schemas.microsoft.com/office/drawing/2012/chart" uri="{CE6537A1-D6FC-4f65-9D91-7224C49458BB}"/>
                <c:ext xmlns:c16="http://schemas.microsoft.com/office/drawing/2014/chart" uri="{C3380CC4-5D6E-409C-BE32-E72D297353CC}">
                  <c16:uniqueId val="{00000000-14BA-41E8-81F4-B85652C4646D}"/>
                </c:ext>
              </c:extLst>
            </c:dLbl>
            <c:dLbl>
              <c:idx val="3"/>
              <c:delete val="1"/>
              <c:extLst>
                <c:ext xmlns:c15="http://schemas.microsoft.com/office/drawing/2012/chart" uri="{CE6537A1-D6FC-4f65-9D91-7224C49458BB}"/>
                <c:ext xmlns:c16="http://schemas.microsoft.com/office/drawing/2014/chart" uri="{C3380CC4-5D6E-409C-BE32-E72D297353CC}">
                  <c16:uniqueId val="{00000001-14BA-41E8-81F4-B85652C4646D}"/>
                </c:ext>
              </c:extLst>
            </c:dLbl>
            <c:dLbl>
              <c:idx val="4"/>
              <c:delete val="1"/>
              <c:extLst>
                <c:ext xmlns:c15="http://schemas.microsoft.com/office/drawing/2012/chart" uri="{CE6537A1-D6FC-4f65-9D91-7224C49458BB}"/>
                <c:ext xmlns:c16="http://schemas.microsoft.com/office/drawing/2014/chart" uri="{C3380CC4-5D6E-409C-BE32-E72D297353CC}">
                  <c16:uniqueId val="{00000002-14BA-41E8-81F4-B85652C4646D}"/>
                </c:ext>
              </c:extLst>
            </c:dLbl>
            <c:dLbl>
              <c:idx val="6"/>
              <c:layout>
                <c:manualLayout>
                  <c:x val="0.11002137860733904"/>
                  <c:y val="-6.0914860348057508E-2"/>
                </c:manualLayout>
              </c:layout>
              <c:spPr>
                <a:no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42D-434A-BAD9-FC2C61C16A51}"/>
                </c:ext>
              </c:extLst>
            </c:dLbl>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'5.4'!$A$15:$A$21</c:f>
              <c:strCache>
                <c:ptCount val="7"/>
                <c:pt idx="0">
                  <c:v>Briquettes and pellets</c:v>
                </c:pt>
                <c:pt idx="1">
                  <c:v>Black liquor</c:v>
                </c:pt>
                <c:pt idx="2">
                  <c:v>Liquid biofuels</c:v>
                </c:pt>
                <c:pt idx="3">
                  <c:v>Other biomass</c:v>
                </c:pt>
                <c:pt idx="4">
                  <c:v>Fuel wood</c:v>
                </c:pt>
                <c:pt idx="5">
                  <c:v>Saw dust, bark, chips, wood waste</c:v>
                </c:pt>
                <c:pt idx="6">
                  <c:v>Straw and other vegetable materials</c:v>
                </c:pt>
              </c:strCache>
            </c:strRef>
          </c:cat>
          <c:val>
            <c:numRef>
              <c:f>'5.4'!$N$15:$N$21</c:f>
              <c:numCache>
                <c:formatCode>#,##0.0</c:formatCode>
                <c:ptCount val="7"/>
                <c:pt idx="0">
                  <c:v>565.65016799999989</c:v>
                </c:pt>
                <c:pt idx="1">
                  <c:v>900.55378000000007</c:v>
                </c:pt>
                <c:pt idx="2">
                  <c:v>0</c:v>
                </c:pt>
                <c:pt idx="3">
                  <c:v>0</c:v>
                </c:pt>
                <c:pt idx="4">
                  <c:v>0.17599999999999999</c:v>
                </c:pt>
                <c:pt idx="5">
                  <c:v>8868.2405760000001</c:v>
                </c:pt>
                <c:pt idx="6">
                  <c:v>371.21377799999999</c:v>
                </c:pt>
              </c:numCache>
            </c:numRef>
          </c:val>
          <c:extLst>
            <c:ext xmlns:c16="http://schemas.microsoft.com/office/drawing/2014/chart" uri="{C3380CC4-5D6E-409C-BE32-E72D297353CC}">
              <c16:uniqueId val="{00000003-14BA-41E8-81F4-B85652C4646D}"/>
            </c:ext>
          </c:extLst>
        </c:ser>
        <c:dLbls>
          <c:showLegendKey val="0"/>
          <c:showVal val="0"/>
          <c:showCatName val="0"/>
          <c:showSerName val="0"/>
          <c:showPercent val="0"/>
          <c:showBubbleSize val="0"/>
          <c:showLeaderLines val="1"/>
        </c:dLbls>
        <c:firstSliceAng val="75"/>
        <c:holeSize val="50"/>
      </c:doughnutChart>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u="none" strike="noStrike" baseline="0">
                <a:solidFill>
                  <a:srgbClr val="233060"/>
                </a:solidFill>
                <a:effectLst/>
              </a:rPr>
              <a:t>Supply of heat from biomass [</a:t>
            </a:r>
            <a:r>
              <a:rPr lang="cs-CZ" sz="1000" b="1" i="0" u="none" strike="noStrike" baseline="0">
                <a:solidFill>
                  <a:srgbClr val="233060"/>
                </a:solidFill>
                <a:effectLst/>
              </a:rPr>
              <a:t>TJ</a:t>
            </a:r>
            <a:r>
              <a:rPr lang="en-US" sz="1000" b="1" i="0" u="none" strike="noStrike" baseline="0">
                <a:solidFill>
                  <a:srgbClr val="233060"/>
                </a:solidFill>
                <a:effectLst/>
              </a:rPr>
              <a:t>]</a:t>
            </a:r>
            <a:endParaRPr lang="en-US" sz="1000">
              <a:solidFill>
                <a:srgbClr val="233060"/>
              </a:solidFill>
            </a:endParaRPr>
          </a:p>
        </c:rich>
      </c:tx>
      <c:layout>
        <c:manualLayout>
          <c:xMode val="edge"/>
          <c:yMode val="edge"/>
          <c:x val="0"/>
          <c:y val="0"/>
        </c:manualLayout>
      </c:layout>
      <c:overlay val="1"/>
    </c:title>
    <c:autoTitleDeleted val="0"/>
    <c:plotArea>
      <c:layout>
        <c:manualLayout>
          <c:layoutTarget val="inner"/>
          <c:xMode val="edge"/>
          <c:yMode val="edge"/>
          <c:x val="0.14918381912787218"/>
          <c:y val="0.20077493480694161"/>
          <c:w val="0.85081618087212785"/>
          <c:h val="0.60354473072218429"/>
        </c:manualLayout>
      </c:layout>
      <c:barChart>
        <c:barDir val="col"/>
        <c:grouping val="stacked"/>
        <c:varyColors val="0"/>
        <c:ser>
          <c:idx val="0"/>
          <c:order val="0"/>
          <c:tx>
            <c:strRef>
              <c:f>'5.4'!$A$15</c:f>
              <c:strCache>
                <c:ptCount val="1"/>
                <c:pt idx="0">
                  <c:v>Briquettes and pellets</c:v>
                </c:pt>
              </c:strCache>
            </c:strRef>
          </c:tx>
          <c:invertIfNegative val="0"/>
          <c:dPt>
            <c:idx val="1"/>
            <c:invertIfNegative val="0"/>
            <c:bubble3D val="0"/>
            <c:explosion val="51"/>
            <c:extLst>
              <c:ext xmlns:c16="http://schemas.microsoft.com/office/drawing/2014/chart" uri="{C3380CC4-5D6E-409C-BE32-E72D297353CC}">
                <c16:uniqueId val="{00000000-C6A9-4A0A-9229-85C442BD0CF3}"/>
              </c:ext>
            </c:extLst>
          </c:dPt>
          <c:dPt>
            <c:idx val="3"/>
            <c:invertIfNegative val="0"/>
            <c:bubble3D val="0"/>
            <c:explosion val="52"/>
            <c:extLst>
              <c:ext xmlns:c16="http://schemas.microsoft.com/office/drawing/2014/chart" uri="{C3380CC4-5D6E-409C-BE32-E72D297353CC}">
                <c16:uniqueId val="{00000001-C6A9-4A0A-9229-85C442BD0CF3}"/>
              </c:ext>
            </c:extLst>
          </c:dPt>
          <c:dPt>
            <c:idx val="4"/>
            <c:invertIfNegative val="0"/>
            <c:bubble3D val="0"/>
            <c:extLst>
              <c:ext xmlns:c16="http://schemas.microsoft.com/office/drawing/2014/chart" uri="{C3380CC4-5D6E-409C-BE32-E72D297353CC}">
                <c16:uniqueId val="{00000002-C6A9-4A0A-9229-85C442BD0CF3}"/>
              </c:ext>
            </c:extLst>
          </c:dPt>
          <c:dPt>
            <c:idx val="5"/>
            <c:invertIfNegative val="0"/>
            <c:bubble3D val="0"/>
            <c:extLst>
              <c:ext xmlns:c16="http://schemas.microsoft.com/office/drawing/2014/chart" uri="{C3380CC4-5D6E-409C-BE32-E72D297353CC}">
                <c16:uniqueId val="{00000003-C6A9-4A0A-9229-85C442BD0CF3}"/>
              </c:ext>
            </c:extLst>
          </c:dPt>
          <c:dPt>
            <c:idx val="6"/>
            <c:invertIfNegative val="0"/>
            <c:bubble3D val="0"/>
            <c:extLst>
              <c:ext xmlns:c16="http://schemas.microsoft.com/office/drawing/2014/chart" uri="{C3380CC4-5D6E-409C-BE32-E72D297353CC}">
                <c16:uniqueId val="{00000004-C6A9-4A0A-9229-85C442BD0CF3}"/>
              </c:ext>
            </c:extLst>
          </c:dPt>
          <c:dPt>
            <c:idx val="7"/>
            <c:invertIfNegative val="0"/>
            <c:bubble3D val="0"/>
            <c:extLst>
              <c:ext xmlns:c16="http://schemas.microsoft.com/office/drawing/2014/chart" uri="{C3380CC4-5D6E-409C-BE32-E72D297353CC}">
                <c16:uniqueId val="{00000005-C6A9-4A0A-9229-85C442BD0CF3}"/>
              </c:ext>
            </c:extLst>
          </c:dPt>
          <c:val>
            <c:numRef>
              <c:f>'5.4'!$B$15:$M$15</c:f>
              <c:numCache>
                <c:formatCode>#,##0.0</c:formatCode>
                <c:ptCount val="12"/>
                <c:pt idx="0">
                  <c:v>97.235360999999983</c:v>
                </c:pt>
                <c:pt idx="1">
                  <c:v>85.826955999999996</c:v>
                </c:pt>
                <c:pt idx="2">
                  <c:v>71.124716000000006</c:v>
                </c:pt>
                <c:pt idx="3">
                  <c:v>41.215803999999999</c:v>
                </c:pt>
                <c:pt idx="4">
                  <c:v>34.626738999999993</c:v>
                </c:pt>
                <c:pt idx="5">
                  <c:v>15.678234</c:v>
                </c:pt>
                <c:pt idx="6">
                  <c:v>6.2979709999999987</c:v>
                </c:pt>
                <c:pt idx="7">
                  <c:v>15.388436</c:v>
                </c:pt>
                <c:pt idx="8">
                  <c:v>21.621492000000007</c:v>
                </c:pt>
                <c:pt idx="9">
                  <c:v>49.287147000000004</c:v>
                </c:pt>
                <c:pt idx="10">
                  <c:v>64.978733000000005</c:v>
                </c:pt>
                <c:pt idx="11">
                  <c:v>62.368578999999997</c:v>
                </c:pt>
              </c:numCache>
            </c:numRef>
          </c:val>
          <c:extLst>
            <c:ext xmlns:c16="http://schemas.microsoft.com/office/drawing/2014/chart" uri="{C3380CC4-5D6E-409C-BE32-E72D297353CC}">
              <c16:uniqueId val="{00000006-C6A9-4A0A-9229-85C442BD0CF3}"/>
            </c:ext>
          </c:extLst>
        </c:ser>
        <c:ser>
          <c:idx val="1"/>
          <c:order val="1"/>
          <c:tx>
            <c:strRef>
              <c:f>'5.4'!$A$16</c:f>
              <c:strCache>
                <c:ptCount val="1"/>
                <c:pt idx="0">
                  <c:v>Black liquor</c:v>
                </c:pt>
              </c:strCache>
            </c:strRef>
          </c:tx>
          <c:invertIfNegative val="0"/>
          <c:val>
            <c:numRef>
              <c:f>'5.4'!$B$16:$M$16</c:f>
              <c:numCache>
                <c:formatCode>#,##0.0</c:formatCode>
                <c:ptCount val="12"/>
                <c:pt idx="0">
                  <c:v>79.403999999999996</c:v>
                </c:pt>
                <c:pt idx="1">
                  <c:v>86.420349999999999</c:v>
                </c:pt>
                <c:pt idx="2">
                  <c:v>90.755710000000008</c:v>
                </c:pt>
                <c:pt idx="3">
                  <c:v>76.957309999999993</c:v>
                </c:pt>
                <c:pt idx="4">
                  <c:v>75.626710000000003</c:v>
                </c:pt>
                <c:pt idx="5">
                  <c:v>74.692859999999996</c:v>
                </c:pt>
                <c:pt idx="6">
                  <c:v>72.584419999999994</c:v>
                </c:pt>
                <c:pt idx="7">
                  <c:v>73.085149999999999</c:v>
                </c:pt>
                <c:pt idx="8">
                  <c:v>66.942859999999996</c:v>
                </c:pt>
                <c:pt idx="9">
                  <c:v>47.599150000000002</c:v>
                </c:pt>
                <c:pt idx="10">
                  <c:v>84.038250000000005</c:v>
                </c:pt>
                <c:pt idx="11">
                  <c:v>72.447009999999992</c:v>
                </c:pt>
              </c:numCache>
            </c:numRef>
          </c:val>
          <c:extLst>
            <c:ext xmlns:c16="http://schemas.microsoft.com/office/drawing/2014/chart" uri="{C3380CC4-5D6E-409C-BE32-E72D297353CC}">
              <c16:uniqueId val="{00000007-C6A9-4A0A-9229-85C442BD0CF3}"/>
            </c:ext>
          </c:extLst>
        </c:ser>
        <c:ser>
          <c:idx val="2"/>
          <c:order val="2"/>
          <c:tx>
            <c:strRef>
              <c:f>'5.4'!$A$17</c:f>
              <c:strCache>
                <c:ptCount val="1"/>
                <c:pt idx="0">
                  <c:v>Liquid biofuels</c:v>
                </c:pt>
              </c:strCache>
            </c:strRef>
          </c:tx>
          <c:invertIfNegative val="0"/>
          <c:val>
            <c:numRef>
              <c:f>'5.4'!$B$17:$M$17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C6A9-4A0A-9229-85C442BD0CF3}"/>
            </c:ext>
          </c:extLst>
        </c:ser>
        <c:ser>
          <c:idx val="3"/>
          <c:order val="3"/>
          <c:tx>
            <c:strRef>
              <c:f>'5.4'!$A$18</c:f>
              <c:strCache>
                <c:ptCount val="1"/>
                <c:pt idx="0">
                  <c:v>Other biomass</c:v>
                </c:pt>
              </c:strCache>
            </c:strRef>
          </c:tx>
          <c:invertIfNegative val="0"/>
          <c:val>
            <c:numRef>
              <c:f>'5.4'!$B$18:$M$18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C6A9-4A0A-9229-85C442BD0CF3}"/>
            </c:ext>
          </c:extLst>
        </c:ser>
        <c:ser>
          <c:idx val="4"/>
          <c:order val="4"/>
          <c:tx>
            <c:strRef>
              <c:f>'5.4'!$A$19</c:f>
              <c:strCache>
                <c:ptCount val="1"/>
                <c:pt idx="0">
                  <c:v>Fuel wood</c:v>
                </c:pt>
              </c:strCache>
            </c:strRef>
          </c:tx>
          <c:invertIfNegative val="0"/>
          <c:val>
            <c:numRef>
              <c:f>'5.4'!$B$19:$M$19</c:f>
              <c:numCache>
                <c:formatCode>#,##0.0</c:formatCode>
                <c:ptCount val="12"/>
                <c:pt idx="0">
                  <c:v>3.5999999999999997E-2</c:v>
                </c:pt>
                <c:pt idx="1">
                  <c:v>0.06</c:v>
                </c:pt>
                <c:pt idx="2">
                  <c:v>0.08</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C6A9-4A0A-9229-85C442BD0CF3}"/>
            </c:ext>
          </c:extLst>
        </c:ser>
        <c:ser>
          <c:idx val="5"/>
          <c:order val="5"/>
          <c:tx>
            <c:strRef>
              <c:f>'5.4'!$A$20</c:f>
              <c:strCache>
                <c:ptCount val="1"/>
                <c:pt idx="0">
                  <c:v>Saw dust, bark, chips, wood waste</c:v>
                </c:pt>
              </c:strCache>
            </c:strRef>
          </c:tx>
          <c:spPr>
            <a:solidFill>
              <a:schemeClr val="accent6"/>
            </a:solidFill>
          </c:spPr>
          <c:invertIfNegative val="0"/>
          <c:val>
            <c:numRef>
              <c:f>'5.4'!$B$20:$M$20</c:f>
              <c:numCache>
                <c:formatCode>#,##0.0</c:formatCode>
                <c:ptCount val="12"/>
                <c:pt idx="0">
                  <c:v>1124.2946350000002</c:v>
                </c:pt>
                <c:pt idx="1">
                  <c:v>1060.7236699999999</c:v>
                </c:pt>
                <c:pt idx="2">
                  <c:v>1006.4500539999999</c:v>
                </c:pt>
                <c:pt idx="3">
                  <c:v>641.23383199999989</c:v>
                </c:pt>
                <c:pt idx="4">
                  <c:v>602.82756800000016</c:v>
                </c:pt>
                <c:pt idx="5">
                  <c:v>387.24663900000002</c:v>
                </c:pt>
                <c:pt idx="6">
                  <c:v>315.64609499999995</c:v>
                </c:pt>
                <c:pt idx="7">
                  <c:v>280.57194899999996</c:v>
                </c:pt>
                <c:pt idx="8">
                  <c:v>422.23923699999989</c:v>
                </c:pt>
                <c:pt idx="9">
                  <c:v>820.46225700000002</c:v>
                </c:pt>
                <c:pt idx="10">
                  <c:v>1017.0145699999998</c:v>
                </c:pt>
                <c:pt idx="11">
                  <c:v>1189.5300699999998</c:v>
                </c:pt>
              </c:numCache>
            </c:numRef>
          </c:val>
          <c:extLst>
            <c:ext xmlns:c16="http://schemas.microsoft.com/office/drawing/2014/chart" uri="{C3380CC4-5D6E-409C-BE32-E72D297353CC}">
              <c16:uniqueId val="{0000000B-C6A9-4A0A-9229-85C442BD0CF3}"/>
            </c:ext>
          </c:extLst>
        </c:ser>
        <c:ser>
          <c:idx val="6"/>
          <c:order val="6"/>
          <c:tx>
            <c:strRef>
              <c:f>'5.4'!$A$21</c:f>
              <c:strCache>
                <c:ptCount val="1"/>
                <c:pt idx="0">
                  <c:v>Straw and other vegetable materials</c:v>
                </c:pt>
              </c:strCache>
            </c:strRef>
          </c:tx>
          <c:spPr>
            <a:solidFill>
              <a:srgbClr val="F0948F"/>
            </a:solidFill>
          </c:spPr>
          <c:invertIfNegative val="0"/>
          <c:val>
            <c:numRef>
              <c:f>'5.4'!$B$21:$M$21</c:f>
              <c:numCache>
                <c:formatCode>#,##0.0</c:formatCode>
                <c:ptCount val="12"/>
                <c:pt idx="0">
                  <c:v>62.741687000000006</c:v>
                </c:pt>
                <c:pt idx="1">
                  <c:v>51.927080000000004</c:v>
                </c:pt>
                <c:pt idx="2">
                  <c:v>35.204209000000006</c:v>
                </c:pt>
                <c:pt idx="3">
                  <c:v>24.484848999999997</c:v>
                </c:pt>
                <c:pt idx="4">
                  <c:v>21.236713999999999</c:v>
                </c:pt>
                <c:pt idx="5">
                  <c:v>7.9948699999999997</c:v>
                </c:pt>
                <c:pt idx="6">
                  <c:v>11.533175</c:v>
                </c:pt>
                <c:pt idx="7">
                  <c:v>12.492891</c:v>
                </c:pt>
                <c:pt idx="8">
                  <c:v>14.654712000000002</c:v>
                </c:pt>
                <c:pt idx="9">
                  <c:v>30.171855000000001</c:v>
                </c:pt>
                <c:pt idx="10">
                  <c:v>45.774816000000001</c:v>
                </c:pt>
                <c:pt idx="11">
                  <c:v>52.996919999999996</c:v>
                </c:pt>
              </c:numCache>
            </c:numRef>
          </c:val>
          <c:extLst>
            <c:ext xmlns:c16="http://schemas.microsoft.com/office/drawing/2014/chart" uri="{C3380CC4-5D6E-409C-BE32-E72D297353CC}">
              <c16:uniqueId val="{0000000C-C6A9-4A0A-9229-85C442BD0CF3}"/>
            </c:ext>
          </c:extLst>
        </c:ser>
        <c:dLbls>
          <c:showLegendKey val="0"/>
          <c:showVal val="0"/>
          <c:showCatName val="0"/>
          <c:showSerName val="0"/>
          <c:showPercent val="0"/>
          <c:showBubbleSize val="0"/>
        </c:dLbls>
        <c:gapWidth val="50"/>
        <c:overlap val="100"/>
        <c:axId val="233328640"/>
        <c:axId val="233330176"/>
      </c:barChart>
      <c:catAx>
        <c:axId val="233328640"/>
        <c:scaling>
          <c:orientation val="minMax"/>
        </c:scaling>
        <c:delete val="0"/>
        <c:axPos val="b"/>
        <c:numFmt formatCode="General" sourceLinked="1"/>
        <c:majorTickMark val="none"/>
        <c:minorTickMark val="none"/>
        <c:tickLblPos val="nextTo"/>
        <c:txPr>
          <a:bodyPr/>
          <a:lstStyle/>
          <a:p>
            <a:pPr>
              <a:defRPr sz="900"/>
            </a:pPr>
            <a:endParaRPr lang="cs-CZ"/>
          </a:p>
        </c:txPr>
        <c:crossAx val="233330176"/>
        <c:crosses val="autoZero"/>
        <c:auto val="1"/>
        <c:lblAlgn val="ctr"/>
        <c:lblOffset val="100"/>
        <c:noMultiLvlLbl val="0"/>
      </c:catAx>
      <c:valAx>
        <c:axId val="233330176"/>
        <c:scaling>
          <c:orientation val="minMax"/>
          <c:max val="1400"/>
        </c:scaling>
        <c:delete val="0"/>
        <c:axPos val="l"/>
        <c:majorGridlines/>
        <c:numFmt formatCode="#,##0" sourceLinked="0"/>
        <c:majorTickMark val="out"/>
        <c:minorTickMark val="none"/>
        <c:tickLblPos val="nextTo"/>
        <c:spPr>
          <a:ln>
            <a:noFill/>
          </a:ln>
        </c:spPr>
        <c:txPr>
          <a:bodyPr/>
          <a:lstStyle/>
          <a:p>
            <a:pPr>
              <a:defRPr sz="900"/>
            </a:pPr>
            <a:endParaRPr lang="cs-CZ"/>
          </a:p>
        </c:txPr>
        <c:crossAx val="233328640"/>
        <c:crosses val="autoZero"/>
        <c:crossBetween val="between"/>
      </c:valAx>
    </c:plotArea>
    <c:plotVisOnly val="1"/>
    <c:dispBlanksAs val="gap"/>
    <c:showDLblsOverMax val="0"/>
  </c:chart>
  <c:spPr>
    <a:ln>
      <a:noFill/>
    </a:ln>
  </c:spPr>
  <c:printSettings>
    <c:headerFooter/>
    <c:pageMargins b="0.3543307086614173" l="0.31496062992125984" r="0.31496062992125984" t="0.3543307086614173" header="0.31496062992125984" footer="0.31496062992125984"/>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Biogas categories' share in heat supply</a:t>
            </a:r>
            <a:endParaRPr lang="cs-CZ" sz="1000">
              <a:solidFill>
                <a:srgbClr val="233060"/>
              </a:solidFill>
              <a:effectLst/>
            </a:endParaRPr>
          </a:p>
        </c:rich>
      </c:tx>
      <c:layout>
        <c:manualLayout>
          <c:xMode val="edge"/>
          <c:yMode val="edge"/>
          <c:x val="4.7782279918968204E-2"/>
          <c:y val="0"/>
        </c:manualLayout>
      </c:layout>
      <c:overlay val="0"/>
    </c:title>
    <c:autoTitleDeleted val="0"/>
    <c:plotArea>
      <c:layout>
        <c:manualLayout>
          <c:layoutTarget val="inner"/>
          <c:xMode val="edge"/>
          <c:yMode val="edge"/>
          <c:x val="0.4489444797987297"/>
          <c:y val="0.16345875810428023"/>
          <c:w val="0.38131119641241989"/>
          <c:h val="0.79069805029391405"/>
        </c:manualLayout>
      </c:layout>
      <c:doughnutChart>
        <c:varyColors val="1"/>
        <c:ser>
          <c:idx val="0"/>
          <c:order val="0"/>
          <c:dLbls>
            <c:dLbl>
              <c:idx val="0"/>
              <c:numFmt formatCode="0%" sourceLinked="0"/>
              <c:spPr/>
              <c:txPr>
                <a:bodyPr/>
                <a:lstStyle/>
                <a:p>
                  <a:pPr>
                    <a:defRPr sz="900">
                      <a:solidFill>
                        <a:schemeClr val="bg1"/>
                      </a:solidFill>
                      <a:latin typeface="Arial" panose="020B0604020202020204" pitchFamily="34" charset="0"/>
                      <a:cs typeface="Arial" panose="020B0604020202020204" pitchFamily="34" charset="0"/>
                    </a:defRPr>
                  </a:pPr>
                  <a:endParaRPr lang="cs-CZ"/>
                </a:p>
              </c:txPr>
              <c:showLegendKey val="0"/>
              <c:showVal val="0"/>
              <c:showCatName val="0"/>
              <c:showSerName val="0"/>
              <c:showPercent val="1"/>
              <c:showBubbleSize val="0"/>
              <c:extLst>
                <c:ext xmlns:c16="http://schemas.microsoft.com/office/drawing/2014/chart" uri="{C3380CC4-5D6E-409C-BE32-E72D297353CC}">
                  <c16:uniqueId val="{00000000-C87A-4AC0-B436-9882062371ED}"/>
                </c:ext>
              </c:extLst>
            </c:dLbl>
            <c:dLbl>
              <c:idx val="1"/>
              <c:layout>
                <c:manualLayout>
                  <c:x val="0.13123616937353927"/>
                  <c:y val="0.12104118019730301"/>
                </c:manualLayout>
              </c:layout>
              <c:numFmt formatCode="0%" sourceLinked="0"/>
              <c:spPr>
                <a:ln w="3175"/>
              </c:spPr>
              <c:txPr>
                <a:bodyPr/>
                <a:lstStyle/>
                <a:p>
                  <a:pPr>
                    <a:defRPr sz="900">
                      <a:latin typeface="Arial" panose="020B0604020202020204" pitchFamily="34" charset="0"/>
                      <a:cs typeface="Arial" panose="020B0604020202020204" pitchFamily="34" charset="0"/>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9CA-4385-9178-87F937D55918}"/>
                </c:ext>
              </c:extLst>
            </c:dLbl>
            <c:dLbl>
              <c:idx val="2"/>
              <c:spPr>
                <a:noFill/>
                <a:ln>
                  <a:noFill/>
                </a:ln>
                <a:effectLst/>
              </c:spPr>
              <c:txPr>
                <a:bodyPr/>
                <a:lstStyle/>
                <a:p>
                  <a:pPr>
                    <a:defRPr sz="900">
                      <a:solidFill>
                        <a:schemeClr val="bg1"/>
                      </a:solidFill>
                      <a:latin typeface="Arial" panose="020B0604020202020204" pitchFamily="34" charset="0"/>
                      <a:cs typeface="Arial" panose="020B0604020202020204" pitchFamily="34" charset="0"/>
                    </a:defRPr>
                  </a:pPr>
                  <a:endParaRPr lang="cs-CZ"/>
                </a:p>
              </c:txPr>
              <c:showLegendKey val="0"/>
              <c:showVal val="0"/>
              <c:showCatName val="0"/>
              <c:showSerName val="0"/>
              <c:showPercent val="1"/>
              <c:showBubbleSize val="0"/>
              <c:extLst>
                <c:ext xmlns:c16="http://schemas.microsoft.com/office/drawing/2014/chart" uri="{C3380CC4-5D6E-409C-BE32-E72D297353CC}">
                  <c16:uniqueId val="{00000000-088D-48F6-83FC-D0F41AEA2FF1}"/>
                </c:ext>
              </c:extLst>
            </c:dLbl>
            <c:spPr>
              <a:noFill/>
              <a:ln>
                <a:noFill/>
              </a:ln>
              <a:effectLst/>
            </c:spPr>
            <c:txPr>
              <a:bodyPr/>
              <a:lstStyle/>
              <a:p>
                <a:pPr>
                  <a:defRPr sz="900">
                    <a:latin typeface="Arial" panose="020B0604020202020204" pitchFamily="34" charset="0"/>
                    <a:cs typeface="Arial" panose="020B0604020202020204" pitchFamily="34" charset="0"/>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'5.4'!$A$23:$A$25</c:f>
              <c:strCache>
                <c:ptCount val="3"/>
                <c:pt idx="0">
                  <c:v>Landfill gas</c:v>
                </c:pt>
                <c:pt idx="1">
                  <c:v>Wastewater sludge gas (WWTP)</c:v>
                </c:pt>
                <c:pt idx="2">
                  <c:v>Other biogas</c:v>
                </c:pt>
              </c:strCache>
            </c:strRef>
          </c:cat>
          <c:val>
            <c:numRef>
              <c:f>'5.4'!$N$23:$N$25</c:f>
              <c:numCache>
                <c:formatCode>#,##0.0</c:formatCode>
                <c:ptCount val="3"/>
                <c:pt idx="0">
                  <c:v>72.324759999999998</c:v>
                </c:pt>
                <c:pt idx="1">
                  <c:v>11.687673</c:v>
                </c:pt>
                <c:pt idx="2">
                  <c:v>454.07134099999996</c:v>
                </c:pt>
              </c:numCache>
            </c:numRef>
          </c:val>
          <c:extLst>
            <c:ext xmlns:c16="http://schemas.microsoft.com/office/drawing/2014/chart" uri="{C3380CC4-5D6E-409C-BE32-E72D297353CC}">
              <c16:uniqueId val="{00000002-89CA-4385-9178-87F937D55918}"/>
            </c:ext>
          </c:extLst>
        </c:ser>
        <c:dLbls>
          <c:showLegendKey val="0"/>
          <c:showVal val="0"/>
          <c:showCatName val="0"/>
          <c:showSerName val="0"/>
          <c:showPercent val="0"/>
          <c:showBubbleSize val="0"/>
          <c:showLeaderLines val="1"/>
        </c:dLbls>
        <c:firstSliceAng val="71"/>
        <c:holeSize val="50"/>
      </c:doughnutChart>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Supply of heat from biogas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0"/>
          <c:y val="0"/>
        </c:manualLayout>
      </c:layout>
      <c:overlay val="0"/>
    </c:title>
    <c:autoTitleDeleted val="0"/>
    <c:plotArea>
      <c:layout>
        <c:manualLayout>
          <c:layoutTarget val="inner"/>
          <c:xMode val="edge"/>
          <c:yMode val="edge"/>
          <c:x val="0.1236734401910453"/>
          <c:y val="0.20874583333333332"/>
          <c:w val="0.84557883094801833"/>
          <c:h val="0.61349374999999995"/>
        </c:manualLayout>
      </c:layout>
      <c:barChart>
        <c:barDir val="col"/>
        <c:grouping val="stacked"/>
        <c:varyColors val="0"/>
        <c:ser>
          <c:idx val="0"/>
          <c:order val="0"/>
          <c:tx>
            <c:strRef>
              <c:f>'5.4'!$A$23</c:f>
              <c:strCache>
                <c:ptCount val="1"/>
                <c:pt idx="0">
                  <c:v>Landfill gas</c:v>
                </c:pt>
              </c:strCache>
            </c:strRef>
          </c:tx>
          <c:invertIfNegative val="0"/>
          <c:val>
            <c:numRef>
              <c:f>'5.4'!$B$23:$M$23</c:f>
              <c:numCache>
                <c:formatCode>#,##0.0</c:formatCode>
                <c:ptCount val="12"/>
                <c:pt idx="0">
                  <c:v>6.8680000000000003</c:v>
                </c:pt>
                <c:pt idx="1">
                  <c:v>5.5106080000000004</c:v>
                </c:pt>
                <c:pt idx="2">
                  <c:v>7.88</c:v>
                </c:pt>
                <c:pt idx="3">
                  <c:v>6.8715900000000003</c:v>
                </c:pt>
                <c:pt idx="4">
                  <c:v>7.0407760000000001</c:v>
                </c:pt>
                <c:pt idx="5">
                  <c:v>4.9481619999999999</c:v>
                </c:pt>
                <c:pt idx="6">
                  <c:v>4.6245020000000006</c:v>
                </c:pt>
                <c:pt idx="7">
                  <c:v>4.5619700000000005</c:v>
                </c:pt>
                <c:pt idx="8">
                  <c:v>5.0093940000000003</c:v>
                </c:pt>
                <c:pt idx="9">
                  <c:v>5.3901019999999997</c:v>
                </c:pt>
                <c:pt idx="10">
                  <c:v>6.5502439999999993</c:v>
                </c:pt>
                <c:pt idx="11">
                  <c:v>7.0694120000000007</c:v>
                </c:pt>
              </c:numCache>
            </c:numRef>
          </c:val>
          <c:extLst>
            <c:ext xmlns:c16="http://schemas.microsoft.com/office/drawing/2014/chart" uri="{C3380CC4-5D6E-409C-BE32-E72D297353CC}">
              <c16:uniqueId val="{00000000-2866-4525-B39C-E4AC50293D06}"/>
            </c:ext>
          </c:extLst>
        </c:ser>
        <c:ser>
          <c:idx val="1"/>
          <c:order val="1"/>
          <c:tx>
            <c:strRef>
              <c:f>'5.4'!$A$24</c:f>
              <c:strCache>
                <c:ptCount val="1"/>
                <c:pt idx="0">
                  <c:v>Wastewater sludge gas (WWTP)</c:v>
                </c:pt>
              </c:strCache>
            </c:strRef>
          </c:tx>
          <c:invertIfNegative val="0"/>
          <c:val>
            <c:numRef>
              <c:f>'5.4'!$B$24:$M$24</c:f>
              <c:numCache>
                <c:formatCode>#,##0.0</c:formatCode>
                <c:ptCount val="12"/>
                <c:pt idx="0">
                  <c:v>0.95265900000000003</c:v>
                </c:pt>
                <c:pt idx="1">
                  <c:v>1.0417909999999999</c:v>
                </c:pt>
                <c:pt idx="2">
                  <c:v>1.1478170000000001</c:v>
                </c:pt>
                <c:pt idx="3">
                  <c:v>0.96524699999999997</c:v>
                </c:pt>
                <c:pt idx="4">
                  <c:v>1.102992</c:v>
                </c:pt>
                <c:pt idx="5">
                  <c:v>1.1687750000000001</c:v>
                </c:pt>
                <c:pt idx="6">
                  <c:v>1.0253449999999997</c:v>
                </c:pt>
                <c:pt idx="7">
                  <c:v>0.93913499999999994</c:v>
                </c:pt>
                <c:pt idx="8">
                  <c:v>0.92156199999999999</c:v>
                </c:pt>
                <c:pt idx="9">
                  <c:v>0.91499499999999989</c:v>
                </c:pt>
                <c:pt idx="10">
                  <c:v>0.67015000000000013</c:v>
                </c:pt>
                <c:pt idx="11">
                  <c:v>0.83720499999999998</c:v>
                </c:pt>
              </c:numCache>
            </c:numRef>
          </c:val>
          <c:extLst>
            <c:ext xmlns:c16="http://schemas.microsoft.com/office/drawing/2014/chart" uri="{C3380CC4-5D6E-409C-BE32-E72D297353CC}">
              <c16:uniqueId val="{00000001-2866-4525-B39C-E4AC50293D06}"/>
            </c:ext>
          </c:extLst>
        </c:ser>
        <c:ser>
          <c:idx val="2"/>
          <c:order val="2"/>
          <c:tx>
            <c:strRef>
              <c:f>'5.4'!$A$25</c:f>
              <c:strCache>
                <c:ptCount val="1"/>
                <c:pt idx="0">
                  <c:v>Other biogas</c:v>
                </c:pt>
              </c:strCache>
            </c:strRef>
          </c:tx>
          <c:invertIfNegative val="0"/>
          <c:val>
            <c:numRef>
              <c:f>'5.4'!$B$25:$M$25</c:f>
              <c:numCache>
                <c:formatCode>#,##0.0</c:formatCode>
                <c:ptCount val="12"/>
                <c:pt idx="0">
                  <c:v>57.583059999999996</c:v>
                </c:pt>
                <c:pt idx="1">
                  <c:v>50.870911</c:v>
                </c:pt>
                <c:pt idx="2">
                  <c:v>45.481808999999998</c:v>
                </c:pt>
                <c:pt idx="3">
                  <c:v>35.084090000000003</c:v>
                </c:pt>
                <c:pt idx="4">
                  <c:v>33.982785999999997</c:v>
                </c:pt>
                <c:pt idx="5">
                  <c:v>21.168113999999999</c:v>
                </c:pt>
                <c:pt idx="6">
                  <c:v>21.415797999999999</c:v>
                </c:pt>
                <c:pt idx="7">
                  <c:v>21.959911999999996</c:v>
                </c:pt>
                <c:pt idx="8">
                  <c:v>24.790794000000002</c:v>
                </c:pt>
                <c:pt idx="9">
                  <c:v>38.944367000000007</c:v>
                </c:pt>
                <c:pt idx="10">
                  <c:v>47.723762999999991</c:v>
                </c:pt>
                <c:pt idx="11">
                  <c:v>55.065936999999984</c:v>
                </c:pt>
              </c:numCache>
            </c:numRef>
          </c:val>
          <c:extLst>
            <c:ext xmlns:c16="http://schemas.microsoft.com/office/drawing/2014/chart" uri="{C3380CC4-5D6E-409C-BE32-E72D297353CC}">
              <c16:uniqueId val="{00000002-2866-4525-B39C-E4AC50293D06}"/>
            </c:ext>
          </c:extLst>
        </c:ser>
        <c:dLbls>
          <c:showLegendKey val="0"/>
          <c:showVal val="0"/>
          <c:showCatName val="0"/>
          <c:showSerName val="0"/>
          <c:showPercent val="0"/>
          <c:showBubbleSize val="0"/>
        </c:dLbls>
        <c:gapWidth val="50"/>
        <c:overlap val="100"/>
        <c:axId val="235041152"/>
        <c:axId val="235042688"/>
      </c:barChart>
      <c:catAx>
        <c:axId val="235041152"/>
        <c:scaling>
          <c:orientation val="minMax"/>
        </c:scaling>
        <c:delete val="0"/>
        <c:axPos val="b"/>
        <c:numFmt formatCode="General" sourceLinked="1"/>
        <c:majorTickMark val="none"/>
        <c:minorTickMark val="none"/>
        <c:tickLblPos val="nextTo"/>
        <c:txPr>
          <a:bodyPr/>
          <a:lstStyle/>
          <a:p>
            <a:pPr>
              <a:defRPr sz="900"/>
            </a:pPr>
            <a:endParaRPr lang="cs-CZ"/>
          </a:p>
        </c:txPr>
        <c:crossAx val="235042688"/>
        <c:crosses val="autoZero"/>
        <c:auto val="1"/>
        <c:lblAlgn val="ctr"/>
        <c:lblOffset val="100"/>
        <c:noMultiLvlLbl val="0"/>
      </c:catAx>
      <c:valAx>
        <c:axId val="235042688"/>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35041152"/>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'5.4'!$P$15</c:f>
              <c:strCache>
                <c:ptCount val="1"/>
              </c:strCache>
            </c:strRef>
          </c:tx>
          <c:invertIfNegative val="0"/>
          <c:cat>
            <c:numRef>
              <c:f>'5.4'!$Q$14</c:f>
              <c:numCache>
                <c:formatCode>General</c:formatCode>
                <c:ptCount val="1"/>
              </c:numCache>
            </c:numRef>
          </c:cat>
          <c:val>
            <c:numRef>
              <c:f>'5.4'!$Q$15</c:f>
              <c:numCache>
                <c:formatCode>General</c:formatCode>
                <c:ptCount val="1"/>
              </c:numCache>
            </c:numRef>
          </c:val>
          <c:extLst>
            <c:ext xmlns:c16="http://schemas.microsoft.com/office/drawing/2014/chart" uri="{C3380CC4-5D6E-409C-BE32-E72D297353CC}">
              <c16:uniqueId val="{00000000-4BAB-4D3B-9176-13160CFDC7FE}"/>
            </c:ext>
          </c:extLst>
        </c:ser>
        <c:ser>
          <c:idx val="1"/>
          <c:order val="1"/>
          <c:tx>
            <c:strRef>
              <c:f>'5.4'!$P$16</c:f>
              <c:strCache>
                <c:ptCount val="1"/>
              </c:strCache>
            </c:strRef>
          </c:tx>
          <c:invertIfNegative val="0"/>
          <c:cat>
            <c:numRef>
              <c:f>'5.4'!$Q$14</c:f>
              <c:numCache>
                <c:formatCode>General</c:formatCode>
                <c:ptCount val="1"/>
              </c:numCache>
            </c:numRef>
          </c:cat>
          <c:val>
            <c:numRef>
              <c:f>'5.4'!$Q$16</c:f>
              <c:numCache>
                <c:formatCode>General</c:formatCode>
                <c:ptCount val="1"/>
              </c:numCache>
            </c:numRef>
          </c:val>
          <c:extLst>
            <c:ext xmlns:c16="http://schemas.microsoft.com/office/drawing/2014/chart" uri="{C3380CC4-5D6E-409C-BE32-E72D297353CC}">
              <c16:uniqueId val="{00000001-4BAB-4D3B-9176-13160CFDC7FE}"/>
            </c:ext>
          </c:extLst>
        </c:ser>
        <c:ser>
          <c:idx val="2"/>
          <c:order val="2"/>
          <c:tx>
            <c:strRef>
              <c:f>'5.4'!$P$17</c:f>
              <c:strCache>
                <c:ptCount val="1"/>
              </c:strCache>
            </c:strRef>
          </c:tx>
          <c:invertIfNegative val="0"/>
          <c:cat>
            <c:numRef>
              <c:f>'5.4'!$Q$14</c:f>
              <c:numCache>
                <c:formatCode>General</c:formatCode>
                <c:ptCount val="1"/>
              </c:numCache>
            </c:numRef>
          </c:cat>
          <c:val>
            <c:numRef>
              <c:f>'5.4'!$Q$17</c:f>
              <c:numCache>
                <c:formatCode>General</c:formatCode>
                <c:ptCount val="1"/>
              </c:numCache>
            </c:numRef>
          </c:val>
          <c:extLst>
            <c:ext xmlns:c16="http://schemas.microsoft.com/office/drawing/2014/chart" uri="{C3380CC4-5D6E-409C-BE32-E72D297353CC}">
              <c16:uniqueId val="{00000002-4BAB-4D3B-9176-13160CFDC7FE}"/>
            </c:ext>
          </c:extLst>
        </c:ser>
        <c:ser>
          <c:idx val="3"/>
          <c:order val="3"/>
          <c:tx>
            <c:strRef>
              <c:f>'5.4'!$P$18</c:f>
              <c:strCache>
                <c:ptCount val="1"/>
              </c:strCache>
            </c:strRef>
          </c:tx>
          <c:invertIfNegative val="0"/>
          <c:cat>
            <c:numRef>
              <c:f>'5.4'!$Q$14</c:f>
              <c:numCache>
                <c:formatCode>General</c:formatCode>
                <c:ptCount val="1"/>
              </c:numCache>
            </c:numRef>
          </c:cat>
          <c:val>
            <c:numRef>
              <c:f>'5.4'!$Q$18</c:f>
              <c:numCache>
                <c:formatCode>General</c:formatCode>
                <c:ptCount val="1"/>
              </c:numCache>
            </c:numRef>
          </c:val>
          <c:extLst>
            <c:ext xmlns:c16="http://schemas.microsoft.com/office/drawing/2014/chart" uri="{C3380CC4-5D6E-409C-BE32-E72D297353CC}">
              <c16:uniqueId val="{00000003-4BAB-4D3B-9176-13160CFDC7FE}"/>
            </c:ext>
          </c:extLst>
        </c:ser>
        <c:ser>
          <c:idx val="4"/>
          <c:order val="4"/>
          <c:tx>
            <c:strRef>
              <c:f>'5.4'!$P$19</c:f>
              <c:strCache>
                <c:ptCount val="1"/>
              </c:strCache>
            </c:strRef>
          </c:tx>
          <c:invertIfNegative val="0"/>
          <c:cat>
            <c:numRef>
              <c:f>'5.4'!$Q$14</c:f>
              <c:numCache>
                <c:formatCode>General</c:formatCode>
                <c:ptCount val="1"/>
              </c:numCache>
            </c:numRef>
          </c:cat>
          <c:val>
            <c:numRef>
              <c:f>'5.4'!$Q$19</c:f>
              <c:numCache>
                <c:formatCode>General</c:formatCode>
                <c:ptCount val="1"/>
              </c:numCache>
            </c:numRef>
          </c:val>
          <c:extLst>
            <c:ext xmlns:c16="http://schemas.microsoft.com/office/drawing/2014/chart" uri="{C3380CC4-5D6E-409C-BE32-E72D297353CC}">
              <c16:uniqueId val="{00000004-4BAB-4D3B-9176-13160CFDC7FE}"/>
            </c:ext>
          </c:extLst>
        </c:ser>
        <c:ser>
          <c:idx val="5"/>
          <c:order val="5"/>
          <c:tx>
            <c:strRef>
              <c:f>'5.4'!$P$20</c:f>
              <c:strCache>
                <c:ptCount val="1"/>
              </c:strCache>
            </c:strRef>
          </c:tx>
          <c:spPr>
            <a:solidFill>
              <a:schemeClr val="accent6"/>
            </a:solidFill>
          </c:spPr>
          <c:invertIfNegative val="0"/>
          <c:cat>
            <c:numRef>
              <c:f>'5.4'!$Q$14</c:f>
              <c:numCache>
                <c:formatCode>General</c:formatCode>
                <c:ptCount val="1"/>
              </c:numCache>
            </c:numRef>
          </c:cat>
          <c:val>
            <c:numRef>
              <c:f>'5.4'!$Q$20</c:f>
              <c:numCache>
                <c:formatCode>General</c:formatCode>
                <c:ptCount val="1"/>
              </c:numCache>
            </c:numRef>
          </c:val>
          <c:extLst>
            <c:ext xmlns:c16="http://schemas.microsoft.com/office/drawing/2014/chart" uri="{C3380CC4-5D6E-409C-BE32-E72D297353CC}">
              <c16:uniqueId val="{00000005-4BAB-4D3B-9176-13160CFDC7FE}"/>
            </c:ext>
          </c:extLst>
        </c:ser>
        <c:ser>
          <c:idx val="6"/>
          <c:order val="6"/>
          <c:tx>
            <c:strRef>
              <c:f>'5.4'!$P$21</c:f>
              <c:strCache>
                <c:ptCount val="1"/>
              </c:strCache>
            </c:strRef>
          </c:tx>
          <c:spPr>
            <a:solidFill>
              <a:srgbClr val="F0948F"/>
            </a:solidFill>
          </c:spPr>
          <c:invertIfNegative val="0"/>
          <c:cat>
            <c:numRef>
              <c:f>'5.4'!$Q$14</c:f>
              <c:numCache>
                <c:formatCode>General</c:formatCode>
                <c:ptCount val="1"/>
              </c:numCache>
            </c:numRef>
          </c:cat>
          <c:val>
            <c:numRef>
              <c:f>'5.4'!$Q$21</c:f>
              <c:numCache>
                <c:formatCode>General</c:formatCode>
                <c:ptCount val="1"/>
              </c:numCache>
            </c:numRef>
          </c:val>
          <c:extLst>
            <c:ext xmlns:c16="http://schemas.microsoft.com/office/drawing/2014/chart" uri="{C3380CC4-5D6E-409C-BE32-E72D297353CC}">
              <c16:uniqueId val="{00000006-4BAB-4D3B-9176-13160CFDC7FE}"/>
            </c:ext>
          </c:extLst>
        </c:ser>
        <c:dLbls>
          <c:showLegendKey val="0"/>
          <c:showVal val="0"/>
          <c:showCatName val="0"/>
          <c:showSerName val="0"/>
          <c:showPercent val="0"/>
          <c:showBubbleSize val="0"/>
        </c:dLbls>
        <c:gapWidth val="150"/>
        <c:axId val="235095168"/>
        <c:axId val="235096704"/>
      </c:barChart>
      <c:catAx>
        <c:axId val="235095168"/>
        <c:scaling>
          <c:orientation val="minMax"/>
        </c:scaling>
        <c:delete val="1"/>
        <c:axPos val="b"/>
        <c:numFmt formatCode="General" sourceLinked="1"/>
        <c:majorTickMark val="out"/>
        <c:minorTickMark val="none"/>
        <c:tickLblPos val="nextTo"/>
        <c:crossAx val="235096704"/>
        <c:crosses val="autoZero"/>
        <c:auto val="1"/>
        <c:lblAlgn val="ctr"/>
        <c:lblOffset val="100"/>
        <c:noMultiLvlLbl val="0"/>
      </c:catAx>
      <c:valAx>
        <c:axId val="235096704"/>
        <c:scaling>
          <c:orientation val="minMax"/>
        </c:scaling>
        <c:delete val="1"/>
        <c:axPos val="l"/>
        <c:numFmt formatCode="General" sourceLinked="1"/>
        <c:majorTickMark val="out"/>
        <c:minorTickMark val="none"/>
        <c:tickLblPos val="nextTo"/>
        <c:crossAx val="235095168"/>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'5.4'!$P$23</c:f>
              <c:strCache>
                <c:ptCount val="1"/>
              </c:strCache>
            </c:strRef>
          </c:tx>
          <c:invertIfNegative val="0"/>
          <c:cat>
            <c:numRef>
              <c:f>'5.4'!$Q$22</c:f>
              <c:numCache>
                <c:formatCode>General</c:formatCode>
                <c:ptCount val="1"/>
              </c:numCache>
            </c:numRef>
          </c:cat>
          <c:val>
            <c:numRef>
              <c:f>'5.4'!$Q$23</c:f>
              <c:numCache>
                <c:formatCode>General</c:formatCode>
                <c:ptCount val="1"/>
              </c:numCache>
            </c:numRef>
          </c:val>
          <c:extLst>
            <c:ext xmlns:c16="http://schemas.microsoft.com/office/drawing/2014/chart" uri="{C3380CC4-5D6E-409C-BE32-E72D297353CC}">
              <c16:uniqueId val="{00000000-BDDA-418B-8F7D-C9525CDB7C14}"/>
            </c:ext>
          </c:extLst>
        </c:ser>
        <c:ser>
          <c:idx val="1"/>
          <c:order val="1"/>
          <c:tx>
            <c:strRef>
              <c:f>'5.4'!$P$24</c:f>
              <c:strCache>
                <c:ptCount val="1"/>
              </c:strCache>
            </c:strRef>
          </c:tx>
          <c:invertIfNegative val="0"/>
          <c:cat>
            <c:numRef>
              <c:f>'5.4'!$Q$22</c:f>
              <c:numCache>
                <c:formatCode>General</c:formatCode>
                <c:ptCount val="1"/>
              </c:numCache>
            </c:numRef>
          </c:cat>
          <c:val>
            <c:numRef>
              <c:f>'5.4'!$Q$24</c:f>
              <c:numCache>
                <c:formatCode>General</c:formatCode>
                <c:ptCount val="1"/>
              </c:numCache>
            </c:numRef>
          </c:val>
          <c:extLst>
            <c:ext xmlns:c16="http://schemas.microsoft.com/office/drawing/2014/chart" uri="{C3380CC4-5D6E-409C-BE32-E72D297353CC}">
              <c16:uniqueId val="{00000001-BDDA-418B-8F7D-C9525CDB7C14}"/>
            </c:ext>
          </c:extLst>
        </c:ser>
        <c:ser>
          <c:idx val="2"/>
          <c:order val="2"/>
          <c:tx>
            <c:strRef>
              <c:f>'5.4'!$P$25</c:f>
              <c:strCache>
                <c:ptCount val="1"/>
              </c:strCache>
            </c:strRef>
          </c:tx>
          <c:invertIfNegative val="0"/>
          <c:cat>
            <c:numRef>
              <c:f>'5.4'!$Q$22</c:f>
              <c:numCache>
                <c:formatCode>General</c:formatCode>
                <c:ptCount val="1"/>
              </c:numCache>
            </c:numRef>
          </c:cat>
          <c:val>
            <c:numRef>
              <c:f>'5.4'!$Q$25</c:f>
              <c:numCache>
                <c:formatCode>General</c:formatCode>
                <c:ptCount val="1"/>
              </c:numCache>
            </c:numRef>
          </c:val>
          <c:extLst>
            <c:ext xmlns:c16="http://schemas.microsoft.com/office/drawing/2014/chart" uri="{C3380CC4-5D6E-409C-BE32-E72D297353CC}">
              <c16:uniqueId val="{00000002-BDDA-418B-8F7D-C9525CDB7C14}"/>
            </c:ext>
          </c:extLst>
        </c:ser>
        <c:dLbls>
          <c:showLegendKey val="0"/>
          <c:showVal val="0"/>
          <c:showCatName val="0"/>
          <c:showSerName val="0"/>
          <c:showPercent val="0"/>
          <c:showBubbleSize val="0"/>
        </c:dLbls>
        <c:gapWidth val="150"/>
        <c:axId val="235209856"/>
        <c:axId val="235211392"/>
      </c:barChart>
      <c:catAx>
        <c:axId val="235209856"/>
        <c:scaling>
          <c:orientation val="minMax"/>
        </c:scaling>
        <c:delete val="1"/>
        <c:axPos val="b"/>
        <c:numFmt formatCode="General" sourceLinked="1"/>
        <c:majorTickMark val="out"/>
        <c:minorTickMark val="none"/>
        <c:tickLblPos val="nextTo"/>
        <c:crossAx val="235211392"/>
        <c:crosses val="autoZero"/>
        <c:auto val="1"/>
        <c:lblAlgn val="ctr"/>
        <c:lblOffset val="100"/>
        <c:noMultiLvlLbl val="0"/>
      </c:catAx>
      <c:valAx>
        <c:axId val="235211392"/>
        <c:scaling>
          <c:orientation val="minMax"/>
        </c:scaling>
        <c:delete val="1"/>
        <c:axPos val="l"/>
        <c:numFmt formatCode="General" sourceLinked="1"/>
        <c:majorTickMark val="out"/>
        <c:minorTickMark val="none"/>
        <c:tickLblPos val="nextTo"/>
        <c:crossAx val="235209856"/>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'5.4'!$P$6</c:f>
              <c:strCache>
                <c:ptCount val="1"/>
              </c:strCache>
            </c:strRef>
          </c:tx>
          <c:spPr>
            <a:solidFill>
              <a:schemeClr val="tx2"/>
            </a:solidFill>
          </c:spPr>
          <c:invertIfNegative val="0"/>
          <c:cat>
            <c:numRef>
              <c:f>'5.4'!$Q$5</c:f>
              <c:numCache>
                <c:formatCode>General</c:formatCode>
                <c:ptCount val="1"/>
              </c:numCache>
            </c:numRef>
          </c:cat>
          <c:val>
            <c:numRef>
              <c:f>'5.4'!$Q$6</c:f>
              <c:numCache>
                <c:formatCode>General</c:formatCode>
                <c:ptCount val="1"/>
              </c:numCache>
            </c:numRef>
          </c:val>
          <c:extLst>
            <c:ext xmlns:c16="http://schemas.microsoft.com/office/drawing/2014/chart" uri="{C3380CC4-5D6E-409C-BE32-E72D297353CC}">
              <c16:uniqueId val="{00000000-FE9F-4E23-BE1A-AFA49BA024E5}"/>
            </c:ext>
          </c:extLst>
        </c:ser>
        <c:ser>
          <c:idx val="1"/>
          <c:order val="1"/>
          <c:tx>
            <c:strRef>
              <c:f>'5.4'!$P$7</c:f>
              <c:strCache>
                <c:ptCount val="1"/>
              </c:strCache>
            </c:strRef>
          </c:tx>
          <c:spPr>
            <a:solidFill>
              <a:schemeClr val="accent2"/>
            </a:solidFill>
          </c:spPr>
          <c:invertIfNegative val="0"/>
          <c:cat>
            <c:numRef>
              <c:f>'5.4'!$Q$5</c:f>
              <c:numCache>
                <c:formatCode>General</c:formatCode>
                <c:ptCount val="1"/>
              </c:numCache>
            </c:numRef>
          </c:cat>
          <c:val>
            <c:numRef>
              <c:f>'5.4'!$Q$7</c:f>
              <c:numCache>
                <c:formatCode>General</c:formatCode>
                <c:ptCount val="1"/>
              </c:numCache>
            </c:numRef>
          </c:val>
          <c:extLst>
            <c:ext xmlns:c16="http://schemas.microsoft.com/office/drawing/2014/chart" uri="{C3380CC4-5D6E-409C-BE32-E72D297353CC}">
              <c16:uniqueId val="{00000001-FE9F-4E23-BE1A-AFA49BA024E5}"/>
            </c:ext>
          </c:extLst>
        </c:ser>
        <c:ser>
          <c:idx val="2"/>
          <c:order val="2"/>
          <c:tx>
            <c:strRef>
              <c:f>'5.4'!$P$8</c:f>
              <c:strCache>
                <c:ptCount val="1"/>
              </c:strCache>
            </c:strRef>
          </c:tx>
          <c:spPr>
            <a:solidFill>
              <a:schemeClr val="accent3"/>
            </a:solidFill>
          </c:spPr>
          <c:invertIfNegative val="0"/>
          <c:cat>
            <c:numRef>
              <c:f>'5.4'!$Q$5</c:f>
              <c:numCache>
                <c:formatCode>General</c:formatCode>
                <c:ptCount val="1"/>
              </c:numCache>
            </c:numRef>
          </c:cat>
          <c:val>
            <c:numRef>
              <c:f>'5.4'!$Q$8</c:f>
              <c:numCache>
                <c:formatCode>General</c:formatCode>
                <c:ptCount val="1"/>
              </c:numCache>
            </c:numRef>
          </c:val>
          <c:extLst>
            <c:ext xmlns:c16="http://schemas.microsoft.com/office/drawing/2014/chart" uri="{C3380CC4-5D6E-409C-BE32-E72D297353CC}">
              <c16:uniqueId val="{00000002-FE9F-4E23-BE1A-AFA49BA024E5}"/>
            </c:ext>
          </c:extLst>
        </c:ser>
        <c:ser>
          <c:idx val="3"/>
          <c:order val="3"/>
          <c:tx>
            <c:strRef>
              <c:f>'5.4'!$P$9</c:f>
              <c:strCache>
                <c:ptCount val="1"/>
              </c:strCache>
            </c:strRef>
          </c:tx>
          <c:spPr>
            <a:solidFill>
              <a:schemeClr val="accent4"/>
            </a:solidFill>
          </c:spPr>
          <c:invertIfNegative val="0"/>
          <c:cat>
            <c:numRef>
              <c:f>'5.4'!$Q$5</c:f>
              <c:numCache>
                <c:formatCode>General</c:formatCode>
                <c:ptCount val="1"/>
              </c:numCache>
            </c:numRef>
          </c:cat>
          <c:val>
            <c:numRef>
              <c:f>'5.4'!$Q$9</c:f>
              <c:numCache>
                <c:formatCode>General</c:formatCode>
                <c:ptCount val="1"/>
              </c:numCache>
            </c:numRef>
          </c:val>
          <c:extLst>
            <c:ext xmlns:c16="http://schemas.microsoft.com/office/drawing/2014/chart" uri="{C3380CC4-5D6E-409C-BE32-E72D297353CC}">
              <c16:uniqueId val="{00000003-FE9F-4E23-BE1A-AFA49BA024E5}"/>
            </c:ext>
          </c:extLst>
        </c:ser>
        <c:ser>
          <c:idx val="4"/>
          <c:order val="4"/>
          <c:tx>
            <c:strRef>
              <c:f>'5.4'!$P$10</c:f>
              <c:strCache>
                <c:ptCount val="1"/>
              </c:strCache>
            </c:strRef>
          </c:tx>
          <c:spPr>
            <a:solidFill>
              <a:schemeClr val="accent5"/>
            </a:solidFill>
          </c:spPr>
          <c:invertIfNegative val="0"/>
          <c:cat>
            <c:numRef>
              <c:f>'5.4'!$Q$5</c:f>
              <c:numCache>
                <c:formatCode>General</c:formatCode>
                <c:ptCount val="1"/>
              </c:numCache>
            </c:numRef>
          </c:cat>
          <c:val>
            <c:numRef>
              <c:f>'5.4'!$Q$10</c:f>
              <c:numCache>
                <c:formatCode>General</c:formatCode>
                <c:ptCount val="1"/>
              </c:numCache>
            </c:numRef>
          </c:val>
          <c:extLst>
            <c:ext xmlns:c16="http://schemas.microsoft.com/office/drawing/2014/chart" uri="{C3380CC4-5D6E-409C-BE32-E72D297353CC}">
              <c16:uniqueId val="{00000004-FE9F-4E23-BE1A-AFA49BA024E5}"/>
            </c:ext>
          </c:extLst>
        </c:ser>
        <c:ser>
          <c:idx val="5"/>
          <c:order val="5"/>
          <c:tx>
            <c:strRef>
              <c:f>'5.4'!$P$11</c:f>
              <c:strCache>
                <c:ptCount val="1"/>
              </c:strCache>
            </c:strRef>
          </c:tx>
          <c:spPr>
            <a:solidFill>
              <a:schemeClr val="accent6"/>
            </a:solidFill>
          </c:spPr>
          <c:invertIfNegative val="0"/>
          <c:cat>
            <c:numRef>
              <c:f>'5.4'!$Q$5</c:f>
              <c:numCache>
                <c:formatCode>General</c:formatCode>
                <c:ptCount val="1"/>
              </c:numCache>
            </c:numRef>
          </c:cat>
          <c:val>
            <c:numRef>
              <c:f>'5.4'!$Q$11</c:f>
              <c:numCache>
                <c:formatCode>General</c:formatCode>
                <c:ptCount val="1"/>
              </c:numCache>
            </c:numRef>
          </c:val>
          <c:extLst>
            <c:ext xmlns:c16="http://schemas.microsoft.com/office/drawing/2014/chart" uri="{C3380CC4-5D6E-409C-BE32-E72D297353CC}">
              <c16:uniqueId val="{00000005-FE9F-4E23-BE1A-AFA49BA024E5}"/>
            </c:ext>
          </c:extLst>
        </c:ser>
        <c:ser>
          <c:idx val="6"/>
          <c:order val="6"/>
          <c:tx>
            <c:strRef>
              <c:f>'5.4'!$P$12</c:f>
              <c:strCache>
                <c:ptCount val="1"/>
              </c:strCache>
            </c:strRef>
          </c:tx>
          <c:spPr>
            <a:solidFill>
              <a:srgbClr val="F0948F"/>
            </a:solidFill>
          </c:spPr>
          <c:invertIfNegative val="0"/>
          <c:cat>
            <c:numRef>
              <c:f>'5.4'!$Q$5</c:f>
              <c:numCache>
                <c:formatCode>General</c:formatCode>
                <c:ptCount val="1"/>
              </c:numCache>
            </c:numRef>
          </c:cat>
          <c:val>
            <c:numRef>
              <c:f>'5.4'!$Q$12</c:f>
              <c:numCache>
                <c:formatCode>General</c:formatCode>
                <c:ptCount val="1"/>
              </c:numCache>
            </c:numRef>
          </c:val>
          <c:extLst>
            <c:ext xmlns:c16="http://schemas.microsoft.com/office/drawing/2014/chart" uri="{C3380CC4-5D6E-409C-BE32-E72D297353CC}">
              <c16:uniqueId val="{00000006-FE9F-4E23-BE1A-AFA49BA024E5}"/>
            </c:ext>
          </c:extLst>
        </c:ser>
        <c:ser>
          <c:idx val="7"/>
          <c:order val="7"/>
          <c:tx>
            <c:strRef>
              <c:f>'5.4'!$P$13</c:f>
              <c:strCache>
                <c:ptCount val="1"/>
              </c:strCache>
            </c:strRef>
          </c:tx>
          <c:spPr>
            <a:solidFill>
              <a:srgbClr val="F7C9C7"/>
            </a:solidFill>
          </c:spPr>
          <c:invertIfNegative val="0"/>
          <c:cat>
            <c:numRef>
              <c:f>'5.4'!$Q$5</c:f>
              <c:numCache>
                <c:formatCode>General</c:formatCode>
                <c:ptCount val="1"/>
              </c:numCache>
            </c:numRef>
          </c:cat>
          <c:val>
            <c:numRef>
              <c:f>'5.4'!$Q$13</c:f>
              <c:numCache>
                <c:formatCode>General</c:formatCode>
                <c:ptCount val="1"/>
              </c:numCache>
            </c:numRef>
          </c:val>
          <c:extLst>
            <c:ext xmlns:c16="http://schemas.microsoft.com/office/drawing/2014/chart" uri="{C3380CC4-5D6E-409C-BE32-E72D297353CC}">
              <c16:uniqueId val="{00000007-FE9F-4E23-BE1A-AFA49BA024E5}"/>
            </c:ext>
          </c:extLst>
        </c:ser>
        <c:dLbls>
          <c:showLegendKey val="0"/>
          <c:showVal val="0"/>
          <c:showCatName val="0"/>
          <c:showSerName val="0"/>
          <c:showPercent val="0"/>
          <c:showBubbleSize val="0"/>
        </c:dLbls>
        <c:gapWidth val="150"/>
        <c:axId val="235256832"/>
        <c:axId val="235279104"/>
      </c:barChart>
      <c:catAx>
        <c:axId val="235256832"/>
        <c:scaling>
          <c:orientation val="minMax"/>
        </c:scaling>
        <c:delete val="1"/>
        <c:axPos val="b"/>
        <c:numFmt formatCode="General" sourceLinked="1"/>
        <c:majorTickMark val="out"/>
        <c:minorTickMark val="none"/>
        <c:tickLblPos val="nextTo"/>
        <c:crossAx val="235279104"/>
        <c:crosses val="autoZero"/>
        <c:auto val="1"/>
        <c:lblAlgn val="ctr"/>
        <c:lblOffset val="100"/>
        <c:noMultiLvlLbl val="0"/>
      </c:catAx>
      <c:valAx>
        <c:axId val="235279104"/>
        <c:scaling>
          <c:orientation val="minMax"/>
        </c:scaling>
        <c:delete val="1"/>
        <c:axPos val="l"/>
        <c:numFmt formatCode="General" sourceLinked="1"/>
        <c:majorTickMark val="out"/>
        <c:minorTickMark val="none"/>
        <c:tickLblPos val="nextTo"/>
        <c:crossAx val="235256832"/>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Czech Regions' share of heat generating plants' installed capacity</a:t>
            </a:r>
            <a:endParaRPr lang="cs-CZ" sz="1000">
              <a:solidFill>
                <a:srgbClr val="233060"/>
              </a:solidFill>
              <a:effectLst/>
            </a:endParaRPr>
          </a:p>
        </c:rich>
      </c:tx>
      <c:layout>
        <c:manualLayout>
          <c:xMode val="edge"/>
          <c:yMode val="edge"/>
          <c:x val="1.5281609763550259E-2"/>
          <c:y val="1.4397734000730657E-2"/>
        </c:manualLayout>
      </c:layout>
      <c:overlay val="0"/>
      <c:spPr>
        <a:solidFill>
          <a:sysClr val="window" lastClr="FFFFFF"/>
        </a:solidFill>
      </c:spPr>
    </c:title>
    <c:autoTitleDeleted val="0"/>
    <c:plotArea>
      <c:layout>
        <c:manualLayout>
          <c:layoutTarget val="inner"/>
          <c:xMode val="edge"/>
          <c:yMode val="edge"/>
          <c:x val="0.18515824300260497"/>
          <c:y val="0.2100765432287712"/>
          <c:w val="0.69816496918077742"/>
          <c:h val="0.77061688905213876"/>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A-3674-42EF-8DF5-AEED34660903}"/>
              </c:ext>
            </c:extLst>
          </c:dPt>
          <c:dPt>
            <c:idx val="1"/>
            <c:bubble3D val="0"/>
            <c:spPr>
              <a:solidFill>
                <a:schemeClr val="accent2"/>
              </a:solidFill>
            </c:spPr>
            <c:extLst>
              <c:ext xmlns:c16="http://schemas.microsoft.com/office/drawing/2014/chart" uri="{C3380CC4-5D6E-409C-BE32-E72D297353CC}">
                <c16:uniqueId val="{00000009-3674-42EF-8DF5-AEED34660903}"/>
              </c:ext>
            </c:extLst>
          </c:dPt>
          <c:dPt>
            <c:idx val="2"/>
            <c:bubble3D val="0"/>
            <c:spPr>
              <a:solidFill>
                <a:schemeClr val="accent3"/>
              </a:solidFill>
            </c:spPr>
            <c:extLst>
              <c:ext xmlns:c16="http://schemas.microsoft.com/office/drawing/2014/chart" uri="{C3380CC4-5D6E-409C-BE32-E72D297353CC}">
                <c16:uniqueId val="{00000008-3674-42EF-8DF5-AEED34660903}"/>
              </c:ext>
            </c:extLst>
          </c:dPt>
          <c:dPt>
            <c:idx val="3"/>
            <c:bubble3D val="0"/>
            <c:spPr>
              <a:solidFill>
                <a:schemeClr val="accent4"/>
              </a:solidFill>
            </c:spPr>
            <c:extLst>
              <c:ext xmlns:c16="http://schemas.microsoft.com/office/drawing/2014/chart" uri="{C3380CC4-5D6E-409C-BE32-E72D297353CC}">
                <c16:uniqueId val="{00000007-3674-42EF-8DF5-AEED34660903}"/>
              </c:ext>
            </c:extLst>
          </c:dPt>
          <c:dPt>
            <c:idx val="4"/>
            <c:bubble3D val="0"/>
            <c:spPr>
              <a:solidFill>
                <a:schemeClr val="accent5"/>
              </a:solidFill>
            </c:spPr>
            <c:extLst>
              <c:ext xmlns:c16="http://schemas.microsoft.com/office/drawing/2014/chart" uri="{C3380CC4-5D6E-409C-BE32-E72D297353CC}">
                <c16:uniqueId val="{00000002-C1F1-4538-A25D-E7701F891F20}"/>
              </c:ext>
            </c:extLst>
          </c:dPt>
          <c:dPt>
            <c:idx val="5"/>
            <c:bubble3D val="0"/>
            <c:spPr>
              <a:solidFill>
                <a:schemeClr val="accent6"/>
              </a:solidFill>
            </c:spPr>
            <c:extLst>
              <c:ext xmlns:c16="http://schemas.microsoft.com/office/drawing/2014/chart" uri="{C3380CC4-5D6E-409C-BE32-E72D297353CC}">
                <c16:uniqueId val="{00000000-C1F1-4538-A25D-E7701F891F20}"/>
              </c:ext>
            </c:extLst>
          </c:dPt>
          <c:dPt>
            <c:idx val="6"/>
            <c:bubble3D val="0"/>
            <c:spPr>
              <a:solidFill>
                <a:srgbClr val="F0948F"/>
              </a:solidFill>
            </c:spPr>
            <c:extLst>
              <c:ext xmlns:c16="http://schemas.microsoft.com/office/drawing/2014/chart" uri="{C3380CC4-5D6E-409C-BE32-E72D297353CC}">
                <c16:uniqueId val="{00000003-C1F1-4538-A25D-E7701F891F20}"/>
              </c:ext>
            </c:extLst>
          </c:dPt>
          <c:dPt>
            <c:idx val="7"/>
            <c:bubble3D val="0"/>
            <c:spPr>
              <a:solidFill>
                <a:srgbClr val="F7C9C7"/>
              </a:solidFill>
            </c:spPr>
            <c:extLst>
              <c:ext xmlns:c16="http://schemas.microsoft.com/office/drawing/2014/chart" uri="{C3380CC4-5D6E-409C-BE32-E72D297353CC}">
                <c16:uniqueId val="{00000001-C1F1-4538-A25D-E7701F891F20}"/>
              </c:ext>
            </c:extLst>
          </c:dPt>
          <c:dPt>
            <c:idx val="8"/>
            <c:bubble3D val="0"/>
            <c:spPr>
              <a:solidFill>
                <a:schemeClr val="tx1"/>
              </a:solidFill>
            </c:spPr>
            <c:extLst>
              <c:ext xmlns:c16="http://schemas.microsoft.com/office/drawing/2014/chart" uri="{C3380CC4-5D6E-409C-BE32-E72D297353CC}">
                <c16:uniqueId val="{00000004-C1F1-4538-A25D-E7701F891F20}"/>
              </c:ext>
            </c:extLst>
          </c:dPt>
          <c:dPt>
            <c:idx val="9"/>
            <c:bubble3D val="0"/>
            <c:spPr>
              <a:solidFill>
                <a:srgbClr val="646363"/>
              </a:solidFill>
            </c:spPr>
            <c:extLst>
              <c:ext xmlns:c16="http://schemas.microsoft.com/office/drawing/2014/chart" uri="{C3380CC4-5D6E-409C-BE32-E72D297353CC}">
                <c16:uniqueId val="{00000006-3674-42EF-8DF5-AEED34660903}"/>
              </c:ext>
            </c:extLst>
          </c:dPt>
          <c:dPt>
            <c:idx val="10"/>
            <c:bubble3D val="0"/>
            <c:spPr>
              <a:solidFill>
                <a:srgbClr val="9D9D9C"/>
              </a:solidFill>
            </c:spPr>
            <c:extLst>
              <c:ext xmlns:c16="http://schemas.microsoft.com/office/drawing/2014/chart" uri="{C3380CC4-5D6E-409C-BE32-E72D297353CC}">
                <c16:uniqueId val="{00000005-C1F1-4538-A25D-E7701F891F20}"/>
              </c:ext>
            </c:extLst>
          </c:dPt>
          <c:dPt>
            <c:idx val="11"/>
            <c:bubble3D val="0"/>
            <c:spPr>
              <a:solidFill>
                <a:srgbClr val="D0D0D0"/>
              </a:solidFill>
            </c:spPr>
            <c:extLst>
              <c:ext xmlns:c16="http://schemas.microsoft.com/office/drawing/2014/chart" uri="{C3380CC4-5D6E-409C-BE32-E72D297353CC}">
                <c16:uniqueId val="{00000005-3674-42EF-8DF5-AEED34660903}"/>
              </c:ext>
            </c:extLst>
          </c:dPt>
          <c:dPt>
            <c:idx val="12"/>
            <c:bubble3D val="0"/>
            <c:spPr>
              <a:pattFill prst="ltUpDiag">
                <a:fgClr>
                  <a:schemeClr val="accent1"/>
                </a:fgClr>
                <a:bgClr>
                  <a:schemeClr val="bg1"/>
                </a:bgClr>
              </a:pattFill>
            </c:spPr>
            <c:extLst>
              <c:ext xmlns:c16="http://schemas.microsoft.com/office/drawing/2014/chart" uri="{C3380CC4-5D6E-409C-BE32-E72D297353CC}">
                <c16:uniqueId val="{00000004-3674-42EF-8DF5-AEED34660903}"/>
              </c:ext>
            </c:extLst>
          </c:dPt>
          <c:dPt>
            <c:idx val="13"/>
            <c:bubble3D val="0"/>
            <c:spPr>
              <a:pattFill prst="ltUpDiag">
                <a:fgClr>
                  <a:schemeClr val="accent5"/>
                </a:fgClr>
                <a:bgClr>
                  <a:schemeClr val="bg1"/>
                </a:bgClr>
              </a:pattFill>
            </c:spPr>
            <c:extLst>
              <c:ext xmlns:c16="http://schemas.microsoft.com/office/drawing/2014/chart" uri="{C3380CC4-5D6E-409C-BE32-E72D297353CC}">
                <c16:uniqueId val="{00000003-3674-42EF-8DF5-AEED34660903}"/>
              </c:ext>
            </c:extLst>
          </c:dPt>
          <c:dLbls>
            <c:dLbl>
              <c:idx val="8"/>
              <c:numFmt formatCode="0%" sourceLinked="0"/>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4-C1F1-4538-A25D-E7701F891F20}"/>
                </c:ext>
              </c:extLst>
            </c:dLbl>
            <c:dLbl>
              <c:idx val="11"/>
              <c:spPr>
                <a:noFill/>
                <a:ln>
                  <a:noFill/>
                </a:ln>
                <a:effectLst/>
              </c:spPr>
              <c:txPr>
                <a:bodyPr/>
                <a:lstStyle/>
                <a:p>
                  <a:pPr>
                    <a:defRPr sz="900">
                      <a:solidFill>
                        <a:schemeClr val="tx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5-3674-42EF-8DF5-AEED34660903}"/>
                </c:ext>
              </c:extLst>
            </c:dLbl>
            <c:dLbl>
              <c:idx val="12"/>
              <c:spPr>
                <a:solidFill>
                  <a:schemeClr val="bg1"/>
                </a:solid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4-3674-42EF-8DF5-AEED34660903}"/>
                </c:ext>
              </c:extLst>
            </c:dLbl>
            <c:dLbl>
              <c:idx val="13"/>
              <c:spPr>
                <a:solidFill>
                  <a:schemeClr val="bg1"/>
                </a:solidFill>
                <a:ln>
                  <a:noFill/>
                </a:ln>
                <a:effectLst/>
              </c:spPr>
              <c:txPr>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3-3674-42EF-8DF5-AEED34660903}"/>
                </c:ext>
              </c:extLst>
            </c:dLbl>
            <c:spPr>
              <a:noFill/>
              <a:ln>
                <a:noFill/>
              </a:ln>
              <a:effectLst/>
            </c:spPr>
            <c:txPr>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'6'!$A$23:$A$36</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'6'!$B$23:$B$36</c:f>
              <c:numCache>
                <c:formatCode>General</c:formatCode>
                <c:ptCount val="14"/>
                <c:pt idx="0">
                  <c:v>1584.2246000000005</c:v>
                </c:pt>
                <c:pt idx="1">
                  <c:v>2165.314000000003</c:v>
                </c:pt>
                <c:pt idx="2">
                  <c:v>1554.784259999999</c:v>
                </c:pt>
                <c:pt idx="3">
                  <c:v>2802.0350000000003</c:v>
                </c:pt>
                <c:pt idx="4">
                  <c:v>642.56600000000026</c:v>
                </c:pt>
                <c:pt idx="5">
                  <c:v>979.34609999999964</c:v>
                </c:pt>
                <c:pt idx="6">
                  <c:v>464.61640000000011</c:v>
                </c:pt>
                <c:pt idx="7">
                  <c:v>5083.9603999999963</c:v>
                </c:pt>
                <c:pt idx="8">
                  <c:v>1229.4634500000004</c:v>
                </c:pt>
                <c:pt idx="9">
                  <c:v>3474.5872999999992</c:v>
                </c:pt>
                <c:pt idx="10">
                  <c:v>1031.9614000000004</c:v>
                </c:pt>
                <c:pt idx="11">
                  <c:v>4624.1296999999995</c:v>
                </c:pt>
                <c:pt idx="12">
                  <c:v>11665.701799999997</c:v>
                </c:pt>
                <c:pt idx="13">
                  <c:v>1264.9750999999992</c:v>
                </c:pt>
              </c:numCache>
            </c:numRef>
          </c:val>
          <c:extLst>
            <c:ext xmlns:c16="http://schemas.microsoft.com/office/drawing/2014/chart" uri="{C3380CC4-5D6E-409C-BE32-E72D297353CC}">
              <c16:uniqueId val="{00000006-C1F1-4538-A25D-E7701F891F20}"/>
            </c:ext>
          </c:extLst>
        </c:ser>
        <c:dLbls>
          <c:showLegendKey val="0"/>
          <c:showVal val="0"/>
          <c:showCatName val="0"/>
          <c:showSerName val="0"/>
          <c:showPercent val="1"/>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Installed capacity in Czech Regions [</a:t>
            </a:r>
            <a:r>
              <a:rPr lang="cs-CZ" sz="1000" b="1" i="0" baseline="0">
                <a:solidFill>
                  <a:srgbClr val="233060"/>
                </a:solidFill>
                <a:effectLst/>
              </a:rPr>
              <a:t>M</a:t>
            </a:r>
            <a:r>
              <a:rPr lang="en-US" sz="1000" b="1" i="0" baseline="0">
                <a:solidFill>
                  <a:srgbClr val="233060"/>
                </a:solidFill>
                <a:effectLst/>
              </a:rPr>
              <a:t>W</a:t>
            </a:r>
            <a:r>
              <a:rPr lang="cs-CZ" sz="1000" b="1" i="0" baseline="-25000">
                <a:solidFill>
                  <a:srgbClr val="233060"/>
                </a:solidFill>
                <a:effectLst/>
              </a:rPr>
              <a:t>t</a:t>
            </a:r>
            <a:r>
              <a:rPr lang="en-US" sz="1000" b="1" i="0" baseline="0">
                <a:solidFill>
                  <a:srgbClr val="233060"/>
                </a:solidFill>
                <a:effectLst/>
              </a:rPr>
              <a:t>]</a:t>
            </a:r>
            <a:endParaRPr lang="cs-CZ" sz="1000">
              <a:solidFill>
                <a:srgbClr val="233060"/>
              </a:solidFill>
              <a:effectLst/>
            </a:endParaRPr>
          </a:p>
        </c:rich>
      </c:tx>
      <c:layout>
        <c:manualLayout>
          <c:xMode val="edge"/>
          <c:yMode val="edge"/>
          <c:x val="1.6921397006453595E-3"/>
          <c:y val="1.8969105371895627E-3"/>
        </c:manualLayout>
      </c:layout>
      <c:overlay val="0"/>
    </c:title>
    <c:autoTitleDeleted val="0"/>
    <c:plotArea>
      <c:layout>
        <c:manualLayout>
          <c:layoutTarget val="inner"/>
          <c:xMode val="edge"/>
          <c:yMode val="edge"/>
          <c:x val="8.092474673493838E-2"/>
          <c:y val="0.14708329244079391"/>
          <c:w val="0.90821391888190195"/>
          <c:h val="0.48846027909877604"/>
        </c:manualLayout>
      </c:layout>
      <c:barChart>
        <c:barDir val="col"/>
        <c:grouping val="clustered"/>
        <c:varyColors val="0"/>
        <c:ser>
          <c:idx val="0"/>
          <c:order val="0"/>
          <c:tx>
            <c:strRef>
              <c:f>'6'!$A$23</c:f>
              <c:strCache>
                <c:ptCount val="1"/>
                <c:pt idx="0">
                  <c:v>PHA</c:v>
                </c:pt>
              </c:strCache>
            </c:strRef>
          </c:tx>
          <c:spPr>
            <a:solidFill>
              <a:schemeClr val="accent1"/>
            </a:solidFill>
          </c:spPr>
          <c:invertIfNegative val="0"/>
          <c:cat>
            <c:strRef>
              <c:f>'6'!$A$23:$A$36</c:f>
              <c:strCache>
                <c:ptCount val="14"/>
                <c:pt idx="0">
                  <c:v>PHA</c:v>
                </c:pt>
                <c:pt idx="1">
                  <c:v>JHČ</c:v>
                </c:pt>
                <c:pt idx="2">
                  <c:v>JHM</c:v>
                </c:pt>
                <c:pt idx="3">
                  <c:v>KVK</c:v>
                </c:pt>
                <c:pt idx="4">
                  <c:v>VYS</c:v>
                </c:pt>
                <c:pt idx="5">
                  <c:v>HKK</c:v>
                </c:pt>
                <c:pt idx="6">
                  <c:v>LBK</c:v>
                </c:pt>
                <c:pt idx="7">
                  <c:v>MSK</c:v>
                </c:pt>
                <c:pt idx="8">
                  <c:v>OLK</c:v>
                </c:pt>
                <c:pt idx="9">
                  <c:v>PAK</c:v>
                </c:pt>
                <c:pt idx="10">
                  <c:v>PLK</c:v>
                </c:pt>
                <c:pt idx="11">
                  <c:v>STČ</c:v>
                </c:pt>
                <c:pt idx="12">
                  <c:v>ULK</c:v>
                </c:pt>
                <c:pt idx="13">
                  <c:v>ZLK</c:v>
                </c:pt>
              </c:strCache>
            </c:strRef>
          </c:cat>
          <c:val>
            <c:numRef>
              <c:f>'6'!$B$23</c:f>
              <c:numCache>
                <c:formatCode>General</c:formatCode>
                <c:ptCount val="1"/>
                <c:pt idx="0">
                  <c:v>1584.2246000000005</c:v>
                </c:pt>
              </c:numCache>
            </c:numRef>
          </c:val>
          <c:extLst>
            <c:ext xmlns:c16="http://schemas.microsoft.com/office/drawing/2014/chart" uri="{C3380CC4-5D6E-409C-BE32-E72D297353CC}">
              <c16:uniqueId val="{00000000-D35A-48F7-8E09-CF5ED967ED24}"/>
            </c:ext>
          </c:extLst>
        </c:ser>
        <c:ser>
          <c:idx val="1"/>
          <c:order val="1"/>
          <c:tx>
            <c:strRef>
              <c:f>'6'!$A$24</c:f>
              <c:strCache>
                <c:ptCount val="1"/>
                <c:pt idx="0">
                  <c:v>JHČ</c:v>
                </c:pt>
              </c:strCache>
            </c:strRef>
          </c:tx>
          <c:spPr>
            <a:solidFill>
              <a:schemeClr val="accent2"/>
            </a:solidFill>
          </c:spPr>
          <c:invertIfNegative val="0"/>
          <c:val>
            <c:numRef>
              <c:f>('6'!$B$22,'6'!$B$24)</c:f>
              <c:numCache>
                <c:formatCode>General</c:formatCode>
                <c:ptCount val="2"/>
                <c:pt idx="1">
                  <c:v>2165.314000000003</c:v>
                </c:pt>
              </c:numCache>
            </c:numRef>
          </c:val>
          <c:extLst>
            <c:ext xmlns:c16="http://schemas.microsoft.com/office/drawing/2014/chart" uri="{C3380CC4-5D6E-409C-BE32-E72D297353CC}">
              <c16:uniqueId val="{00000001-D35A-48F7-8E09-CF5ED967ED24}"/>
            </c:ext>
          </c:extLst>
        </c:ser>
        <c:ser>
          <c:idx val="2"/>
          <c:order val="2"/>
          <c:tx>
            <c:strRef>
              <c:f>'6'!$A$25</c:f>
              <c:strCache>
                <c:ptCount val="1"/>
                <c:pt idx="0">
                  <c:v>JHM</c:v>
                </c:pt>
              </c:strCache>
            </c:strRef>
          </c:tx>
          <c:spPr>
            <a:solidFill>
              <a:schemeClr val="accent3"/>
            </a:solidFill>
          </c:spPr>
          <c:invertIfNegative val="0"/>
          <c:val>
            <c:numRef>
              <c:f>('6'!$B$22,'6'!$B$22,'6'!$B$25)</c:f>
              <c:numCache>
                <c:formatCode>General</c:formatCode>
                <c:ptCount val="3"/>
                <c:pt idx="2">
                  <c:v>1554.784259999999</c:v>
                </c:pt>
              </c:numCache>
            </c:numRef>
          </c:val>
          <c:extLst>
            <c:ext xmlns:c16="http://schemas.microsoft.com/office/drawing/2014/chart" uri="{C3380CC4-5D6E-409C-BE32-E72D297353CC}">
              <c16:uniqueId val="{00000002-D35A-48F7-8E09-CF5ED967ED24}"/>
            </c:ext>
          </c:extLst>
        </c:ser>
        <c:ser>
          <c:idx val="3"/>
          <c:order val="3"/>
          <c:tx>
            <c:strRef>
              <c:f>'6'!$A$26</c:f>
              <c:strCache>
                <c:ptCount val="1"/>
                <c:pt idx="0">
                  <c:v>KVK</c:v>
                </c:pt>
              </c:strCache>
            </c:strRef>
          </c:tx>
          <c:spPr>
            <a:solidFill>
              <a:schemeClr val="accent4"/>
            </a:solidFill>
          </c:spPr>
          <c:invertIfNegative val="0"/>
          <c:val>
            <c:numRef>
              <c:f>('6'!$B$22,'6'!$B$22,'6'!$B$22,'6'!$B$26)</c:f>
              <c:numCache>
                <c:formatCode>General</c:formatCode>
                <c:ptCount val="4"/>
                <c:pt idx="3">
                  <c:v>2802.0350000000003</c:v>
                </c:pt>
              </c:numCache>
            </c:numRef>
          </c:val>
          <c:extLst>
            <c:ext xmlns:c16="http://schemas.microsoft.com/office/drawing/2014/chart" uri="{C3380CC4-5D6E-409C-BE32-E72D297353CC}">
              <c16:uniqueId val="{00000003-D35A-48F7-8E09-CF5ED967ED24}"/>
            </c:ext>
          </c:extLst>
        </c:ser>
        <c:ser>
          <c:idx val="4"/>
          <c:order val="4"/>
          <c:tx>
            <c:strRef>
              <c:f>'6'!$A$27</c:f>
              <c:strCache>
                <c:ptCount val="1"/>
                <c:pt idx="0">
                  <c:v>VYS</c:v>
                </c:pt>
              </c:strCache>
            </c:strRef>
          </c:tx>
          <c:spPr>
            <a:solidFill>
              <a:schemeClr val="accent5"/>
            </a:solidFill>
          </c:spPr>
          <c:invertIfNegative val="0"/>
          <c:val>
            <c:numRef>
              <c:f>('6'!$B$22,'6'!$B$22,'6'!$B$22,'6'!$B$22,'6'!$B$27)</c:f>
              <c:numCache>
                <c:formatCode>General</c:formatCode>
                <c:ptCount val="5"/>
                <c:pt idx="4">
                  <c:v>642.56600000000026</c:v>
                </c:pt>
              </c:numCache>
            </c:numRef>
          </c:val>
          <c:extLst>
            <c:ext xmlns:c16="http://schemas.microsoft.com/office/drawing/2014/chart" uri="{C3380CC4-5D6E-409C-BE32-E72D297353CC}">
              <c16:uniqueId val="{00000004-D35A-48F7-8E09-CF5ED967ED24}"/>
            </c:ext>
          </c:extLst>
        </c:ser>
        <c:ser>
          <c:idx val="5"/>
          <c:order val="5"/>
          <c:tx>
            <c:strRef>
              <c:f>'6'!$A$28</c:f>
              <c:strCache>
                <c:ptCount val="1"/>
                <c:pt idx="0">
                  <c:v>HKK</c:v>
                </c:pt>
              </c:strCache>
            </c:strRef>
          </c:tx>
          <c:spPr>
            <a:solidFill>
              <a:schemeClr val="accent6"/>
            </a:solidFill>
          </c:spPr>
          <c:invertIfNegative val="0"/>
          <c:val>
            <c:numRef>
              <c:f>('6'!$B$22,'6'!$B$22,'6'!$B$22,'6'!$B$22,'6'!$B$22,'6'!$B$28)</c:f>
              <c:numCache>
                <c:formatCode>General</c:formatCode>
                <c:ptCount val="6"/>
                <c:pt idx="5">
                  <c:v>979.34609999999964</c:v>
                </c:pt>
              </c:numCache>
            </c:numRef>
          </c:val>
          <c:extLst>
            <c:ext xmlns:c16="http://schemas.microsoft.com/office/drawing/2014/chart" uri="{C3380CC4-5D6E-409C-BE32-E72D297353CC}">
              <c16:uniqueId val="{00000005-D35A-48F7-8E09-CF5ED967ED24}"/>
            </c:ext>
          </c:extLst>
        </c:ser>
        <c:ser>
          <c:idx val="6"/>
          <c:order val="6"/>
          <c:tx>
            <c:strRef>
              <c:f>'6'!$A$29</c:f>
              <c:strCache>
                <c:ptCount val="1"/>
                <c:pt idx="0">
                  <c:v>LBK</c:v>
                </c:pt>
              </c:strCache>
            </c:strRef>
          </c:tx>
          <c:spPr>
            <a:solidFill>
              <a:srgbClr val="F0948F"/>
            </a:solidFill>
          </c:spPr>
          <c:invertIfNegative val="0"/>
          <c:val>
            <c:numRef>
              <c:f>('6'!$B$22,'6'!$B$22,'6'!$B$22,'6'!$B$22,'6'!$B$22,'6'!$B$22,'6'!$B$29)</c:f>
              <c:numCache>
                <c:formatCode>General</c:formatCode>
                <c:ptCount val="7"/>
                <c:pt idx="6">
                  <c:v>464.61640000000011</c:v>
                </c:pt>
              </c:numCache>
            </c:numRef>
          </c:val>
          <c:extLst>
            <c:ext xmlns:c16="http://schemas.microsoft.com/office/drawing/2014/chart" uri="{C3380CC4-5D6E-409C-BE32-E72D297353CC}">
              <c16:uniqueId val="{00000006-D35A-48F7-8E09-CF5ED967ED24}"/>
            </c:ext>
          </c:extLst>
        </c:ser>
        <c:ser>
          <c:idx val="7"/>
          <c:order val="7"/>
          <c:tx>
            <c:strRef>
              <c:f>'6'!$A$30</c:f>
              <c:strCache>
                <c:ptCount val="1"/>
                <c:pt idx="0">
                  <c:v>MSK</c:v>
                </c:pt>
              </c:strCache>
            </c:strRef>
          </c:tx>
          <c:spPr>
            <a:solidFill>
              <a:srgbClr val="F7C9C7"/>
            </a:solidFill>
          </c:spPr>
          <c:invertIfNegative val="0"/>
          <c:val>
            <c:numRef>
              <c:f>('6'!$B$22,'6'!$B$22,'6'!$B$22,'6'!$B$22,'6'!$B$22,'6'!$B$22,'6'!$B$22,'6'!$B$30)</c:f>
              <c:numCache>
                <c:formatCode>General</c:formatCode>
                <c:ptCount val="8"/>
                <c:pt idx="7">
                  <c:v>5083.9603999999963</c:v>
                </c:pt>
              </c:numCache>
            </c:numRef>
          </c:val>
          <c:extLst>
            <c:ext xmlns:c16="http://schemas.microsoft.com/office/drawing/2014/chart" uri="{C3380CC4-5D6E-409C-BE32-E72D297353CC}">
              <c16:uniqueId val="{00000007-D35A-48F7-8E09-CF5ED967ED24}"/>
            </c:ext>
          </c:extLst>
        </c:ser>
        <c:ser>
          <c:idx val="8"/>
          <c:order val="8"/>
          <c:tx>
            <c:strRef>
              <c:f>'6'!$A$31</c:f>
              <c:strCache>
                <c:ptCount val="1"/>
                <c:pt idx="0">
                  <c:v>OLK</c:v>
                </c:pt>
              </c:strCache>
            </c:strRef>
          </c:tx>
          <c:spPr>
            <a:solidFill>
              <a:schemeClr val="tx1"/>
            </a:solidFill>
          </c:spPr>
          <c:invertIfNegative val="0"/>
          <c:val>
            <c:numRef>
              <c:f>('6'!$B$22,'6'!$B$22,'6'!$B$22,'6'!$B$22,'6'!$B$22,'6'!$B$22,'6'!$B$22,'6'!$B$22,'6'!$B$31)</c:f>
              <c:numCache>
                <c:formatCode>General</c:formatCode>
                <c:ptCount val="9"/>
                <c:pt idx="8">
                  <c:v>1229.4634500000004</c:v>
                </c:pt>
              </c:numCache>
            </c:numRef>
          </c:val>
          <c:extLst>
            <c:ext xmlns:c16="http://schemas.microsoft.com/office/drawing/2014/chart" uri="{C3380CC4-5D6E-409C-BE32-E72D297353CC}">
              <c16:uniqueId val="{00000008-D35A-48F7-8E09-CF5ED967ED24}"/>
            </c:ext>
          </c:extLst>
        </c:ser>
        <c:ser>
          <c:idx val="9"/>
          <c:order val="9"/>
          <c:tx>
            <c:strRef>
              <c:f>'6'!$A$32</c:f>
              <c:strCache>
                <c:ptCount val="1"/>
                <c:pt idx="0">
                  <c:v>PAK</c:v>
                </c:pt>
              </c:strCache>
            </c:strRef>
          </c:tx>
          <c:spPr>
            <a:solidFill>
              <a:srgbClr val="646363"/>
            </a:solidFill>
          </c:spPr>
          <c:invertIfNegative val="0"/>
          <c:val>
            <c:numRef>
              <c:f>('6'!$B$22,'6'!$B$22,'6'!$B$22,'6'!$B$22,'6'!$B$22,'6'!$B$22,'6'!$B$22,'6'!$B$22,'6'!$B$22,'6'!$B$32)</c:f>
              <c:numCache>
                <c:formatCode>General</c:formatCode>
                <c:ptCount val="10"/>
                <c:pt idx="9">
                  <c:v>3474.5872999999992</c:v>
                </c:pt>
              </c:numCache>
            </c:numRef>
          </c:val>
          <c:extLst>
            <c:ext xmlns:c16="http://schemas.microsoft.com/office/drawing/2014/chart" uri="{C3380CC4-5D6E-409C-BE32-E72D297353CC}">
              <c16:uniqueId val="{00000009-D35A-48F7-8E09-CF5ED967ED24}"/>
            </c:ext>
          </c:extLst>
        </c:ser>
        <c:ser>
          <c:idx val="10"/>
          <c:order val="10"/>
          <c:tx>
            <c:strRef>
              <c:f>'6'!$A$33</c:f>
              <c:strCache>
                <c:ptCount val="1"/>
                <c:pt idx="0">
                  <c:v>PLK</c:v>
                </c:pt>
              </c:strCache>
            </c:strRef>
          </c:tx>
          <c:spPr>
            <a:solidFill>
              <a:srgbClr val="9D9D9C"/>
            </a:solidFill>
          </c:spPr>
          <c:invertIfNegative val="0"/>
          <c:val>
            <c:numRef>
              <c:f>('6'!$B$22,'6'!$B$22,'6'!$B$22,'6'!$B$22,'6'!$B$22,'6'!$B$22,'6'!$B$22,'6'!$B$22,'6'!$B$22,'6'!$B$22,'6'!$B$33)</c:f>
              <c:numCache>
                <c:formatCode>General</c:formatCode>
                <c:ptCount val="11"/>
                <c:pt idx="10">
                  <c:v>1031.9614000000004</c:v>
                </c:pt>
              </c:numCache>
            </c:numRef>
          </c:val>
          <c:extLst>
            <c:ext xmlns:c16="http://schemas.microsoft.com/office/drawing/2014/chart" uri="{C3380CC4-5D6E-409C-BE32-E72D297353CC}">
              <c16:uniqueId val="{0000000A-D35A-48F7-8E09-CF5ED967ED24}"/>
            </c:ext>
          </c:extLst>
        </c:ser>
        <c:ser>
          <c:idx val="11"/>
          <c:order val="11"/>
          <c:tx>
            <c:strRef>
              <c:f>'6'!$A$34</c:f>
              <c:strCache>
                <c:ptCount val="1"/>
                <c:pt idx="0">
                  <c:v>STČ</c:v>
                </c:pt>
              </c:strCache>
            </c:strRef>
          </c:tx>
          <c:spPr>
            <a:solidFill>
              <a:srgbClr val="D0D0D0"/>
            </a:solidFill>
          </c:spPr>
          <c:invertIfNegative val="0"/>
          <c:val>
            <c:numRef>
              <c:f>('6'!$B$22,'6'!$B$22,'6'!$B$22,'6'!$B$22,'6'!$B$22,'6'!$B$22,'6'!$B$22,'6'!$B$22,'6'!$B$22,'6'!$B$22,'6'!$B$22,'6'!$B$34)</c:f>
              <c:numCache>
                <c:formatCode>General</c:formatCode>
                <c:ptCount val="12"/>
                <c:pt idx="11">
                  <c:v>4624.1296999999995</c:v>
                </c:pt>
              </c:numCache>
            </c:numRef>
          </c:val>
          <c:extLst>
            <c:ext xmlns:c16="http://schemas.microsoft.com/office/drawing/2014/chart" uri="{C3380CC4-5D6E-409C-BE32-E72D297353CC}">
              <c16:uniqueId val="{0000000B-D35A-48F7-8E09-CF5ED967ED24}"/>
            </c:ext>
          </c:extLst>
        </c:ser>
        <c:ser>
          <c:idx val="12"/>
          <c:order val="12"/>
          <c:tx>
            <c:strRef>
              <c:f>'6'!$A$35</c:f>
              <c:strCache>
                <c:ptCount val="1"/>
                <c:pt idx="0">
                  <c:v>ULK</c:v>
                </c:pt>
              </c:strCache>
            </c:strRef>
          </c:tx>
          <c:spPr>
            <a:pattFill prst="ltUpDiag">
              <a:fgClr>
                <a:schemeClr val="accent1"/>
              </a:fgClr>
              <a:bgClr>
                <a:schemeClr val="bg1"/>
              </a:bgClr>
            </a:pattFill>
          </c:spPr>
          <c:invertIfNegative val="0"/>
          <c:val>
            <c:numRef>
              <c:f>('6'!$B$22,'6'!$B$22,'6'!$B$22,'6'!$B$22,'6'!$B$22,'6'!$B$22,'6'!$B$22,'6'!$B$22,'6'!$B$22,'6'!$B$22,'6'!$B$22,'6'!$B$22,'6'!$B$35)</c:f>
              <c:numCache>
                <c:formatCode>General</c:formatCode>
                <c:ptCount val="13"/>
                <c:pt idx="12">
                  <c:v>11665.701799999997</c:v>
                </c:pt>
              </c:numCache>
            </c:numRef>
          </c:val>
          <c:extLst>
            <c:ext xmlns:c16="http://schemas.microsoft.com/office/drawing/2014/chart" uri="{C3380CC4-5D6E-409C-BE32-E72D297353CC}">
              <c16:uniqueId val="{0000000C-D35A-48F7-8E09-CF5ED967ED24}"/>
            </c:ext>
          </c:extLst>
        </c:ser>
        <c:ser>
          <c:idx val="13"/>
          <c:order val="13"/>
          <c:tx>
            <c:strRef>
              <c:f>'6'!$A$36</c:f>
              <c:strCache>
                <c:ptCount val="1"/>
                <c:pt idx="0">
                  <c:v>ZLK</c:v>
                </c:pt>
              </c:strCache>
            </c:strRef>
          </c:tx>
          <c:spPr>
            <a:pattFill prst="ltUpDiag">
              <a:fgClr>
                <a:schemeClr val="accent5"/>
              </a:fgClr>
              <a:bgClr>
                <a:schemeClr val="bg1"/>
              </a:bgClr>
            </a:pattFill>
          </c:spPr>
          <c:invertIfNegative val="0"/>
          <c:val>
            <c:numRef>
              <c:f>('6'!$B$22,'6'!$B$22,'6'!$B$22,'6'!$B$22,'6'!$B$22,'6'!$B$22,'6'!$B$22,'6'!$B$22,'6'!$B$22,'6'!$B$22,'6'!$B$22,'6'!$B$22,'6'!$B$22,'6'!$B$36)</c:f>
              <c:numCache>
                <c:formatCode>General</c:formatCode>
                <c:ptCount val="14"/>
                <c:pt idx="13">
                  <c:v>1264.9750999999992</c:v>
                </c:pt>
              </c:numCache>
            </c:numRef>
          </c:val>
          <c:extLst>
            <c:ext xmlns:c16="http://schemas.microsoft.com/office/drawing/2014/chart" uri="{C3380CC4-5D6E-409C-BE32-E72D297353CC}">
              <c16:uniqueId val="{0000000D-D35A-48F7-8E09-CF5ED967ED24}"/>
            </c:ext>
          </c:extLst>
        </c:ser>
        <c:dLbls>
          <c:showLegendKey val="0"/>
          <c:showVal val="0"/>
          <c:showCatName val="0"/>
          <c:showSerName val="0"/>
          <c:showPercent val="0"/>
          <c:showBubbleSize val="0"/>
        </c:dLbls>
        <c:gapWidth val="50"/>
        <c:overlap val="100"/>
        <c:axId val="235305216"/>
        <c:axId val="235307008"/>
      </c:barChart>
      <c:catAx>
        <c:axId val="235305216"/>
        <c:scaling>
          <c:orientation val="minMax"/>
        </c:scaling>
        <c:delete val="0"/>
        <c:axPos val="b"/>
        <c:numFmt formatCode="General" sourceLinked="1"/>
        <c:majorTickMark val="none"/>
        <c:minorTickMark val="none"/>
        <c:tickLblPos val="nextTo"/>
        <c:txPr>
          <a:bodyPr/>
          <a:lstStyle/>
          <a:p>
            <a:pPr>
              <a:defRPr sz="900"/>
            </a:pPr>
            <a:endParaRPr lang="cs-CZ"/>
          </a:p>
        </c:txPr>
        <c:crossAx val="235307008"/>
        <c:crosses val="autoZero"/>
        <c:auto val="1"/>
        <c:lblAlgn val="ctr"/>
        <c:lblOffset val="100"/>
        <c:noMultiLvlLbl val="0"/>
      </c:catAx>
      <c:valAx>
        <c:axId val="235307008"/>
        <c:scaling>
          <c:orientation val="minMax"/>
          <c:max val="12000"/>
        </c:scaling>
        <c:delete val="0"/>
        <c:axPos val="l"/>
        <c:majorGridlines/>
        <c:numFmt formatCode="#,##0" sourceLinked="0"/>
        <c:majorTickMark val="out"/>
        <c:minorTickMark val="none"/>
        <c:tickLblPos val="nextTo"/>
        <c:spPr>
          <a:ln>
            <a:noFill/>
          </a:ln>
        </c:spPr>
        <c:txPr>
          <a:bodyPr/>
          <a:lstStyle/>
          <a:p>
            <a:pPr>
              <a:defRPr sz="900"/>
            </a:pPr>
            <a:endParaRPr lang="cs-CZ"/>
          </a:p>
        </c:txPr>
        <c:crossAx val="235305216"/>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'4.2'!$O$7</c:f>
              <c:strCache>
                <c:ptCount val="1"/>
              </c:strCache>
            </c:strRef>
          </c:tx>
          <c:spPr>
            <a:solidFill>
              <a:schemeClr val="accent1"/>
            </a:solidFill>
          </c:spPr>
          <c:invertIfNegative val="0"/>
          <c:cat>
            <c:numRef>
              <c:f>'4.2'!$P$6</c:f>
              <c:numCache>
                <c:formatCode>General</c:formatCode>
                <c:ptCount val="1"/>
              </c:numCache>
            </c:numRef>
          </c:cat>
          <c:val>
            <c:numRef>
              <c:f>'4.2'!$P$7</c:f>
              <c:numCache>
                <c:formatCode>0.0%</c:formatCode>
                <c:ptCount val="1"/>
              </c:numCache>
            </c:numRef>
          </c:val>
          <c:extLst>
            <c:ext xmlns:c16="http://schemas.microsoft.com/office/drawing/2014/chart" uri="{C3380CC4-5D6E-409C-BE32-E72D297353CC}">
              <c16:uniqueId val="{00000000-FD4C-42A0-96FE-49730A1E4246}"/>
            </c:ext>
          </c:extLst>
        </c:ser>
        <c:ser>
          <c:idx val="1"/>
          <c:order val="1"/>
          <c:tx>
            <c:strRef>
              <c:f>'4.2'!$O$8</c:f>
              <c:strCache>
                <c:ptCount val="1"/>
              </c:strCache>
            </c:strRef>
          </c:tx>
          <c:spPr>
            <a:solidFill>
              <a:schemeClr val="accent2"/>
            </a:solidFill>
          </c:spPr>
          <c:invertIfNegative val="0"/>
          <c:cat>
            <c:numRef>
              <c:f>'4.2'!$P$6</c:f>
              <c:numCache>
                <c:formatCode>General</c:formatCode>
                <c:ptCount val="1"/>
              </c:numCache>
            </c:numRef>
          </c:cat>
          <c:val>
            <c:numRef>
              <c:f>'4.2'!$P$8</c:f>
              <c:numCache>
                <c:formatCode>0.0%</c:formatCode>
                <c:ptCount val="1"/>
              </c:numCache>
            </c:numRef>
          </c:val>
          <c:extLst>
            <c:ext xmlns:c16="http://schemas.microsoft.com/office/drawing/2014/chart" uri="{C3380CC4-5D6E-409C-BE32-E72D297353CC}">
              <c16:uniqueId val="{00000001-FD4C-42A0-96FE-49730A1E4246}"/>
            </c:ext>
          </c:extLst>
        </c:ser>
        <c:ser>
          <c:idx val="2"/>
          <c:order val="2"/>
          <c:tx>
            <c:strRef>
              <c:f>'4.2'!$O$9</c:f>
              <c:strCache>
                <c:ptCount val="1"/>
              </c:strCache>
            </c:strRef>
          </c:tx>
          <c:spPr>
            <a:solidFill>
              <a:schemeClr val="accent3"/>
            </a:solidFill>
          </c:spPr>
          <c:invertIfNegative val="0"/>
          <c:cat>
            <c:numRef>
              <c:f>'4.2'!$P$6</c:f>
              <c:numCache>
                <c:formatCode>General</c:formatCode>
                <c:ptCount val="1"/>
              </c:numCache>
            </c:numRef>
          </c:cat>
          <c:val>
            <c:numRef>
              <c:f>'4.2'!$P$9</c:f>
              <c:numCache>
                <c:formatCode>0.0%</c:formatCode>
                <c:ptCount val="1"/>
              </c:numCache>
            </c:numRef>
          </c:val>
          <c:extLst>
            <c:ext xmlns:c16="http://schemas.microsoft.com/office/drawing/2014/chart" uri="{C3380CC4-5D6E-409C-BE32-E72D297353CC}">
              <c16:uniqueId val="{00000002-FD4C-42A0-96FE-49730A1E4246}"/>
            </c:ext>
          </c:extLst>
        </c:ser>
        <c:ser>
          <c:idx val="3"/>
          <c:order val="3"/>
          <c:tx>
            <c:strRef>
              <c:f>'4.2'!$O$10</c:f>
              <c:strCache>
                <c:ptCount val="1"/>
              </c:strCache>
            </c:strRef>
          </c:tx>
          <c:spPr>
            <a:solidFill>
              <a:schemeClr val="accent4"/>
            </a:solidFill>
          </c:spPr>
          <c:invertIfNegative val="0"/>
          <c:cat>
            <c:numRef>
              <c:f>'4.2'!$P$6</c:f>
              <c:numCache>
                <c:formatCode>General</c:formatCode>
                <c:ptCount val="1"/>
              </c:numCache>
            </c:numRef>
          </c:cat>
          <c:val>
            <c:numRef>
              <c:f>'4.2'!$P$10</c:f>
              <c:numCache>
                <c:formatCode>0.0%</c:formatCode>
                <c:ptCount val="1"/>
              </c:numCache>
            </c:numRef>
          </c:val>
          <c:extLst>
            <c:ext xmlns:c16="http://schemas.microsoft.com/office/drawing/2014/chart" uri="{C3380CC4-5D6E-409C-BE32-E72D297353CC}">
              <c16:uniqueId val="{00000003-FD4C-42A0-96FE-49730A1E4246}"/>
            </c:ext>
          </c:extLst>
        </c:ser>
        <c:ser>
          <c:idx val="4"/>
          <c:order val="4"/>
          <c:tx>
            <c:strRef>
              <c:f>'4.2'!$O$11</c:f>
              <c:strCache>
                <c:ptCount val="1"/>
              </c:strCache>
            </c:strRef>
          </c:tx>
          <c:spPr>
            <a:solidFill>
              <a:schemeClr val="accent5"/>
            </a:solidFill>
          </c:spPr>
          <c:invertIfNegative val="0"/>
          <c:cat>
            <c:numRef>
              <c:f>'4.2'!$P$6</c:f>
              <c:numCache>
                <c:formatCode>General</c:formatCode>
                <c:ptCount val="1"/>
              </c:numCache>
            </c:numRef>
          </c:cat>
          <c:val>
            <c:numRef>
              <c:f>'4.2'!$P$11</c:f>
              <c:numCache>
                <c:formatCode>0.0%</c:formatCode>
                <c:ptCount val="1"/>
              </c:numCache>
            </c:numRef>
          </c:val>
          <c:extLst>
            <c:ext xmlns:c16="http://schemas.microsoft.com/office/drawing/2014/chart" uri="{C3380CC4-5D6E-409C-BE32-E72D297353CC}">
              <c16:uniqueId val="{00000004-FD4C-42A0-96FE-49730A1E4246}"/>
            </c:ext>
          </c:extLst>
        </c:ser>
        <c:ser>
          <c:idx val="5"/>
          <c:order val="5"/>
          <c:tx>
            <c:strRef>
              <c:f>'4.2'!$O$12</c:f>
              <c:strCache>
                <c:ptCount val="1"/>
              </c:strCache>
            </c:strRef>
          </c:tx>
          <c:spPr>
            <a:solidFill>
              <a:schemeClr val="accent6"/>
            </a:solidFill>
          </c:spPr>
          <c:invertIfNegative val="0"/>
          <c:cat>
            <c:numRef>
              <c:f>'4.2'!$P$6</c:f>
              <c:numCache>
                <c:formatCode>General</c:formatCode>
                <c:ptCount val="1"/>
              </c:numCache>
            </c:numRef>
          </c:cat>
          <c:val>
            <c:numRef>
              <c:f>'4.2'!$P$12</c:f>
              <c:numCache>
                <c:formatCode>0.0%</c:formatCode>
                <c:ptCount val="1"/>
              </c:numCache>
            </c:numRef>
          </c:val>
          <c:extLst>
            <c:ext xmlns:c16="http://schemas.microsoft.com/office/drawing/2014/chart" uri="{C3380CC4-5D6E-409C-BE32-E72D297353CC}">
              <c16:uniqueId val="{00000005-FD4C-42A0-96FE-49730A1E4246}"/>
            </c:ext>
          </c:extLst>
        </c:ser>
        <c:ser>
          <c:idx val="6"/>
          <c:order val="6"/>
          <c:tx>
            <c:strRef>
              <c:f>'4.2'!$O$13</c:f>
              <c:strCache>
                <c:ptCount val="1"/>
              </c:strCache>
            </c:strRef>
          </c:tx>
          <c:spPr>
            <a:solidFill>
              <a:srgbClr val="F0948F"/>
            </a:solidFill>
          </c:spPr>
          <c:invertIfNegative val="0"/>
          <c:cat>
            <c:numRef>
              <c:f>'4.2'!$P$6</c:f>
              <c:numCache>
                <c:formatCode>General</c:formatCode>
                <c:ptCount val="1"/>
              </c:numCache>
            </c:numRef>
          </c:cat>
          <c:val>
            <c:numRef>
              <c:f>'4.2'!$P$13</c:f>
              <c:numCache>
                <c:formatCode>0.0%</c:formatCode>
                <c:ptCount val="1"/>
              </c:numCache>
            </c:numRef>
          </c:val>
          <c:extLst>
            <c:ext xmlns:c16="http://schemas.microsoft.com/office/drawing/2014/chart" uri="{C3380CC4-5D6E-409C-BE32-E72D297353CC}">
              <c16:uniqueId val="{00000006-FD4C-42A0-96FE-49730A1E4246}"/>
            </c:ext>
          </c:extLst>
        </c:ser>
        <c:ser>
          <c:idx val="7"/>
          <c:order val="7"/>
          <c:tx>
            <c:strRef>
              <c:f>'4.2'!$O$14</c:f>
              <c:strCache>
                <c:ptCount val="1"/>
              </c:strCache>
            </c:strRef>
          </c:tx>
          <c:spPr>
            <a:solidFill>
              <a:srgbClr val="F7C9C7"/>
            </a:solidFill>
          </c:spPr>
          <c:invertIfNegative val="0"/>
          <c:cat>
            <c:numRef>
              <c:f>'4.2'!$P$6</c:f>
              <c:numCache>
                <c:formatCode>General</c:formatCode>
                <c:ptCount val="1"/>
              </c:numCache>
            </c:numRef>
          </c:cat>
          <c:val>
            <c:numRef>
              <c:f>'4.2'!$P$14</c:f>
              <c:numCache>
                <c:formatCode>0.0%</c:formatCode>
                <c:ptCount val="1"/>
              </c:numCache>
            </c:numRef>
          </c:val>
          <c:extLst>
            <c:ext xmlns:c16="http://schemas.microsoft.com/office/drawing/2014/chart" uri="{C3380CC4-5D6E-409C-BE32-E72D297353CC}">
              <c16:uniqueId val="{00000007-FD4C-42A0-96FE-49730A1E4246}"/>
            </c:ext>
          </c:extLst>
        </c:ser>
        <c:ser>
          <c:idx val="8"/>
          <c:order val="8"/>
          <c:tx>
            <c:strRef>
              <c:f>'4.2'!$O$15</c:f>
              <c:strCache>
                <c:ptCount val="1"/>
              </c:strCache>
            </c:strRef>
          </c:tx>
          <c:spPr>
            <a:solidFill>
              <a:schemeClr val="tx1"/>
            </a:solidFill>
          </c:spPr>
          <c:invertIfNegative val="0"/>
          <c:cat>
            <c:numRef>
              <c:f>'4.2'!$P$6</c:f>
              <c:numCache>
                <c:formatCode>General</c:formatCode>
                <c:ptCount val="1"/>
              </c:numCache>
            </c:numRef>
          </c:cat>
          <c:val>
            <c:numRef>
              <c:f>'4.2'!$P$15</c:f>
              <c:numCache>
                <c:formatCode>0.0%</c:formatCode>
                <c:ptCount val="1"/>
              </c:numCache>
            </c:numRef>
          </c:val>
          <c:extLst>
            <c:ext xmlns:c16="http://schemas.microsoft.com/office/drawing/2014/chart" uri="{C3380CC4-5D6E-409C-BE32-E72D297353CC}">
              <c16:uniqueId val="{00000008-FD4C-42A0-96FE-49730A1E4246}"/>
            </c:ext>
          </c:extLst>
        </c:ser>
        <c:ser>
          <c:idx val="9"/>
          <c:order val="9"/>
          <c:tx>
            <c:strRef>
              <c:f>'4.2'!$O$16</c:f>
              <c:strCache>
                <c:ptCount val="1"/>
              </c:strCache>
            </c:strRef>
          </c:tx>
          <c:spPr>
            <a:solidFill>
              <a:srgbClr val="646363"/>
            </a:solidFill>
          </c:spPr>
          <c:invertIfNegative val="0"/>
          <c:cat>
            <c:numRef>
              <c:f>'4.2'!$P$6</c:f>
              <c:numCache>
                <c:formatCode>General</c:formatCode>
                <c:ptCount val="1"/>
              </c:numCache>
            </c:numRef>
          </c:cat>
          <c:val>
            <c:numRef>
              <c:f>'4.2'!$P$16</c:f>
              <c:numCache>
                <c:formatCode>0.0%</c:formatCode>
                <c:ptCount val="1"/>
              </c:numCache>
            </c:numRef>
          </c:val>
          <c:extLst>
            <c:ext xmlns:c16="http://schemas.microsoft.com/office/drawing/2014/chart" uri="{C3380CC4-5D6E-409C-BE32-E72D297353CC}">
              <c16:uniqueId val="{00000009-FD4C-42A0-96FE-49730A1E4246}"/>
            </c:ext>
          </c:extLst>
        </c:ser>
        <c:ser>
          <c:idx val="10"/>
          <c:order val="10"/>
          <c:tx>
            <c:strRef>
              <c:f>'4.2'!$O$17</c:f>
              <c:strCache>
                <c:ptCount val="1"/>
              </c:strCache>
            </c:strRef>
          </c:tx>
          <c:spPr>
            <a:solidFill>
              <a:srgbClr val="9D9D9C"/>
            </a:solidFill>
          </c:spPr>
          <c:invertIfNegative val="0"/>
          <c:cat>
            <c:numRef>
              <c:f>'4.2'!$P$6</c:f>
              <c:numCache>
                <c:formatCode>General</c:formatCode>
                <c:ptCount val="1"/>
              </c:numCache>
            </c:numRef>
          </c:cat>
          <c:val>
            <c:numRef>
              <c:f>'4.2'!$P$17</c:f>
              <c:numCache>
                <c:formatCode>0.0%</c:formatCode>
                <c:ptCount val="1"/>
              </c:numCache>
            </c:numRef>
          </c:val>
          <c:extLst>
            <c:ext xmlns:c16="http://schemas.microsoft.com/office/drawing/2014/chart" uri="{C3380CC4-5D6E-409C-BE32-E72D297353CC}">
              <c16:uniqueId val="{0000000A-FD4C-42A0-96FE-49730A1E4246}"/>
            </c:ext>
          </c:extLst>
        </c:ser>
        <c:ser>
          <c:idx val="11"/>
          <c:order val="11"/>
          <c:tx>
            <c:strRef>
              <c:f>'4.2'!$O$18</c:f>
              <c:strCache>
                <c:ptCount val="1"/>
              </c:strCache>
            </c:strRef>
          </c:tx>
          <c:spPr>
            <a:solidFill>
              <a:srgbClr val="D0D0D0"/>
            </a:solidFill>
          </c:spPr>
          <c:invertIfNegative val="0"/>
          <c:cat>
            <c:numRef>
              <c:f>'4.2'!$P$6</c:f>
              <c:numCache>
                <c:formatCode>General</c:formatCode>
                <c:ptCount val="1"/>
              </c:numCache>
            </c:numRef>
          </c:cat>
          <c:val>
            <c:numRef>
              <c:f>'4.2'!$P$18</c:f>
              <c:numCache>
                <c:formatCode>0.0%</c:formatCode>
                <c:ptCount val="1"/>
              </c:numCache>
            </c:numRef>
          </c:val>
          <c:extLst>
            <c:ext xmlns:c16="http://schemas.microsoft.com/office/drawing/2014/chart" uri="{C3380CC4-5D6E-409C-BE32-E72D297353CC}">
              <c16:uniqueId val="{0000000B-FD4C-42A0-96FE-49730A1E4246}"/>
            </c:ext>
          </c:extLst>
        </c:ser>
        <c:ser>
          <c:idx val="12"/>
          <c:order val="12"/>
          <c:tx>
            <c:strRef>
              <c:f>'4.2'!$O$19</c:f>
              <c:strCache>
                <c:ptCount val="1"/>
              </c:strCache>
            </c:strRef>
          </c:tx>
          <c:spPr>
            <a:pattFill prst="ltUpDiag">
              <a:fgClr>
                <a:schemeClr val="accent1"/>
              </a:fgClr>
              <a:bgClr>
                <a:schemeClr val="bg1"/>
              </a:bgClr>
            </a:pattFill>
          </c:spPr>
          <c:invertIfNegative val="0"/>
          <c:cat>
            <c:numRef>
              <c:f>'4.2'!$P$6</c:f>
              <c:numCache>
                <c:formatCode>General</c:formatCode>
                <c:ptCount val="1"/>
              </c:numCache>
            </c:numRef>
          </c:cat>
          <c:val>
            <c:numRef>
              <c:f>'4.2'!$P$19</c:f>
              <c:numCache>
                <c:formatCode>0.0%</c:formatCode>
                <c:ptCount val="1"/>
              </c:numCache>
            </c:numRef>
          </c:val>
          <c:extLst>
            <c:ext xmlns:c16="http://schemas.microsoft.com/office/drawing/2014/chart" uri="{C3380CC4-5D6E-409C-BE32-E72D297353CC}">
              <c16:uniqueId val="{0000000C-FD4C-42A0-96FE-49730A1E4246}"/>
            </c:ext>
          </c:extLst>
        </c:ser>
        <c:ser>
          <c:idx val="13"/>
          <c:order val="13"/>
          <c:tx>
            <c:strRef>
              <c:f>'4.2'!$O$20</c:f>
              <c:strCache>
                <c:ptCount val="1"/>
              </c:strCache>
            </c:strRef>
          </c:tx>
          <c:spPr>
            <a:pattFill prst="ltUpDiag">
              <a:fgClr>
                <a:schemeClr val="accent5"/>
              </a:fgClr>
              <a:bgClr>
                <a:schemeClr val="bg1"/>
              </a:bgClr>
            </a:pattFill>
          </c:spPr>
          <c:invertIfNegative val="0"/>
          <c:cat>
            <c:numRef>
              <c:f>'4.2'!$P$6</c:f>
              <c:numCache>
                <c:formatCode>General</c:formatCode>
                <c:ptCount val="1"/>
              </c:numCache>
            </c:numRef>
          </c:cat>
          <c:val>
            <c:numRef>
              <c:f>'4.2'!$P$20</c:f>
              <c:numCache>
                <c:formatCode>0.0%</c:formatCode>
                <c:ptCount val="1"/>
              </c:numCache>
            </c:numRef>
          </c:val>
          <c:extLst>
            <c:ext xmlns:c16="http://schemas.microsoft.com/office/drawing/2014/chart" uri="{C3380CC4-5D6E-409C-BE32-E72D297353CC}">
              <c16:uniqueId val="{0000000D-FD4C-42A0-96FE-49730A1E4246}"/>
            </c:ext>
          </c:extLst>
        </c:ser>
        <c:dLbls>
          <c:showLegendKey val="0"/>
          <c:showVal val="0"/>
          <c:showCatName val="0"/>
          <c:showSerName val="0"/>
          <c:showPercent val="0"/>
          <c:showBubbleSize val="0"/>
        </c:dLbls>
        <c:gapWidth val="150"/>
        <c:axId val="235479040"/>
        <c:axId val="235480576"/>
      </c:barChart>
      <c:catAx>
        <c:axId val="235479040"/>
        <c:scaling>
          <c:orientation val="minMax"/>
        </c:scaling>
        <c:delete val="1"/>
        <c:axPos val="b"/>
        <c:numFmt formatCode="General" sourceLinked="1"/>
        <c:majorTickMark val="out"/>
        <c:minorTickMark val="none"/>
        <c:tickLblPos val="nextTo"/>
        <c:crossAx val="235480576"/>
        <c:crosses val="autoZero"/>
        <c:auto val="1"/>
        <c:lblAlgn val="ctr"/>
        <c:lblOffset val="100"/>
        <c:noMultiLvlLbl val="0"/>
      </c:catAx>
      <c:valAx>
        <c:axId val="235480576"/>
        <c:scaling>
          <c:orientation val="minMax"/>
        </c:scaling>
        <c:delete val="1"/>
        <c:axPos val="l"/>
        <c:numFmt formatCode="0.0%" sourceLinked="1"/>
        <c:majorTickMark val="out"/>
        <c:minorTickMark val="none"/>
        <c:tickLblPos val="nextTo"/>
        <c:crossAx val="23547904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cs-CZ" sz="1000" b="1" i="0" baseline="0">
                <a:solidFill>
                  <a:srgbClr val="233060"/>
                </a:solidFill>
                <a:effectLst/>
              </a:rPr>
              <a:t>Installed capacity in the CR </a:t>
            </a:r>
            <a:r>
              <a:rPr lang="en-US" sz="1000" b="1" i="0" baseline="0">
                <a:solidFill>
                  <a:srgbClr val="233060"/>
                </a:solidFill>
                <a:effectLst/>
              </a:rPr>
              <a:t>[</a:t>
            </a:r>
            <a:r>
              <a:rPr lang="cs-CZ" sz="1000" b="1" i="0" baseline="0">
                <a:solidFill>
                  <a:srgbClr val="233060"/>
                </a:solidFill>
                <a:effectLst/>
              </a:rPr>
              <a:t>MW</a:t>
            </a:r>
            <a:r>
              <a:rPr lang="cs-CZ" sz="1000" b="1" i="0" baseline="-25000">
                <a:solidFill>
                  <a:srgbClr val="233060"/>
                </a:solidFill>
                <a:effectLst/>
              </a:rPr>
              <a:t>t</a:t>
            </a:r>
            <a:r>
              <a:rPr lang="en-US" sz="1000" b="1" i="0" baseline="0">
                <a:solidFill>
                  <a:srgbClr val="233060"/>
                </a:solidFill>
                <a:effectLst/>
              </a:rPr>
              <a:t>]</a:t>
            </a:r>
            <a:endParaRPr lang="cs-CZ" sz="1000">
              <a:solidFill>
                <a:srgbClr val="233060"/>
              </a:solidFill>
              <a:effectLst/>
            </a:endParaRPr>
          </a:p>
        </c:rich>
      </c:tx>
      <c:layout>
        <c:manualLayout>
          <c:xMode val="edge"/>
          <c:yMode val="edge"/>
          <c:x val="2.1198696001707E-3"/>
          <c:y val="3.4071565490064917E-2"/>
        </c:manualLayout>
      </c:layout>
      <c:overlay val="0"/>
    </c:title>
    <c:autoTitleDeleted val="0"/>
    <c:plotArea>
      <c:layout>
        <c:manualLayout>
          <c:layoutTarget val="inner"/>
          <c:xMode val="edge"/>
          <c:yMode val="edge"/>
          <c:x val="7.8332167930714694E-2"/>
          <c:y val="0.16578678264711025"/>
          <c:w val="0.88757812783102241"/>
          <c:h val="0.70939771577428523"/>
        </c:manualLayout>
      </c:layout>
      <c:barChart>
        <c:barDir val="col"/>
        <c:grouping val="stacked"/>
        <c:varyColors val="0"/>
        <c:ser>
          <c:idx val="0"/>
          <c:order val="0"/>
          <c:tx>
            <c:strRef>
              <c:f>'6'!$A$7</c:f>
              <c:strCache>
                <c:ptCount val="1"/>
                <c:pt idx="0">
                  <c:v>Prague (PHA)</c:v>
                </c:pt>
              </c:strCache>
            </c:strRef>
          </c:tx>
          <c:spPr>
            <a:solidFill>
              <a:schemeClr val="accent1"/>
            </a:solidFill>
          </c:spPr>
          <c:invertIfNegative val="0"/>
          <c:val>
            <c:numRef>
              <c:f>'6'!$B$7:$M$7</c:f>
              <c:numCache>
                <c:formatCode>#,##0.0</c:formatCode>
                <c:ptCount val="12"/>
                <c:pt idx="0">
                  <c:v>1580.0216000000007</c:v>
                </c:pt>
                <c:pt idx="1">
                  <c:v>1580.0216000000007</c:v>
                </c:pt>
                <c:pt idx="2">
                  <c:v>1580.0176000000008</c:v>
                </c:pt>
                <c:pt idx="3">
                  <c:v>1568.0216000000007</c:v>
                </c:pt>
                <c:pt idx="4">
                  <c:v>1567.9126000000008</c:v>
                </c:pt>
                <c:pt idx="5">
                  <c:v>1567.9126000000008</c:v>
                </c:pt>
                <c:pt idx="6">
                  <c:v>1568.4226000000008</c:v>
                </c:pt>
                <c:pt idx="7">
                  <c:v>1569.7226000000007</c:v>
                </c:pt>
                <c:pt idx="8">
                  <c:v>1569.7226000000007</c:v>
                </c:pt>
                <c:pt idx="9">
                  <c:v>1584.0726000000006</c:v>
                </c:pt>
                <c:pt idx="10">
                  <c:v>1584.0726000000006</c:v>
                </c:pt>
                <c:pt idx="11">
                  <c:v>1584.2246000000005</c:v>
                </c:pt>
              </c:numCache>
            </c:numRef>
          </c:val>
          <c:extLst>
            <c:ext xmlns:c16="http://schemas.microsoft.com/office/drawing/2014/chart" uri="{C3380CC4-5D6E-409C-BE32-E72D297353CC}">
              <c16:uniqueId val="{00000000-A10D-4DC0-A3DF-71286D468598}"/>
            </c:ext>
          </c:extLst>
        </c:ser>
        <c:ser>
          <c:idx val="1"/>
          <c:order val="1"/>
          <c:tx>
            <c:strRef>
              <c:f>'6'!$A$8</c:f>
              <c:strCache>
                <c:ptCount val="1"/>
                <c:pt idx="0">
                  <c:v>Jihočeský Region (JHČ)</c:v>
                </c:pt>
              </c:strCache>
            </c:strRef>
          </c:tx>
          <c:spPr>
            <a:solidFill>
              <a:schemeClr val="accent2"/>
            </a:solidFill>
          </c:spPr>
          <c:invertIfNegative val="0"/>
          <c:val>
            <c:numRef>
              <c:f>'6'!$B$8:$M$8</c:f>
              <c:numCache>
                <c:formatCode>#,##0.0</c:formatCode>
                <c:ptCount val="12"/>
                <c:pt idx="0">
                  <c:v>2169.2850000000026</c:v>
                </c:pt>
                <c:pt idx="1">
                  <c:v>2167.3450000000025</c:v>
                </c:pt>
                <c:pt idx="2">
                  <c:v>2167.3450000000025</c:v>
                </c:pt>
                <c:pt idx="3">
                  <c:v>2170.0050000000024</c:v>
                </c:pt>
                <c:pt idx="4">
                  <c:v>2170.0050000000024</c:v>
                </c:pt>
                <c:pt idx="5">
                  <c:v>2171.1850000000022</c:v>
                </c:pt>
                <c:pt idx="6">
                  <c:v>2170.3200000000024</c:v>
                </c:pt>
                <c:pt idx="7">
                  <c:v>2170.3200000000024</c:v>
                </c:pt>
                <c:pt idx="8">
                  <c:v>2170.3200000000024</c:v>
                </c:pt>
                <c:pt idx="9">
                  <c:v>2165.3990000000031</c:v>
                </c:pt>
                <c:pt idx="10">
                  <c:v>2165.3150000000032</c:v>
                </c:pt>
                <c:pt idx="11">
                  <c:v>2165.314000000003</c:v>
                </c:pt>
              </c:numCache>
            </c:numRef>
          </c:val>
          <c:extLst>
            <c:ext xmlns:c16="http://schemas.microsoft.com/office/drawing/2014/chart" uri="{C3380CC4-5D6E-409C-BE32-E72D297353CC}">
              <c16:uniqueId val="{00000001-A10D-4DC0-A3DF-71286D468598}"/>
            </c:ext>
          </c:extLst>
        </c:ser>
        <c:ser>
          <c:idx val="2"/>
          <c:order val="2"/>
          <c:tx>
            <c:strRef>
              <c:f>'6'!$A$9</c:f>
              <c:strCache>
                <c:ptCount val="1"/>
                <c:pt idx="0">
                  <c:v>Jihomoravský Region (JHM)</c:v>
                </c:pt>
              </c:strCache>
            </c:strRef>
          </c:tx>
          <c:spPr>
            <a:solidFill>
              <a:schemeClr val="accent3"/>
            </a:solidFill>
          </c:spPr>
          <c:invertIfNegative val="0"/>
          <c:val>
            <c:numRef>
              <c:f>'6'!$B$9:$M$9</c:f>
              <c:numCache>
                <c:formatCode>#,##0.0</c:formatCode>
                <c:ptCount val="12"/>
                <c:pt idx="0">
                  <c:v>1601.5842599999992</c:v>
                </c:pt>
                <c:pt idx="1">
                  <c:v>1601.5642599999992</c:v>
                </c:pt>
                <c:pt idx="2">
                  <c:v>1601.8612599999992</c:v>
                </c:pt>
                <c:pt idx="3">
                  <c:v>1601.8612599999992</c:v>
                </c:pt>
                <c:pt idx="4">
                  <c:v>1601.8616599999993</c:v>
                </c:pt>
                <c:pt idx="5">
                  <c:v>1555.2896599999995</c:v>
                </c:pt>
                <c:pt idx="6">
                  <c:v>1553.187259999999</c:v>
                </c:pt>
                <c:pt idx="7">
                  <c:v>1553.187259999999</c:v>
                </c:pt>
                <c:pt idx="8">
                  <c:v>1553.3352599999992</c:v>
                </c:pt>
                <c:pt idx="9">
                  <c:v>1554.5742599999992</c:v>
                </c:pt>
                <c:pt idx="10">
                  <c:v>1554.5472599999991</c:v>
                </c:pt>
                <c:pt idx="11">
                  <c:v>1554.784259999999</c:v>
                </c:pt>
              </c:numCache>
            </c:numRef>
          </c:val>
          <c:extLst>
            <c:ext xmlns:c16="http://schemas.microsoft.com/office/drawing/2014/chart" uri="{C3380CC4-5D6E-409C-BE32-E72D297353CC}">
              <c16:uniqueId val="{00000002-A10D-4DC0-A3DF-71286D468598}"/>
            </c:ext>
          </c:extLst>
        </c:ser>
        <c:ser>
          <c:idx val="3"/>
          <c:order val="3"/>
          <c:tx>
            <c:strRef>
              <c:f>'6'!$A$10</c:f>
              <c:strCache>
                <c:ptCount val="1"/>
                <c:pt idx="0">
                  <c:v>Karlovarský Region (KVK)</c:v>
                </c:pt>
              </c:strCache>
            </c:strRef>
          </c:tx>
          <c:spPr>
            <a:solidFill>
              <a:schemeClr val="accent4"/>
            </a:solidFill>
          </c:spPr>
          <c:invertIfNegative val="0"/>
          <c:val>
            <c:numRef>
              <c:f>'6'!$B$10:$M$10</c:f>
              <c:numCache>
                <c:formatCode>#,##0.0</c:formatCode>
                <c:ptCount val="12"/>
                <c:pt idx="0">
                  <c:v>2805.4730000000009</c:v>
                </c:pt>
                <c:pt idx="1">
                  <c:v>2805.5440000000003</c:v>
                </c:pt>
                <c:pt idx="2">
                  <c:v>2805.5440000000003</c:v>
                </c:pt>
                <c:pt idx="3">
                  <c:v>2805.5480000000007</c:v>
                </c:pt>
                <c:pt idx="4">
                  <c:v>2805.5480000000007</c:v>
                </c:pt>
                <c:pt idx="5">
                  <c:v>2805.5480000000007</c:v>
                </c:pt>
                <c:pt idx="6">
                  <c:v>2805.5480000000007</c:v>
                </c:pt>
                <c:pt idx="7">
                  <c:v>2805.5480000000007</c:v>
                </c:pt>
                <c:pt idx="8">
                  <c:v>2805.5480000000007</c:v>
                </c:pt>
                <c:pt idx="9">
                  <c:v>2802.0350000000003</c:v>
                </c:pt>
                <c:pt idx="10">
                  <c:v>2801.2250000000004</c:v>
                </c:pt>
                <c:pt idx="11">
                  <c:v>2802.0350000000003</c:v>
                </c:pt>
              </c:numCache>
            </c:numRef>
          </c:val>
          <c:extLst>
            <c:ext xmlns:c16="http://schemas.microsoft.com/office/drawing/2014/chart" uri="{C3380CC4-5D6E-409C-BE32-E72D297353CC}">
              <c16:uniqueId val="{00000003-A10D-4DC0-A3DF-71286D468598}"/>
            </c:ext>
          </c:extLst>
        </c:ser>
        <c:ser>
          <c:idx val="4"/>
          <c:order val="4"/>
          <c:tx>
            <c:strRef>
              <c:f>'6'!$A$11</c:f>
              <c:strCache>
                <c:ptCount val="1"/>
                <c:pt idx="0">
                  <c:v>Vysočina Region (VYS)</c:v>
                </c:pt>
              </c:strCache>
            </c:strRef>
          </c:tx>
          <c:spPr>
            <a:solidFill>
              <a:schemeClr val="accent5"/>
            </a:solidFill>
          </c:spPr>
          <c:invertIfNegative val="0"/>
          <c:val>
            <c:numRef>
              <c:f>'6'!$B$11:$M$11</c:f>
              <c:numCache>
                <c:formatCode>#,##0.0</c:formatCode>
                <c:ptCount val="12"/>
                <c:pt idx="0">
                  <c:v>633.84740000000033</c:v>
                </c:pt>
                <c:pt idx="1">
                  <c:v>632.38640000000021</c:v>
                </c:pt>
                <c:pt idx="2">
                  <c:v>633.64440000000025</c:v>
                </c:pt>
                <c:pt idx="3">
                  <c:v>636.83040000000028</c:v>
                </c:pt>
                <c:pt idx="4">
                  <c:v>636.35550000000023</c:v>
                </c:pt>
                <c:pt idx="5">
                  <c:v>637.53440000000023</c:v>
                </c:pt>
                <c:pt idx="6">
                  <c:v>637.55540000000019</c:v>
                </c:pt>
                <c:pt idx="7">
                  <c:v>637.55540000000019</c:v>
                </c:pt>
                <c:pt idx="8">
                  <c:v>643.67140000000018</c:v>
                </c:pt>
                <c:pt idx="9">
                  <c:v>642.46440000000018</c:v>
                </c:pt>
                <c:pt idx="10">
                  <c:v>642.46440000000018</c:v>
                </c:pt>
                <c:pt idx="11">
                  <c:v>642.56600000000026</c:v>
                </c:pt>
              </c:numCache>
            </c:numRef>
          </c:val>
          <c:extLst>
            <c:ext xmlns:c16="http://schemas.microsoft.com/office/drawing/2014/chart" uri="{C3380CC4-5D6E-409C-BE32-E72D297353CC}">
              <c16:uniqueId val="{00000004-A10D-4DC0-A3DF-71286D468598}"/>
            </c:ext>
          </c:extLst>
        </c:ser>
        <c:ser>
          <c:idx val="5"/>
          <c:order val="5"/>
          <c:tx>
            <c:strRef>
              <c:f>'6'!$A$12</c:f>
              <c:strCache>
                <c:ptCount val="1"/>
                <c:pt idx="0">
                  <c:v>Královéhradecký Region (HKK)</c:v>
                </c:pt>
              </c:strCache>
            </c:strRef>
          </c:tx>
          <c:spPr>
            <a:solidFill>
              <a:schemeClr val="accent6"/>
            </a:solidFill>
          </c:spPr>
          <c:invertIfNegative val="0"/>
          <c:val>
            <c:numRef>
              <c:f>'6'!$B$12:$M$12</c:f>
              <c:numCache>
                <c:formatCode>#,##0.0</c:formatCode>
                <c:ptCount val="12"/>
                <c:pt idx="0">
                  <c:v>977.32099999999969</c:v>
                </c:pt>
                <c:pt idx="1">
                  <c:v>972.33099999999968</c:v>
                </c:pt>
                <c:pt idx="2">
                  <c:v>972.59699999999964</c:v>
                </c:pt>
                <c:pt idx="3">
                  <c:v>977.44709999999975</c:v>
                </c:pt>
                <c:pt idx="4">
                  <c:v>977.45309999999972</c:v>
                </c:pt>
                <c:pt idx="5">
                  <c:v>977.81309999999974</c:v>
                </c:pt>
                <c:pt idx="6">
                  <c:v>977.10709999999972</c:v>
                </c:pt>
                <c:pt idx="7">
                  <c:v>977.10709999999972</c:v>
                </c:pt>
                <c:pt idx="8">
                  <c:v>977.4730999999997</c:v>
                </c:pt>
                <c:pt idx="9">
                  <c:v>977.90809999999965</c:v>
                </c:pt>
                <c:pt idx="10">
                  <c:v>977.91409999999962</c:v>
                </c:pt>
                <c:pt idx="11">
                  <c:v>979.34609999999964</c:v>
                </c:pt>
              </c:numCache>
            </c:numRef>
          </c:val>
          <c:extLst>
            <c:ext xmlns:c16="http://schemas.microsoft.com/office/drawing/2014/chart" uri="{C3380CC4-5D6E-409C-BE32-E72D297353CC}">
              <c16:uniqueId val="{00000005-A10D-4DC0-A3DF-71286D468598}"/>
            </c:ext>
          </c:extLst>
        </c:ser>
        <c:ser>
          <c:idx val="6"/>
          <c:order val="6"/>
          <c:tx>
            <c:strRef>
              <c:f>'6'!$A$13</c:f>
              <c:strCache>
                <c:ptCount val="1"/>
                <c:pt idx="0">
                  <c:v>Liberecký Region (LBK)</c:v>
                </c:pt>
              </c:strCache>
            </c:strRef>
          </c:tx>
          <c:spPr>
            <a:solidFill>
              <a:srgbClr val="F0948F"/>
            </a:solidFill>
          </c:spPr>
          <c:invertIfNegative val="0"/>
          <c:val>
            <c:numRef>
              <c:f>'6'!$B$13:$M$13</c:f>
              <c:numCache>
                <c:formatCode>#,##0.0</c:formatCode>
                <c:ptCount val="12"/>
                <c:pt idx="0">
                  <c:v>458.17340000000007</c:v>
                </c:pt>
                <c:pt idx="1">
                  <c:v>453.87340000000006</c:v>
                </c:pt>
                <c:pt idx="2">
                  <c:v>453.87340000000006</c:v>
                </c:pt>
                <c:pt idx="3">
                  <c:v>457.98040000000009</c:v>
                </c:pt>
                <c:pt idx="4">
                  <c:v>457.98040000000009</c:v>
                </c:pt>
                <c:pt idx="5">
                  <c:v>459.40740000000011</c:v>
                </c:pt>
                <c:pt idx="6">
                  <c:v>461.4054000000001</c:v>
                </c:pt>
                <c:pt idx="7">
                  <c:v>461.4054000000001</c:v>
                </c:pt>
                <c:pt idx="8">
                  <c:v>462.4054000000001</c:v>
                </c:pt>
                <c:pt idx="9">
                  <c:v>464.61640000000011</c:v>
                </c:pt>
                <c:pt idx="10">
                  <c:v>464.61640000000011</c:v>
                </c:pt>
                <c:pt idx="11">
                  <c:v>464.61640000000011</c:v>
                </c:pt>
              </c:numCache>
            </c:numRef>
          </c:val>
          <c:extLst>
            <c:ext xmlns:c16="http://schemas.microsoft.com/office/drawing/2014/chart" uri="{C3380CC4-5D6E-409C-BE32-E72D297353CC}">
              <c16:uniqueId val="{00000006-A10D-4DC0-A3DF-71286D468598}"/>
            </c:ext>
          </c:extLst>
        </c:ser>
        <c:ser>
          <c:idx val="7"/>
          <c:order val="7"/>
          <c:tx>
            <c:strRef>
              <c:f>'6'!$A$14</c:f>
              <c:strCache>
                <c:ptCount val="1"/>
                <c:pt idx="0">
                  <c:v>Moravskoslezský Region (MSK)</c:v>
                </c:pt>
              </c:strCache>
            </c:strRef>
          </c:tx>
          <c:spPr>
            <a:solidFill>
              <a:srgbClr val="F7C9C7"/>
            </a:solidFill>
          </c:spPr>
          <c:invertIfNegative val="0"/>
          <c:val>
            <c:numRef>
              <c:f>'6'!$B$14:$M$14</c:f>
              <c:numCache>
                <c:formatCode>#,##0.0</c:formatCode>
                <c:ptCount val="12"/>
                <c:pt idx="0">
                  <c:v>5969.874399999997</c:v>
                </c:pt>
                <c:pt idx="1">
                  <c:v>5964.0543999999973</c:v>
                </c:pt>
                <c:pt idx="2">
                  <c:v>5088.9543999999969</c:v>
                </c:pt>
                <c:pt idx="3">
                  <c:v>5095.6003999999957</c:v>
                </c:pt>
                <c:pt idx="4">
                  <c:v>5095.6003999999957</c:v>
                </c:pt>
                <c:pt idx="5">
                  <c:v>5052.3533999999954</c:v>
                </c:pt>
                <c:pt idx="6">
                  <c:v>5038.9163999999964</c:v>
                </c:pt>
                <c:pt idx="7">
                  <c:v>5038.6113999999961</c:v>
                </c:pt>
                <c:pt idx="8">
                  <c:v>5039.7863999999963</c:v>
                </c:pt>
                <c:pt idx="9">
                  <c:v>5083.4853999999959</c:v>
                </c:pt>
                <c:pt idx="10">
                  <c:v>5083.4853999999959</c:v>
                </c:pt>
                <c:pt idx="11">
                  <c:v>5083.9603999999963</c:v>
                </c:pt>
              </c:numCache>
            </c:numRef>
          </c:val>
          <c:extLst>
            <c:ext xmlns:c16="http://schemas.microsoft.com/office/drawing/2014/chart" uri="{C3380CC4-5D6E-409C-BE32-E72D297353CC}">
              <c16:uniqueId val="{00000007-A10D-4DC0-A3DF-71286D468598}"/>
            </c:ext>
          </c:extLst>
        </c:ser>
        <c:ser>
          <c:idx val="8"/>
          <c:order val="8"/>
          <c:tx>
            <c:strRef>
              <c:f>'6'!$A$15</c:f>
              <c:strCache>
                <c:ptCount val="1"/>
                <c:pt idx="0">
                  <c:v>Olomoucký Region (OLK)</c:v>
                </c:pt>
              </c:strCache>
            </c:strRef>
          </c:tx>
          <c:spPr>
            <a:solidFill>
              <a:schemeClr val="tx1"/>
            </a:solidFill>
          </c:spPr>
          <c:invertIfNegative val="0"/>
          <c:val>
            <c:numRef>
              <c:f>'6'!$B$15:$M$15</c:f>
              <c:numCache>
                <c:formatCode>#,##0.0</c:formatCode>
                <c:ptCount val="12"/>
                <c:pt idx="0">
                  <c:v>1257.9574499999999</c:v>
                </c:pt>
                <c:pt idx="1">
                  <c:v>1262.0244499999999</c:v>
                </c:pt>
                <c:pt idx="2">
                  <c:v>1253.8644499999998</c:v>
                </c:pt>
                <c:pt idx="3">
                  <c:v>1257.5234499999999</c:v>
                </c:pt>
                <c:pt idx="4">
                  <c:v>1257.5234499999999</c:v>
                </c:pt>
                <c:pt idx="5">
                  <c:v>1257.5234499999999</c:v>
                </c:pt>
                <c:pt idx="6">
                  <c:v>1257.5234499999999</c:v>
                </c:pt>
                <c:pt idx="7">
                  <c:v>1257.5234499999999</c:v>
                </c:pt>
                <c:pt idx="8">
                  <c:v>1257.5234499999999</c:v>
                </c:pt>
                <c:pt idx="9">
                  <c:v>1230.0544500000005</c:v>
                </c:pt>
                <c:pt idx="10">
                  <c:v>1230.0544500000005</c:v>
                </c:pt>
                <c:pt idx="11">
                  <c:v>1229.4634500000004</c:v>
                </c:pt>
              </c:numCache>
            </c:numRef>
          </c:val>
          <c:extLst>
            <c:ext xmlns:c16="http://schemas.microsoft.com/office/drawing/2014/chart" uri="{C3380CC4-5D6E-409C-BE32-E72D297353CC}">
              <c16:uniqueId val="{00000008-A10D-4DC0-A3DF-71286D468598}"/>
            </c:ext>
          </c:extLst>
        </c:ser>
        <c:ser>
          <c:idx val="9"/>
          <c:order val="9"/>
          <c:tx>
            <c:strRef>
              <c:f>'6'!$A$16</c:f>
              <c:strCache>
                <c:ptCount val="1"/>
                <c:pt idx="0">
                  <c:v>Pardubický Region (PAK)</c:v>
                </c:pt>
              </c:strCache>
            </c:strRef>
          </c:tx>
          <c:spPr>
            <a:solidFill>
              <a:srgbClr val="646363"/>
            </a:solidFill>
          </c:spPr>
          <c:invertIfNegative val="0"/>
          <c:val>
            <c:numRef>
              <c:f>'6'!$B$16:$M$16</c:f>
              <c:numCache>
                <c:formatCode>#,##0.0</c:formatCode>
                <c:ptCount val="12"/>
                <c:pt idx="0">
                  <c:v>3491.1652999999992</c:v>
                </c:pt>
                <c:pt idx="1">
                  <c:v>3488.1852999999996</c:v>
                </c:pt>
                <c:pt idx="2">
                  <c:v>3488.1852999999996</c:v>
                </c:pt>
                <c:pt idx="3">
                  <c:v>3491.3112999999994</c:v>
                </c:pt>
                <c:pt idx="4">
                  <c:v>3491.3102999999992</c:v>
                </c:pt>
                <c:pt idx="5">
                  <c:v>3491.3112999999994</c:v>
                </c:pt>
                <c:pt idx="6">
                  <c:v>3478.5852999999997</c:v>
                </c:pt>
                <c:pt idx="7">
                  <c:v>3478.5852999999997</c:v>
                </c:pt>
                <c:pt idx="8">
                  <c:v>3478.5852999999997</c:v>
                </c:pt>
                <c:pt idx="9">
                  <c:v>3476.1332999999995</c:v>
                </c:pt>
                <c:pt idx="10">
                  <c:v>3476.1332999999995</c:v>
                </c:pt>
                <c:pt idx="11">
                  <c:v>3474.5872999999992</c:v>
                </c:pt>
              </c:numCache>
            </c:numRef>
          </c:val>
          <c:extLst>
            <c:ext xmlns:c16="http://schemas.microsoft.com/office/drawing/2014/chart" uri="{C3380CC4-5D6E-409C-BE32-E72D297353CC}">
              <c16:uniqueId val="{00000009-A10D-4DC0-A3DF-71286D468598}"/>
            </c:ext>
          </c:extLst>
        </c:ser>
        <c:ser>
          <c:idx val="10"/>
          <c:order val="10"/>
          <c:tx>
            <c:strRef>
              <c:f>'6'!$A$17</c:f>
              <c:strCache>
                <c:ptCount val="1"/>
                <c:pt idx="0">
                  <c:v>Plzeňský Region (PLK)</c:v>
                </c:pt>
              </c:strCache>
            </c:strRef>
          </c:tx>
          <c:spPr>
            <a:solidFill>
              <a:srgbClr val="9D9D9C"/>
            </a:solidFill>
          </c:spPr>
          <c:invertIfNegative val="0"/>
          <c:val>
            <c:numRef>
              <c:f>'6'!$B$17:$M$17</c:f>
              <c:numCache>
                <c:formatCode>#,##0.0</c:formatCode>
                <c:ptCount val="12"/>
                <c:pt idx="0">
                  <c:v>1029.8964000000005</c:v>
                </c:pt>
                <c:pt idx="1">
                  <c:v>1025.9964000000004</c:v>
                </c:pt>
                <c:pt idx="2">
                  <c:v>1025.9964000000004</c:v>
                </c:pt>
                <c:pt idx="3">
                  <c:v>1030.1964000000005</c:v>
                </c:pt>
                <c:pt idx="4">
                  <c:v>1030.4404000000004</c:v>
                </c:pt>
                <c:pt idx="5">
                  <c:v>1030.1104000000005</c:v>
                </c:pt>
                <c:pt idx="6">
                  <c:v>1030.3744000000006</c:v>
                </c:pt>
                <c:pt idx="7">
                  <c:v>1030.3744000000006</c:v>
                </c:pt>
                <c:pt idx="8">
                  <c:v>1031.1244000000006</c:v>
                </c:pt>
                <c:pt idx="9">
                  <c:v>1031.8394000000005</c:v>
                </c:pt>
                <c:pt idx="10">
                  <c:v>1031.8394000000005</c:v>
                </c:pt>
                <c:pt idx="11">
                  <c:v>1031.9614000000004</c:v>
                </c:pt>
              </c:numCache>
            </c:numRef>
          </c:val>
          <c:extLst>
            <c:ext xmlns:c16="http://schemas.microsoft.com/office/drawing/2014/chart" uri="{C3380CC4-5D6E-409C-BE32-E72D297353CC}">
              <c16:uniqueId val="{0000000A-A10D-4DC0-A3DF-71286D468598}"/>
            </c:ext>
          </c:extLst>
        </c:ser>
        <c:ser>
          <c:idx val="11"/>
          <c:order val="11"/>
          <c:tx>
            <c:strRef>
              <c:f>'6'!$A$18</c:f>
              <c:strCache>
                <c:ptCount val="1"/>
                <c:pt idx="0">
                  <c:v>Středočeský Region (STČ)</c:v>
                </c:pt>
              </c:strCache>
            </c:strRef>
          </c:tx>
          <c:spPr>
            <a:solidFill>
              <a:srgbClr val="D0D0D0"/>
            </a:solidFill>
          </c:spPr>
          <c:invertIfNegative val="0"/>
          <c:val>
            <c:numRef>
              <c:f>'6'!$B$18:$M$18</c:f>
              <c:numCache>
                <c:formatCode>#,##0.0</c:formatCode>
                <c:ptCount val="12"/>
                <c:pt idx="0">
                  <c:v>4585.0997000000007</c:v>
                </c:pt>
                <c:pt idx="1">
                  <c:v>4584.8167000000012</c:v>
                </c:pt>
                <c:pt idx="2">
                  <c:v>4585.3397000000004</c:v>
                </c:pt>
                <c:pt idx="3">
                  <c:v>4685.2617</c:v>
                </c:pt>
                <c:pt idx="4">
                  <c:v>4599.2197000000006</c:v>
                </c:pt>
                <c:pt idx="5">
                  <c:v>4597.3897000000006</c:v>
                </c:pt>
                <c:pt idx="6">
                  <c:v>4613.3617000000004</c:v>
                </c:pt>
                <c:pt idx="7">
                  <c:v>4613.9177</c:v>
                </c:pt>
                <c:pt idx="8">
                  <c:v>4619.8097000000007</c:v>
                </c:pt>
                <c:pt idx="9">
                  <c:v>4622.8687</c:v>
                </c:pt>
                <c:pt idx="10">
                  <c:v>4622.7696999999998</c:v>
                </c:pt>
                <c:pt idx="11">
                  <c:v>4624.1296999999995</c:v>
                </c:pt>
              </c:numCache>
            </c:numRef>
          </c:val>
          <c:extLst>
            <c:ext xmlns:c16="http://schemas.microsoft.com/office/drawing/2014/chart" uri="{C3380CC4-5D6E-409C-BE32-E72D297353CC}">
              <c16:uniqueId val="{0000000B-A10D-4DC0-A3DF-71286D468598}"/>
            </c:ext>
          </c:extLst>
        </c:ser>
        <c:ser>
          <c:idx val="12"/>
          <c:order val="12"/>
          <c:tx>
            <c:strRef>
              <c:f>'6'!$A$19</c:f>
              <c:strCache>
                <c:ptCount val="1"/>
                <c:pt idx="0">
                  <c:v>Ústecký Region (ULK)</c:v>
                </c:pt>
              </c:strCache>
            </c:strRef>
          </c:tx>
          <c:spPr>
            <a:pattFill prst="ltUpDiag">
              <a:fgClr>
                <a:schemeClr val="tx2"/>
              </a:fgClr>
              <a:bgClr>
                <a:schemeClr val="bg1"/>
              </a:bgClr>
            </a:pattFill>
          </c:spPr>
          <c:invertIfNegative val="0"/>
          <c:val>
            <c:numRef>
              <c:f>'6'!$B$19:$M$19</c:f>
              <c:numCache>
                <c:formatCode>#,##0.0</c:formatCode>
                <c:ptCount val="12"/>
                <c:pt idx="0">
                  <c:v>11628.264799999997</c:v>
                </c:pt>
                <c:pt idx="1">
                  <c:v>11627.984799999997</c:v>
                </c:pt>
                <c:pt idx="2">
                  <c:v>11627.984799999997</c:v>
                </c:pt>
                <c:pt idx="3">
                  <c:v>11628.264799999997</c:v>
                </c:pt>
                <c:pt idx="4">
                  <c:v>11628.264799999997</c:v>
                </c:pt>
                <c:pt idx="5">
                  <c:v>11664.065799999995</c:v>
                </c:pt>
                <c:pt idx="6">
                  <c:v>11664.938799999996</c:v>
                </c:pt>
                <c:pt idx="7">
                  <c:v>11664.938799999996</c:v>
                </c:pt>
                <c:pt idx="8">
                  <c:v>11665.475799999997</c:v>
                </c:pt>
                <c:pt idx="9">
                  <c:v>11665.585799999997</c:v>
                </c:pt>
                <c:pt idx="10">
                  <c:v>11665.585799999997</c:v>
                </c:pt>
                <c:pt idx="11">
                  <c:v>11665.701799999997</c:v>
                </c:pt>
              </c:numCache>
            </c:numRef>
          </c:val>
          <c:extLst>
            <c:ext xmlns:c16="http://schemas.microsoft.com/office/drawing/2014/chart" uri="{C3380CC4-5D6E-409C-BE32-E72D297353CC}">
              <c16:uniqueId val="{0000000C-A10D-4DC0-A3DF-71286D468598}"/>
            </c:ext>
          </c:extLst>
        </c:ser>
        <c:ser>
          <c:idx val="13"/>
          <c:order val="13"/>
          <c:tx>
            <c:strRef>
              <c:f>'6'!$A$20</c:f>
              <c:strCache>
                <c:ptCount val="1"/>
                <c:pt idx="0">
                  <c:v>Zlínský Region (ZLK)</c:v>
                </c:pt>
              </c:strCache>
            </c:strRef>
          </c:tx>
          <c:spPr>
            <a:pattFill prst="ltUpDiag">
              <a:fgClr>
                <a:schemeClr val="accent5"/>
              </a:fgClr>
              <a:bgClr>
                <a:schemeClr val="bg1"/>
              </a:bgClr>
            </a:pattFill>
          </c:spPr>
          <c:invertIfNegative val="0"/>
          <c:val>
            <c:numRef>
              <c:f>'6'!$B$20:$M$20</c:f>
              <c:numCache>
                <c:formatCode>#,##0.0</c:formatCode>
                <c:ptCount val="12"/>
                <c:pt idx="0">
                  <c:v>1266.1175999999994</c:v>
                </c:pt>
                <c:pt idx="1">
                  <c:v>1265.3575999999994</c:v>
                </c:pt>
                <c:pt idx="2">
                  <c:v>1265.3575999999994</c:v>
                </c:pt>
                <c:pt idx="3">
                  <c:v>1266.6455999999994</c:v>
                </c:pt>
                <c:pt idx="4">
                  <c:v>1266.6455999999994</c:v>
                </c:pt>
                <c:pt idx="5">
                  <c:v>1266.6455999999994</c:v>
                </c:pt>
                <c:pt idx="6">
                  <c:v>1266.4810999999995</c:v>
                </c:pt>
                <c:pt idx="7">
                  <c:v>1266.5870999999993</c:v>
                </c:pt>
                <c:pt idx="8">
                  <c:v>1261.1970999999994</c:v>
                </c:pt>
                <c:pt idx="9">
                  <c:v>1264.8920999999993</c:v>
                </c:pt>
                <c:pt idx="10">
                  <c:v>1265.6810999999993</c:v>
                </c:pt>
                <c:pt idx="11">
                  <c:v>1264.9750999999992</c:v>
                </c:pt>
              </c:numCache>
            </c:numRef>
          </c:val>
          <c:extLst>
            <c:ext xmlns:c16="http://schemas.microsoft.com/office/drawing/2014/chart" uri="{C3380CC4-5D6E-409C-BE32-E72D297353CC}">
              <c16:uniqueId val="{0000000D-A10D-4DC0-A3DF-71286D468598}"/>
            </c:ext>
          </c:extLst>
        </c:ser>
        <c:dLbls>
          <c:showLegendKey val="0"/>
          <c:showVal val="0"/>
          <c:showCatName val="0"/>
          <c:showSerName val="0"/>
          <c:showPercent val="0"/>
          <c:showBubbleSize val="0"/>
        </c:dLbls>
        <c:gapWidth val="50"/>
        <c:overlap val="100"/>
        <c:axId val="235549440"/>
        <c:axId val="235550976"/>
      </c:barChart>
      <c:catAx>
        <c:axId val="235549440"/>
        <c:scaling>
          <c:orientation val="minMax"/>
        </c:scaling>
        <c:delete val="0"/>
        <c:axPos val="b"/>
        <c:majorTickMark val="none"/>
        <c:minorTickMark val="none"/>
        <c:tickLblPos val="nextTo"/>
        <c:txPr>
          <a:bodyPr/>
          <a:lstStyle/>
          <a:p>
            <a:pPr>
              <a:defRPr sz="900"/>
            </a:pPr>
            <a:endParaRPr lang="cs-CZ"/>
          </a:p>
        </c:txPr>
        <c:crossAx val="235550976"/>
        <c:crosses val="autoZero"/>
        <c:auto val="1"/>
        <c:lblAlgn val="ctr"/>
        <c:lblOffset val="100"/>
        <c:noMultiLvlLbl val="0"/>
      </c:catAx>
      <c:valAx>
        <c:axId val="235550976"/>
        <c:scaling>
          <c:orientation val="minMax"/>
          <c:max val="40000"/>
        </c:scaling>
        <c:delete val="0"/>
        <c:axPos val="l"/>
        <c:majorGridlines/>
        <c:numFmt formatCode="#,##0" sourceLinked="0"/>
        <c:majorTickMark val="none"/>
        <c:minorTickMark val="none"/>
        <c:tickLblPos val="nextTo"/>
        <c:spPr>
          <a:ln>
            <a:noFill/>
          </a:ln>
        </c:spPr>
        <c:txPr>
          <a:bodyPr/>
          <a:lstStyle/>
          <a:p>
            <a:pPr>
              <a:defRPr sz="900"/>
            </a:pPr>
            <a:endParaRPr lang="cs-CZ"/>
          </a:p>
        </c:txPr>
        <c:crossAx val="235549440"/>
        <c:crosses val="autoZero"/>
        <c:crossBetween val="between"/>
        <c:majorUnit val="50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Heat consumption by national economy sector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9.5308268861317002E-4"/>
          <c:y val="1.2432571361490936E-2"/>
        </c:manualLayout>
      </c:layout>
      <c:overlay val="0"/>
      <c:spPr>
        <a:solidFill>
          <a:sysClr val="window" lastClr="FFFFFF"/>
        </a:solidFill>
      </c:spPr>
    </c:title>
    <c:autoTitleDeleted val="0"/>
    <c:plotArea>
      <c:layout/>
      <c:barChart>
        <c:barDir val="col"/>
        <c:grouping val="stacked"/>
        <c:varyColors val="0"/>
        <c:ser>
          <c:idx val="0"/>
          <c:order val="0"/>
          <c:tx>
            <c:strRef>
              <c:f>'7.1'!$A$8</c:f>
              <c:strCache>
                <c:ptCount val="1"/>
                <c:pt idx="0">
                  <c:v>Industry</c:v>
                </c:pt>
              </c:strCache>
            </c:strRef>
          </c:tx>
          <c:spPr>
            <a:solidFill>
              <a:schemeClr val="accent1"/>
            </a:solidFill>
          </c:spPr>
          <c:invertIfNegative val="0"/>
          <c:val>
            <c:numRef>
              <c:f>'7.1'!$B$8:$M$8</c:f>
              <c:numCache>
                <c:formatCode>#,##0.0</c:formatCode>
                <c:ptCount val="12"/>
                <c:pt idx="0">
                  <c:v>1847.5310950000003</c:v>
                </c:pt>
                <c:pt idx="1">
                  <c:v>1774.6661379999994</c:v>
                </c:pt>
                <c:pt idx="2">
                  <c:v>1551.5584139999996</c:v>
                </c:pt>
                <c:pt idx="3">
                  <c:v>1075.4858220000003</c:v>
                </c:pt>
                <c:pt idx="4">
                  <c:v>925.87447000000043</c:v>
                </c:pt>
                <c:pt idx="5">
                  <c:v>772.25090900000021</c:v>
                </c:pt>
                <c:pt idx="6">
                  <c:v>743.70635500000014</c:v>
                </c:pt>
                <c:pt idx="7">
                  <c:v>766.4249890000001</c:v>
                </c:pt>
                <c:pt idx="8">
                  <c:v>840.86584100000039</c:v>
                </c:pt>
                <c:pt idx="9">
                  <c:v>1244.2951230000001</c:v>
                </c:pt>
                <c:pt idx="10">
                  <c:v>1546.1428710000005</c:v>
                </c:pt>
                <c:pt idx="11">
                  <c:v>1645.9510449999996</c:v>
                </c:pt>
              </c:numCache>
            </c:numRef>
          </c:val>
          <c:extLst>
            <c:ext xmlns:c16="http://schemas.microsoft.com/office/drawing/2014/chart" uri="{C3380CC4-5D6E-409C-BE32-E72D297353CC}">
              <c16:uniqueId val="{00000000-F27B-49DE-A9FD-237786D95FC5}"/>
            </c:ext>
          </c:extLst>
        </c:ser>
        <c:ser>
          <c:idx val="1"/>
          <c:order val="1"/>
          <c:tx>
            <c:strRef>
              <c:f>'7.1'!$A$9</c:f>
              <c:strCache>
                <c:ptCount val="1"/>
                <c:pt idx="0">
                  <c:v>Energy</c:v>
                </c:pt>
              </c:strCache>
            </c:strRef>
          </c:tx>
          <c:spPr>
            <a:solidFill>
              <a:schemeClr val="accent2"/>
            </a:solidFill>
          </c:spPr>
          <c:invertIfNegative val="0"/>
          <c:val>
            <c:numRef>
              <c:f>'7.1'!$B$9:$M$9</c:f>
              <c:numCache>
                <c:formatCode>#,##0.0</c:formatCode>
                <c:ptCount val="12"/>
                <c:pt idx="0">
                  <c:v>207.87478999999999</c:v>
                </c:pt>
                <c:pt idx="1">
                  <c:v>174.75499099999996</c:v>
                </c:pt>
                <c:pt idx="2">
                  <c:v>175.47107300000005</c:v>
                </c:pt>
                <c:pt idx="3">
                  <c:v>116.13586499999998</c:v>
                </c:pt>
                <c:pt idx="4">
                  <c:v>96.005611000000016</c:v>
                </c:pt>
                <c:pt idx="5">
                  <c:v>55.219598000000005</c:v>
                </c:pt>
                <c:pt idx="6">
                  <c:v>53.691933999999996</c:v>
                </c:pt>
                <c:pt idx="7">
                  <c:v>52.707827000000009</c:v>
                </c:pt>
                <c:pt idx="8">
                  <c:v>68.759140000000002</c:v>
                </c:pt>
                <c:pt idx="9">
                  <c:v>129.174904</c:v>
                </c:pt>
                <c:pt idx="10">
                  <c:v>168.86945399999999</c:v>
                </c:pt>
                <c:pt idx="11">
                  <c:v>214.98614599999999</c:v>
                </c:pt>
              </c:numCache>
            </c:numRef>
          </c:val>
          <c:extLst>
            <c:ext xmlns:c16="http://schemas.microsoft.com/office/drawing/2014/chart" uri="{C3380CC4-5D6E-409C-BE32-E72D297353CC}">
              <c16:uniqueId val="{00000001-F27B-49DE-A9FD-237786D95FC5}"/>
            </c:ext>
          </c:extLst>
        </c:ser>
        <c:ser>
          <c:idx val="2"/>
          <c:order val="2"/>
          <c:tx>
            <c:strRef>
              <c:f>'7.1'!$A$10</c:f>
              <c:strCache>
                <c:ptCount val="1"/>
                <c:pt idx="0">
                  <c:v>Transport</c:v>
                </c:pt>
              </c:strCache>
            </c:strRef>
          </c:tx>
          <c:spPr>
            <a:solidFill>
              <a:schemeClr val="accent3"/>
            </a:solidFill>
          </c:spPr>
          <c:invertIfNegative val="0"/>
          <c:val>
            <c:numRef>
              <c:f>'7.1'!$B$10:$M$10</c:f>
              <c:numCache>
                <c:formatCode>#,##0.0</c:formatCode>
                <c:ptCount val="12"/>
                <c:pt idx="0">
                  <c:v>98.404753999999997</c:v>
                </c:pt>
                <c:pt idx="1">
                  <c:v>94.896326999999971</c:v>
                </c:pt>
                <c:pt idx="2">
                  <c:v>72.756496000000013</c:v>
                </c:pt>
                <c:pt idx="3">
                  <c:v>47.163860999999997</c:v>
                </c:pt>
                <c:pt idx="4">
                  <c:v>21.786027999999995</c:v>
                </c:pt>
                <c:pt idx="5">
                  <c:v>9.924963</c:v>
                </c:pt>
                <c:pt idx="6">
                  <c:v>4.7093240000000005</c:v>
                </c:pt>
                <c:pt idx="7">
                  <c:v>4.2301000000000002</c:v>
                </c:pt>
                <c:pt idx="8">
                  <c:v>7.8371260000000005</c:v>
                </c:pt>
                <c:pt idx="9">
                  <c:v>40.479331999999999</c:v>
                </c:pt>
                <c:pt idx="10">
                  <c:v>67.482246000000004</c:v>
                </c:pt>
                <c:pt idx="11">
                  <c:v>85.963425000000001</c:v>
                </c:pt>
              </c:numCache>
            </c:numRef>
          </c:val>
          <c:extLst>
            <c:ext xmlns:c16="http://schemas.microsoft.com/office/drawing/2014/chart" uri="{C3380CC4-5D6E-409C-BE32-E72D297353CC}">
              <c16:uniqueId val="{00000002-F27B-49DE-A9FD-237786D95FC5}"/>
            </c:ext>
          </c:extLst>
        </c:ser>
        <c:ser>
          <c:idx val="3"/>
          <c:order val="3"/>
          <c:tx>
            <c:strRef>
              <c:f>'7.1'!$A$11</c:f>
              <c:strCache>
                <c:ptCount val="1"/>
                <c:pt idx="0">
                  <c:v>Construction</c:v>
                </c:pt>
              </c:strCache>
            </c:strRef>
          </c:tx>
          <c:spPr>
            <a:solidFill>
              <a:schemeClr val="accent4"/>
            </a:solidFill>
          </c:spPr>
          <c:invertIfNegative val="0"/>
          <c:val>
            <c:numRef>
              <c:f>'7.1'!$B$11:$M$11</c:f>
              <c:numCache>
                <c:formatCode>#,##0.0</c:formatCode>
                <c:ptCount val="12"/>
                <c:pt idx="0">
                  <c:v>35.294074000000002</c:v>
                </c:pt>
                <c:pt idx="1">
                  <c:v>31.589755</c:v>
                </c:pt>
                <c:pt idx="2">
                  <c:v>22.468672999999999</c:v>
                </c:pt>
                <c:pt idx="3">
                  <c:v>12.670142</c:v>
                </c:pt>
                <c:pt idx="4">
                  <c:v>7.9020699999999984</c:v>
                </c:pt>
                <c:pt idx="5">
                  <c:v>3.6240329999999998</c:v>
                </c:pt>
                <c:pt idx="6">
                  <c:v>2.0314109999999999</c:v>
                </c:pt>
                <c:pt idx="7">
                  <c:v>2.1516479999999998</c:v>
                </c:pt>
                <c:pt idx="8">
                  <c:v>3.8719550000000003</c:v>
                </c:pt>
                <c:pt idx="9">
                  <c:v>13.659159000000001</c:v>
                </c:pt>
                <c:pt idx="10">
                  <c:v>23.468974999999993</c:v>
                </c:pt>
                <c:pt idx="11">
                  <c:v>28.325007000000003</c:v>
                </c:pt>
              </c:numCache>
            </c:numRef>
          </c:val>
          <c:extLst>
            <c:ext xmlns:c16="http://schemas.microsoft.com/office/drawing/2014/chart" uri="{C3380CC4-5D6E-409C-BE32-E72D297353CC}">
              <c16:uniqueId val="{00000003-F27B-49DE-A9FD-237786D95FC5}"/>
            </c:ext>
          </c:extLst>
        </c:ser>
        <c:ser>
          <c:idx val="4"/>
          <c:order val="4"/>
          <c:tx>
            <c:strRef>
              <c:f>'7.1'!$A$12</c:f>
              <c:strCache>
                <c:ptCount val="1"/>
                <c:pt idx="0">
                  <c:v>Farming and forestry</c:v>
                </c:pt>
              </c:strCache>
            </c:strRef>
          </c:tx>
          <c:spPr>
            <a:solidFill>
              <a:schemeClr val="accent5"/>
            </a:solidFill>
          </c:spPr>
          <c:invertIfNegative val="0"/>
          <c:val>
            <c:numRef>
              <c:f>'7.1'!$B$12:$M$12</c:f>
              <c:numCache>
                <c:formatCode>#,##0.0</c:formatCode>
                <c:ptCount val="12"/>
                <c:pt idx="0">
                  <c:v>66.090716999999998</c:v>
                </c:pt>
                <c:pt idx="1">
                  <c:v>69.256935999999968</c:v>
                </c:pt>
                <c:pt idx="2">
                  <c:v>64.744807999999992</c:v>
                </c:pt>
                <c:pt idx="3">
                  <c:v>48.113040000000005</c:v>
                </c:pt>
                <c:pt idx="4">
                  <c:v>36.194406999999998</c:v>
                </c:pt>
                <c:pt idx="5">
                  <c:v>22.953225000000003</c:v>
                </c:pt>
                <c:pt idx="6">
                  <c:v>24.981024000000005</c:v>
                </c:pt>
                <c:pt idx="7">
                  <c:v>22.505453000000003</c:v>
                </c:pt>
                <c:pt idx="8">
                  <c:v>31.852261000000002</c:v>
                </c:pt>
                <c:pt idx="9">
                  <c:v>49.306633000000005</c:v>
                </c:pt>
                <c:pt idx="10">
                  <c:v>61.472714000000025</c:v>
                </c:pt>
                <c:pt idx="11">
                  <c:v>56.403910999999994</c:v>
                </c:pt>
              </c:numCache>
            </c:numRef>
          </c:val>
          <c:extLst>
            <c:ext xmlns:c16="http://schemas.microsoft.com/office/drawing/2014/chart" uri="{C3380CC4-5D6E-409C-BE32-E72D297353CC}">
              <c16:uniqueId val="{00000004-F27B-49DE-A9FD-237786D95FC5}"/>
            </c:ext>
          </c:extLst>
        </c:ser>
        <c:ser>
          <c:idx val="5"/>
          <c:order val="5"/>
          <c:tx>
            <c:strRef>
              <c:f>'7.1'!$A$13</c:f>
              <c:strCache>
                <c:ptCount val="1"/>
                <c:pt idx="0">
                  <c:v>Households</c:v>
                </c:pt>
              </c:strCache>
            </c:strRef>
          </c:tx>
          <c:spPr>
            <a:solidFill>
              <a:schemeClr val="accent6"/>
            </a:solidFill>
          </c:spPr>
          <c:invertIfNegative val="0"/>
          <c:val>
            <c:numRef>
              <c:f>'7.1'!$B$13:$M$13</c:f>
              <c:numCache>
                <c:formatCode>#,##0.0</c:formatCode>
                <c:ptCount val="12"/>
                <c:pt idx="0">
                  <c:v>5110.390389000002</c:v>
                </c:pt>
                <c:pt idx="1">
                  <c:v>4591.4890780000014</c:v>
                </c:pt>
                <c:pt idx="2">
                  <c:v>3368.5966540000018</c:v>
                </c:pt>
                <c:pt idx="3">
                  <c:v>2126.1951510000004</c:v>
                </c:pt>
                <c:pt idx="4">
                  <c:v>1764.8129169999986</c:v>
                </c:pt>
                <c:pt idx="5">
                  <c:v>831.62424199999998</c:v>
                </c:pt>
                <c:pt idx="6">
                  <c:v>809.18269800000041</c:v>
                </c:pt>
                <c:pt idx="7">
                  <c:v>847.13234499999999</c:v>
                </c:pt>
                <c:pt idx="8">
                  <c:v>1251.7658910000005</c:v>
                </c:pt>
                <c:pt idx="9">
                  <c:v>3097.5500039999984</c:v>
                </c:pt>
                <c:pt idx="10">
                  <c:v>4141.7366279999997</c:v>
                </c:pt>
                <c:pt idx="11">
                  <c:v>4944.8904020000027</c:v>
                </c:pt>
              </c:numCache>
            </c:numRef>
          </c:val>
          <c:extLst>
            <c:ext xmlns:c16="http://schemas.microsoft.com/office/drawing/2014/chart" uri="{C3380CC4-5D6E-409C-BE32-E72D297353CC}">
              <c16:uniqueId val="{00000005-F27B-49DE-A9FD-237786D95FC5}"/>
            </c:ext>
          </c:extLst>
        </c:ser>
        <c:ser>
          <c:idx val="6"/>
          <c:order val="6"/>
          <c:tx>
            <c:strRef>
              <c:f>'7.1'!$A$14</c:f>
              <c:strCache>
                <c:ptCount val="1"/>
                <c:pt idx="0">
                  <c:v>Retail, services, schools, health care</c:v>
                </c:pt>
              </c:strCache>
            </c:strRef>
          </c:tx>
          <c:spPr>
            <a:solidFill>
              <a:srgbClr val="F0948F"/>
            </a:solidFill>
          </c:spPr>
          <c:invertIfNegative val="0"/>
          <c:val>
            <c:numRef>
              <c:f>'7.1'!$B$14:$M$14</c:f>
              <c:numCache>
                <c:formatCode>#,##0.0</c:formatCode>
                <c:ptCount val="12"/>
                <c:pt idx="0">
                  <c:v>2677.9839520000023</c:v>
                </c:pt>
                <c:pt idx="1">
                  <c:v>2556.4933129999972</c:v>
                </c:pt>
                <c:pt idx="2">
                  <c:v>1927.661777999999</c:v>
                </c:pt>
                <c:pt idx="3">
                  <c:v>1202.7812950000002</c:v>
                </c:pt>
                <c:pt idx="4">
                  <c:v>828.6975759999998</c:v>
                </c:pt>
                <c:pt idx="5">
                  <c:v>394.84783300000038</c:v>
                </c:pt>
                <c:pt idx="6">
                  <c:v>333.71463499999976</c:v>
                </c:pt>
                <c:pt idx="7">
                  <c:v>332.31047500000022</c:v>
                </c:pt>
                <c:pt idx="8">
                  <c:v>497.25292000000024</c:v>
                </c:pt>
                <c:pt idx="9">
                  <c:v>1313.7098149999995</c:v>
                </c:pt>
                <c:pt idx="10">
                  <c:v>2033.257866000002</c:v>
                </c:pt>
                <c:pt idx="11">
                  <c:v>2473.1137829999998</c:v>
                </c:pt>
              </c:numCache>
            </c:numRef>
          </c:val>
          <c:extLst>
            <c:ext xmlns:c16="http://schemas.microsoft.com/office/drawing/2014/chart" uri="{C3380CC4-5D6E-409C-BE32-E72D297353CC}">
              <c16:uniqueId val="{00000006-F27B-49DE-A9FD-237786D95FC5}"/>
            </c:ext>
          </c:extLst>
        </c:ser>
        <c:ser>
          <c:idx val="7"/>
          <c:order val="7"/>
          <c:tx>
            <c:strRef>
              <c:f>'7.1'!$A$15</c:f>
              <c:strCache>
                <c:ptCount val="1"/>
                <c:pt idx="0">
                  <c:v>Other</c:v>
                </c:pt>
              </c:strCache>
            </c:strRef>
          </c:tx>
          <c:spPr>
            <a:solidFill>
              <a:srgbClr val="F7C9C7"/>
            </a:solidFill>
          </c:spPr>
          <c:invertIfNegative val="0"/>
          <c:val>
            <c:numRef>
              <c:f>'7.1'!$B$15:$M$15</c:f>
              <c:numCache>
                <c:formatCode>#,##0.0</c:formatCode>
                <c:ptCount val="12"/>
                <c:pt idx="0">
                  <c:v>268.41330599999998</c:v>
                </c:pt>
                <c:pt idx="1">
                  <c:v>238.36649999999995</c:v>
                </c:pt>
                <c:pt idx="2">
                  <c:v>175.17946699999996</c:v>
                </c:pt>
                <c:pt idx="3">
                  <c:v>103.80981799999999</c:v>
                </c:pt>
                <c:pt idx="4">
                  <c:v>73.972515999999985</c:v>
                </c:pt>
                <c:pt idx="5">
                  <c:v>36.910805999999994</c:v>
                </c:pt>
                <c:pt idx="6">
                  <c:v>36.546453999999997</c:v>
                </c:pt>
                <c:pt idx="7">
                  <c:v>29.015633000000008</c:v>
                </c:pt>
                <c:pt idx="8">
                  <c:v>44.628588999999984</c:v>
                </c:pt>
                <c:pt idx="9">
                  <c:v>121.58482299999997</c:v>
                </c:pt>
                <c:pt idx="10">
                  <c:v>185.76404299999987</c:v>
                </c:pt>
                <c:pt idx="11">
                  <c:v>223.23352499999993</c:v>
                </c:pt>
              </c:numCache>
            </c:numRef>
          </c:val>
          <c:extLst>
            <c:ext xmlns:c16="http://schemas.microsoft.com/office/drawing/2014/chart" uri="{C3380CC4-5D6E-409C-BE32-E72D297353CC}">
              <c16:uniqueId val="{00000007-F27B-49DE-A9FD-237786D95FC5}"/>
            </c:ext>
          </c:extLst>
        </c:ser>
        <c:dLbls>
          <c:showLegendKey val="0"/>
          <c:showVal val="0"/>
          <c:showCatName val="0"/>
          <c:showSerName val="0"/>
          <c:showPercent val="0"/>
          <c:showBubbleSize val="0"/>
        </c:dLbls>
        <c:gapWidth val="50"/>
        <c:overlap val="100"/>
        <c:axId val="235601280"/>
        <c:axId val="234820736"/>
      </c:barChart>
      <c:catAx>
        <c:axId val="235601280"/>
        <c:scaling>
          <c:orientation val="minMax"/>
        </c:scaling>
        <c:delete val="0"/>
        <c:axPos val="b"/>
        <c:majorTickMark val="none"/>
        <c:minorTickMark val="none"/>
        <c:tickLblPos val="nextTo"/>
        <c:txPr>
          <a:bodyPr/>
          <a:lstStyle/>
          <a:p>
            <a:pPr>
              <a:defRPr sz="900"/>
            </a:pPr>
            <a:endParaRPr lang="cs-CZ"/>
          </a:p>
        </c:txPr>
        <c:crossAx val="234820736"/>
        <c:crosses val="autoZero"/>
        <c:auto val="1"/>
        <c:lblAlgn val="ctr"/>
        <c:lblOffset val="100"/>
        <c:noMultiLvlLbl val="0"/>
      </c:catAx>
      <c:valAx>
        <c:axId val="234820736"/>
        <c:scaling>
          <c:orientation val="minMax"/>
        </c:scaling>
        <c:delete val="0"/>
        <c:axPos val="l"/>
        <c:majorGridlines/>
        <c:numFmt formatCode="#,##0" sourceLinked="0"/>
        <c:majorTickMark val="none"/>
        <c:minorTickMark val="none"/>
        <c:tickLblPos val="nextTo"/>
        <c:spPr>
          <a:ln>
            <a:noFill/>
          </a:ln>
        </c:spPr>
        <c:txPr>
          <a:bodyPr/>
          <a:lstStyle/>
          <a:p>
            <a:pPr>
              <a:defRPr sz="900"/>
            </a:pPr>
            <a:endParaRPr lang="cs-CZ"/>
          </a:p>
        </c:txPr>
        <c:crossAx val="235601280"/>
        <c:crosses val="autoZero"/>
        <c:crossBetween val="between"/>
        <c:majorUnit val="2000"/>
      </c:valAx>
    </c:plotArea>
    <c:legend>
      <c:legendPos val="b"/>
      <c:layout>
        <c:manualLayout>
          <c:xMode val="edge"/>
          <c:yMode val="edge"/>
          <c:x val="1.0088566815436963E-3"/>
          <c:y val="0.91434267375625611"/>
          <c:w val="0.81491002466308415"/>
          <c:h val="6.3373197164242223E-2"/>
        </c:manualLayout>
      </c:layout>
      <c:overlay val="0"/>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'7.1'!$O$8</c:f>
              <c:strCache>
                <c:ptCount val="1"/>
              </c:strCache>
            </c:strRef>
          </c:tx>
          <c:spPr>
            <a:solidFill>
              <a:schemeClr val="tx2"/>
            </a:solidFill>
          </c:spPr>
          <c:invertIfNegative val="0"/>
          <c:cat>
            <c:numRef>
              <c:f>'7.1'!$P$7</c:f>
              <c:numCache>
                <c:formatCode>General</c:formatCode>
                <c:ptCount val="1"/>
              </c:numCache>
            </c:numRef>
          </c:cat>
          <c:val>
            <c:numRef>
              <c:f>'7.1'!$P$8</c:f>
              <c:numCache>
                <c:formatCode>0%</c:formatCode>
                <c:ptCount val="1"/>
              </c:numCache>
            </c:numRef>
          </c:val>
          <c:extLst>
            <c:ext xmlns:c16="http://schemas.microsoft.com/office/drawing/2014/chart" uri="{C3380CC4-5D6E-409C-BE32-E72D297353CC}">
              <c16:uniqueId val="{00000000-520D-42CF-BCEA-16F4CB5B3DF0}"/>
            </c:ext>
          </c:extLst>
        </c:ser>
        <c:ser>
          <c:idx val="1"/>
          <c:order val="1"/>
          <c:tx>
            <c:strRef>
              <c:f>'7.1'!$O$9</c:f>
              <c:strCache>
                <c:ptCount val="1"/>
              </c:strCache>
            </c:strRef>
          </c:tx>
          <c:spPr>
            <a:solidFill>
              <a:schemeClr val="accent2"/>
            </a:solidFill>
          </c:spPr>
          <c:invertIfNegative val="0"/>
          <c:cat>
            <c:numRef>
              <c:f>'7.1'!$P$7</c:f>
              <c:numCache>
                <c:formatCode>General</c:formatCode>
                <c:ptCount val="1"/>
              </c:numCache>
            </c:numRef>
          </c:cat>
          <c:val>
            <c:numRef>
              <c:f>'7.1'!$P$9</c:f>
              <c:numCache>
                <c:formatCode>0%</c:formatCode>
                <c:ptCount val="1"/>
              </c:numCache>
            </c:numRef>
          </c:val>
          <c:extLst>
            <c:ext xmlns:c16="http://schemas.microsoft.com/office/drawing/2014/chart" uri="{C3380CC4-5D6E-409C-BE32-E72D297353CC}">
              <c16:uniqueId val="{00000001-520D-42CF-BCEA-16F4CB5B3DF0}"/>
            </c:ext>
          </c:extLst>
        </c:ser>
        <c:ser>
          <c:idx val="2"/>
          <c:order val="2"/>
          <c:tx>
            <c:strRef>
              <c:f>'7.1'!$O$10</c:f>
              <c:strCache>
                <c:ptCount val="1"/>
              </c:strCache>
            </c:strRef>
          </c:tx>
          <c:spPr>
            <a:solidFill>
              <a:schemeClr val="accent3"/>
            </a:solidFill>
          </c:spPr>
          <c:invertIfNegative val="0"/>
          <c:cat>
            <c:numRef>
              <c:f>'7.1'!$P$7</c:f>
              <c:numCache>
                <c:formatCode>General</c:formatCode>
                <c:ptCount val="1"/>
              </c:numCache>
            </c:numRef>
          </c:cat>
          <c:val>
            <c:numRef>
              <c:f>'7.1'!$P$10</c:f>
              <c:numCache>
                <c:formatCode>0%</c:formatCode>
                <c:ptCount val="1"/>
              </c:numCache>
            </c:numRef>
          </c:val>
          <c:extLst>
            <c:ext xmlns:c16="http://schemas.microsoft.com/office/drawing/2014/chart" uri="{C3380CC4-5D6E-409C-BE32-E72D297353CC}">
              <c16:uniqueId val="{00000002-520D-42CF-BCEA-16F4CB5B3DF0}"/>
            </c:ext>
          </c:extLst>
        </c:ser>
        <c:ser>
          <c:idx val="3"/>
          <c:order val="3"/>
          <c:tx>
            <c:strRef>
              <c:f>'7.1'!$O$11</c:f>
              <c:strCache>
                <c:ptCount val="1"/>
              </c:strCache>
            </c:strRef>
          </c:tx>
          <c:spPr>
            <a:solidFill>
              <a:schemeClr val="accent4"/>
            </a:solidFill>
          </c:spPr>
          <c:invertIfNegative val="0"/>
          <c:cat>
            <c:numRef>
              <c:f>'7.1'!$P$7</c:f>
              <c:numCache>
                <c:formatCode>General</c:formatCode>
                <c:ptCount val="1"/>
              </c:numCache>
            </c:numRef>
          </c:cat>
          <c:val>
            <c:numRef>
              <c:f>'7.1'!$P$11</c:f>
              <c:numCache>
                <c:formatCode>0%</c:formatCode>
                <c:ptCount val="1"/>
              </c:numCache>
            </c:numRef>
          </c:val>
          <c:extLst>
            <c:ext xmlns:c16="http://schemas.microsoft.com/office/drawing/2014/chart" uri="{C3380CC4-5D6E-409C-BE32-E72D297353CC}">
              <c16:uniqueId val="{00000003-520D-42CF-BCEA-16F4CB5B3DF0}"/>
            </c:ext>
          </c:extLst>
        </c:ser>
        <c:ser>
          <c:idx val="4"/>
          <c:order val="4"/>
          <c:tx>
            <c:strRef>
              <c:f>'7.1'!$O$12</c:f>
              <c:strCache>
                <c:ptCount val="1"/>
              </c:strCache>
            </c:strRef>
          </c:tx>
          <c:invertIfNegative val="0"/>
          <c:cat>
            <c:numRef>
              <c:f>'7.1'!$P$7</c:f>
              <c:numCache>
                <c:formatCode>General</c:formatCode>
                <c:ptCount val="1"/>
              </c:numCache>
            </c:numRef>
          </c:cat>
          <c:val>
            <c:numRef>
              <c:f>'7.1'!$P$12</c:f>
              <c:numCache>
                <c:formatCode>0%</c:formatCode>
                <c:ptCount val="1"/>
              </c:numCache>
            </c:numRef>
          </c:val>
          <c:extLst>
            <c:ext xmlns:c16="http://schemas.microsoft.com/office/drawing/2014/chart" uri="{C3380CC4-5D6E-409C-BE32-E72D297353CC}">
              <c16:uniqueId val="{00000004-520D-42CF-BCEA-16F4CB5B3DF0}"/>
            </c:ext>
          </c:extLst>
        </c:ser>
        <c:ser>
          <c:idx val="5"/>
          <c:order val="5"/>
          <c:tx>
            <c:strRef>
              <c:f>'7.1'!$O$13</c:f>
              <c:strCache>
                <c:ptCount val="1"/>
              </c:strCache>
            </c:strRef>
          </c:tx>
          <c:spPr>
            <a:solidFill>
              <a:schemeClr val="accent6"/>
            </a:solidFill>
          </c:spPr>
          <c:invertIfNegative val="0"/>
          <c:cat>
            <c:numRef>
              <c:f>'7.1'!$P$7</c:f>
              <c:numCache>
                <c:formatCode>General</c:formatCode>
                <c:ptCount val="1"/>
              </c:numCache>
            </c:numRef>
          </c:cat>
          <c:val>
            <c:numRef>
              <c:f>'7.1'!$P$13</c:f>
              <c:numCache>
                <c:formatCode>0%</c:formatCode>
                <c:ptCount val="1"/>
              </c:numCache>
            </c:numRef>
          </c:val>
          <c:extLst>
            <c:ext xmlns:c16="http://schemas.microsoft.com/office/drawing/2014/chart" uri="{C3380CC4-5D6E-409C-BE32-E72D297353CC}">
              <c16:uniqueId val="{00000005-520D-42CF-BCEA-16F4CB5B3DF0}"/>
            </c:ext>
          </c:extLst>
        </c:ser>
        <c:ser>
          <c:idx val="6"/>
          <c:order val="6"/>
          <c:tx>
            <c:strRef>
              <c:f>'7.1'!$O$14</c:f>
              <c:strCache>
                <c:ptCount val="1"/>
              </c:strCache>
            </c:strRef>
          </c:tx>
          <c:spPr>
            <a:solidFill>
              <a:srgbClr val="F0948F"/>
            </a:solidFill>
          </c:spPr>
          <c:invertIfNegative val="0"/>
          <c:cat>
            <c:numRef>
              <c:f>'7.1'!$P$7</c:f>
              <c:numCache>
                <c:formatCode>General</c:formatCode>
                <c:ptCount val="1"/>
              </c:numCache>
            </c:numRef>
          </c:cat>
          <c:val>
            <c:numRef>
              <c:f>'7.1'!$P$14</c:f>
              <c:numCache>
                <c:formatCode>0%</c:formatCode>
                <c:ptCount val="1"/>
              </c:numCache>
            </c:numRef>
          </c:val>
          <c:extLst>
            <c:ext xmlns:c16="http://schemas.microsoft.com/office/drawing/2014/chart" uri="{C3380CC4-5D6E-409C-BE32-E72D297353CC}">
              <c16:uniqueId val="{00000006-520D-42CF-BCEA-16F4CB5B3DF0}"/>
            </c:ext>
          </c:extLst>
        </c:ser>
        <c:ser>
          <c:idx val="7"/>
          <c:order val="7"/>
          <c:tx>
            <c:strRef>
              <c:f>'7.1'!$O$15</c:f>
              <c:strCache>
                <c:ptCount val="1"/>
              </c:strCache>
            </c:strRef>
          </c:tx>
          <c:spPr>
            <a:solidFill>
              <a:srgbClr val="F7C9C7"/>
            </a:solidFill>
          </c:spPr>
          <c:invertIfNegative val="0"/>
          <c:cat>
            <c:numRef>
              <c:f>'7.1'!$P$7</c:f>
              <c:numCache>
                <c:formatCode>General</c:formatCode>
                <c:ptCount val="1"/>
              </c:numCache>
            </c:numRef>
          </c:cat>
          <c:val>
            <c:numRef>
              <c:f>'7.1'!$P$15</c:f>
              <c:numCache>
                <c:formatCode>0%</c:formatCode>
                <c:ptCount val="1"/>
              </c:numCache>
            </c:numRef>
          </c:val>
          <c:extLst>
            <c:ext xmlns:c16="http://schemas.microsoft.com/office/drawing/2014/chart" uri="{C3380CC4-5D6E-409C-BE32-E72D297353CC}">
              <c16:uniqueId val="{00000007-520D-42CF-BCEA-16F4CB5B3DF0}"/>
            </c:ext>
          </c:extLst>
        </c:ser>
        <c:dLbls>
          <c:showLegendKey val="0"/>
          <c:showVal val="0"/>
          <c:showCatName val="0"/>
          <c:showSerName val="0"/>
          <c:showPercent val="0"/>
          <c:showBubbleSize val="0"/>
        </c:dLbls>
        <c:gapWidth val="150"/>
        <c:axId val="234870272"/>
        <c:axId val="234871808"/>
      </c:barChart>
      <c:catAx>
        <c:axId val="234870272"/>
        <c:scaling>
          <c:orientation val="minMax"/>
        </c:scaling>
        <c:delete val="1"/>
        <c:axPos val="b"/>
        <c:numFmt formatCode="General" sourceLinked="1"/>
        <c:majorTickMark val="out"/>
        <c:minorTickMark val="none"/>
        <c:tickLblPos val="nextTo"/>
        <c:crossAx val="234871808"/>
        <c:crosses val="autoZero"/>
        <c:auto val="1"/>
        <c:lblAlgn val="ctr"/>
        <c:lblOffset val="100"/>
        <c:noMultiLvlLbl val="0"/>
      </c:catAx>
      <c:valAx>
        <c:axId val="234871808"/>
        <c:scaling>
          <c:orientation val="minMax"/>
        </c:scaling>
        <c:delete val="1"/>
        <c:axPos val="l"/>
        <c:numFmt formatCode="0%" sourceLinked="1"/>
        <c:majorTickMark val="out"/>
        <c:minorTickMark val="none"/>
        <c:tickLblPos val="nextTo"/>
        <c:crossAx val="234870272"/>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chemeClr val="tx2"/>
                </a:solidFill>
              </a:defRPr>
            </a:pPr>
            <a:r>
              <a:rPr lang="en-US" sz="1000" b="1" i="0" baseline="0">
                <a:solidFill>
                  <a:srgbClr val="233060"/>
                </a:solidFill>
                <a:effectLst/>
              </a:rPr>
              <a:t>Heat consumption in Czech Regions by national economy sector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1.1096921549336717E-4"/>
          <c:y val="2.6610081681993657E-2"/>
        </c:manualLayout>
      </c:layout>
      <c:overlay val="0"/>
    </c:title>
    <c:autoTitleDeleted val="0"/>
    <c:plotArea>
      <c:layout>
        <c:manualLayout>
          <c:layoutTarget val="inner"/>
          <c:xMode val="edge"/>
          <c:yMode val="edge"/>
          <c:x val="4.6612307810022749E-2"/>
          <c:y val="0.14640605169467286"/>
          <c:w val="0.54332795749197038"/>
          <c:h val="0.44660015416014731"/>
        </c:manualLayout>
      </c:layout>
      <c:barChart>
        <c:barDir val="col"/>
        <c:grouping val="stacked"/>
        <c:varyColors val="0"/>
        <c:ser>
          <c:idx val="0"/>
          <c:order val="0"/>
          <c:tx>
            <c:strRef>
              <c:f>'7.2'!$B$3</c:f>
              <c:strCache>
                <c:ptCount val="1"/>
                <c:pt idx="0">
                  <c:v>Industry</c:v>
                </c:pt>
              </c:strCache>
            </c:strRef>
          </c:tx>
          <c:spPr>
            <a:solidFill>
              <a:schemeClr val="tx2"/>
            </a:solidFill>
          </c:spPr>
          <c:invertIfNegative val="0"/>
          <c:cat>
            <c:strRef>
              <c:f>'7.2'!$A$5:$A$18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'7.2'!$B$5:$B$18</c:f>
              <c:numCache>
                <c:formatCode>#,##0.0</c:formatCode>
                <c:ptCount val="14"/>
                <c:pt idx="0">
                  <c:v>258.28844600000002</c:v>
                </c:pt>
                <c:pt idx="1">
                  <c:v>828.76236800000015</c:v>
                </c:pt>
                <c:pt idx="2">
                  <c:v>421.57818300000002</c:v>
                </c:pt>
                <c:pt idx="3">
                  <c:v>180.79694800000004</c:v>
                </c:pt>
                <c:pt idx="4">
                  <c:v>145.26633400000006</c:v>
                </c:pt>
                <c:pt idx="5">
                  <c:v>645.04412400000024</c:v>
                </c:pt>
                <c:pt idx="6">
                  <c:v>169.89893500000002</c:v>
                </c:pt>
                <c:pt idx="7">
                  <c:v>1798.171511</c:v>
                </c:pt>
                <c:pt idx="8">
                  <c:v>469.77921099999992</c:v>
                </c:pt>
                <c:pt idx="9">
                  <c:v>456.20247699999993</c:v>
                </c:pt>
                <c:pt idx="10">
                  <c:v>423.09013400000003</c:v>
                </c:pt>
                <c:pt idx="11">
                  <c:v>3946.0720119999996</c:v>
                </c:pt>
                <c:pt idx="12">
                  <c:v>3541.4767400000032</c:v>
                </c:pt>
                <c:pt idx="13">
                  <c:v>1450.3256490000001</c:v>
                </c:pt>
              </c:numCache>
            </c:numRef>
          </c:val>
          <c:extLst>
            <c:ext xmlns:c16="http://schemas.microsoft.com/office/drawing/2014/chart" uri="{C3380CC4-5D6E-409C-BE32-E72D297353CC}">
              <c16:uniqueId val="{00000000-EEF0-4BB7-8278-2B40CA1AB11C}"/>
            </c:ext>
          </c:extLst>
        </c:ser>
        <c:ser>
          <c:idx val="1"/>
          <c:order val="1"/>
          <c:tx>
            <c:strRef>
              <c:f>'7.2'!$C$3</c:f>
              <c:strCache>
                <c:ptCount val="1"/>
                <c:pt idx="0">
                  <c:v>Energy</c:v>
                </c:pt>
              </c:strCache>
            </c:strRef>
          </c:tx>
          <c:spPr>
            <a:solidFill>
              <a:schemeClr val="accent2"/>
            </a:solidFill>
          </c:spPr>
          <c:invertIfNegative val="0"/>
          <c:cat>
            <c:strRef>
              <c:f>'7.2'!$A$5:$A$18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'7.2'!$C$5:$C$18</c:f>
              <c:numCache>
                <c:formatCode>#,##0.0</c:formatCode>
                <c:ptCount val="14"/>
                <c:pt idx="0">
                  <c:v>222.85402300000007</c:v>
                </c:pt>
                <c:pt idx="1">
                  <c:v>30.438837999999997</c:v>
                </c:pt>
                <c:pt idx="2">
                  <c:v>5.3867200000000004</c:v>
                </c:pt>
                <c:pt idx="3">
                  <c:v>102.61495900000001</c:v>
                </c:pt>
                <c:pt idx="4">
                  <c:v>40.486139999999999</c:v>
                </c:pt>
                <c:pt idx="5">
                  <c:v>8.7355999999999998</c:v>
                </c:pt>
                <c:pt idx="6">
                  <c:v>2.6789999999999998</c:v>
                </c:pt>
                <c:pt idx="7">
                  <c:v>641.2292470000001</c:v>
                </c:pt>
                <c:pt idx="8">
                  <c:v>33.739712000000004</c:v>
                </c:pt>
                <c:pt idx="9">
                  <c:v>12.452566999999998</c:v>
                </c:pt>
                <c:pt idx="10">
                  <c:v>0</c:v>
                </c:pt>
                <c:pt idx="11">
                  <c:v>25.385926000000001</c:v>
                </c:pt>
                <c:pt idx="12">
                  <c:v>386.91371099999992</c:v>
                </c:pt>
                <c:pt idx="13">
                  <c:v>0.73489000000000004</c:v>
                </c:pt>
              </c:numCache>
            </c:numRef>
          </c:val>
          <c:extLst>
            <c:ext xmlns:c16="http://schemas.microsoft.com/office/drawing/2014/chart" uri="{C3380CC4-5D6E-409C-BE32-E72D297353CC}">
              <c16:uniqueId val="{00000001-EEF0-4BB7-8278-2B40CA1AB11C}"/>
            </c:ext>
          </c:extLst>
        </c:ser>
        <c:ser>
          <c:idx val="2"/>
          <c:order val="2"/>
          <c:tx>
            <c:strRef>
              <c:f>'7.2'!$D$3</c:f>
              <c:strCache>
                <c:ptCount val="1"/>
                <c:pt idx="0">
                  <c:v>Transport</c:v>
                </c:pt>
              </c:strCache>
            </c:strRef>
          </c:tx>
          <c:spPr>
            <a:solidFill>
              <a:schemeClr val="accent3"/>
            </a:solidFill>
          </c:spPr>
          <c:invertIfNegative val="0"/>
          <c:cat>
            <c:strRef>
              <c:f>'7.2'!$A$5:$A$18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'7.2'!$D$5:$D$18</c:f>
              <c:numCache>
                <c:formatCode>#,##0.0</c:formatCode>
                <c:ptCount val="14"/>
                <c:pt idx="0">
                  <c:v>180.88902900000002</c:v>
                </c:pt>
                <c:pt idx="1">
                  <c:v>44.013860000000001</c:v>
                </c:pt>
                <c:pt idx="2">
                  <c:v>0.58199999999999996</c:v>
                </c:pt>
                <c:pt idx="3">
                  <c:v>18.747740999999998</c:v>
                </c:pt>
                <c:pt idx="4">
                  <c:v>2.7439800000000001</c:v>
                </c:pt>
                <c:pt idx="5">
                  <c:v>15.3645</c:v>
                </c:pt>
                <c:pt idx="6">
                  <c:v>7.157</c:v>
                </c:pt>
                <c:pt idx="7">
                  <c:v>38.120403999999979</c:v>
                </c:pt>
                <c:pt idx="8">
                  <c:v>0.996</c:v>
                </c:pt>
                <c:pt idx="9">
                  <c:v>55.792765000000003</c:v>
                </c:pt>
                <c:pt idx="10">
                  <c:v>25.602829999999997</c:v>
                </c:pt>
                <c:pt idx="11">
                  <c:v>20.598600000000001</c:v>
                </c:pt>
                <c:pt idx="12">
                  <c:v>131.84693299999998</c:v>
                </c:pt>
                <c:pt idx="13">
                  <c:v>13.17834</c:v>
                </c:pt>
              </c:numCache>
            </c:numRef>
          </c:val>
          <c:extLst>
            <c:ext xmlns:c16="http://schemas.microsoft.com/office/drawing/2014/chart" uri="{C3380CC4-5D6E-409C-BE32-E72D297353CC}">
              <c16:uniqueId val="{00000002-EEF0-4BB7-8278-2B40CA1AB11C}"/>
            </c:ext>
          </c:extLst>
        </c:ser>
        <c:ser>
          <c:idx val="3"/>
          <c:order val="3"/>
          <c:tx>
            <c:strRef>
              <c:f>'7.2'!$E$3</c:f>
              <c:strCache>
                <c:ptCount val="1"/>
                <c:pt idx="0">
                  <c:v>Construction</c:v>
                </c:pt>
              </c:strCache>
            </c:strRef>
          </c:tx>
          <c:spPr>
            <a:solidFill>
              <a:schemeClr val="accent4"/>
            </a:solidFill>
          </c:spPr>
          <c:invertIfNegative val="0"/>
          <c:cat>
            <c:strRef>
              <c:f>'7.2'!$A$5:$A$18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'7.2'!$E$5:$E$18</c:f>
              <c:numCache>
                <c:formatCode>#,##0.0</c:formatCode>
                <c:ptCount val="14"/>
                <c:pt idx="0">
                  <c:v>28.403909000000002</c:v>
                </c:pt>
                <c:pt idx="1">
                  <c:v>4.7755930000000006</c:v>
                </c:pt>
                <c:pt idx="2">
                  <c:v>0.94437000000000015</c:v>
                </c:pt>
                <c:pt idx="3">
                  <c:v>16.412803</c:v>
                </c:pt>
                <c:pt idx="4">
                  <c:v>3.5833199999999987</c:v>
                </c:pt>
                <c:pt idx="5">
                  <c:v>6.806</c:v>
                </c:pt>
                <c:pt idx="6">
                  <c:v>2.0705999999999998</c:v>
                </c:pt>
                <c:pt idx="7">
                  <c:v>56.853611000000008</c:v>
                </c:pt>
                <c:pt idx="8">
                  <c:v>22.685102000000001</c:v>
                </c:pt>
                <c:pt idx="9">
                  <c:v>22.031051999999999</c:v>
                </c:pt>
                <c:pt idx="10">
                  <c:v>3.6166520000000002</c:v>
                </c:pt>
                <c:pt idx="11">
                  <c:v>1.1645500000000002</c:v>
                </c:pt>
                <c:pt idx="12">
                  <c:v>7.275855</c:v>
                </c:pt>
                <c:pt idx="13">
                  <c:v>10.433485000000001</c:v>
                </c:pt>
              </c:numCache>
            </c:numRef>
          </c:val>
          <c:extLst>
            <c:ext xmlns:c16="http://schemas.microsoft.com/office/drawing/2014/chart" uri="{C3380CC4-5D6E-409C-BE32-E72D297353CC}">
              <c16:uniqueId val="{00000003-EEF0-4BB7-8278-2B40CA1AB11C}"/>
            </c:ext>
          </c:extLst>
        </c:ser>
        <c:ser>
          <c:idx val="4"/>
          <c:order val="4"/>
          <c:tx>
            <c:strRef>
              <c:f>'7.2'!$F$3</c:f>
              <c:strCache>
                <c:ptCount val="1"/>
                <c:pt idx="0">
                  <c:v>Farming and forestry</c:v>
                </c:pt>
              </c:strCache>
            </c:strRef>
          </c:tx>
          <c:spPr>
            <a:solidFill>
              <a:schemeClr val="accent5"/>
            </a:solidFill>
          </c:spPr>
          <c:invertIfNegative val="0"/>
          <c:cat>
            <c:strRef>
              <c:f>'7.2'!$A$5:$A$18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'7.2'!$F$5:$F$18</c:f>
              <c:numCache>
                <c:formatCode>#,##0.0</c:formatCode>
                <c:ptCount val="14"/>
                <c:pt idx="0">
                  <c:v>3.8299899999999996</c:v>
                </c:pt>
                <c:pt idx="1">
                  <c:v>23.293470000000003</c:v>
                </c:pt>
                <c:pt idx="2">
                  <c:v>38.578478000000004</c:v>
                </c:pt>
                <c:pt idx="3">
                  <c:v>4.4952299999999994</c:v>
                </c:pt>
                <c:pt idx="4">
                  <c:v>60.401741999999977</c:v>
                </c:pt>
                <c:pt idx="5">
                  <c:v>1.2869999999999999</c:v>
                </c:pt>
                <c:pt idx="6">
                  <c:v>8.2786299999999997</c:v>
                </c:pt>
                <c:pt idx="7">
                  <c:v>56.586977000000012</c:v>
                </c:pt>
                <c:pt idx="8">
                  <c:v>14.215296999999998</c:v>
                </c:pt>
                <c:pt idx="9">
                  <c:v>54.713115000000002</c:v>
                </c:pt>
                <c:pt idx="10">
                  <c:v>38.194315000000003</c:v>
                </c:pt>
                <c:pt idx="11">
                  <c:v>15.441875</c:v>
                </c:pt>
                <c:pt idx="12">
                  <c:v>223.22757000000001</c:v>
                </c:pt>
                <c:pt idx="13">
                  <c:v>11.331439999999997</c:v>
                </c:pt>
              </c:numCache>
            </c:numRef>
          </c:val>
          <c:extLst>
            <c:ext xmlns:c16="http://schemas.microsoft.com/office/drawing/2014/chart" uri="{C3380CC4-5D6E-409C-BE32-E72D297353CC}">
              <c16:uniqueId val="{00000004-EEF0-4BB7-8278-2B40CA1AB11C}"/>
            </c:ext>
          </c:extLst>
        </c:ser>
        <c:ser>
          <c:idx val="5"/>
          <c:order val="5"/>
          <c:tx>
            <c:strRef>
              <c:f>'7.2'!$G$3</c:f>
              <c:strCache>
                <c:ptCount val="1"/>
                <c:pt idx="0">
                  <c:v>Households</c:v>
                </c:pt>
              </c:strCache>
            </c:strRef>
          </c:tx>
          <c:spPr>
            <a:solidFill>
              <a:schemeClr val="accent6"/>
            </a:solidFill>
          </c:spPr>
          <c:invertIfNegative val="0"/>
          <c:cat>
            <c:strRef>
              <c:f>'7.2'!$A$5:$A$18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'7.2'!$G$5:$G$18</c:f>
              <c:numCache>
                <c:formatCode>#,##0.0</c:formatCode>
                <c:ptCount val="14"/>
                <c:pt idx="0">
                  <c:v>6209.41428</c:v>
                </c:pt>
                <c:pt idx="1">
                  <c:v>2027.8328269999988</c:v>
                </c:pt>
                <c:pt idx="2">
                  <c:v>2539.9559590000031</c:v>
                </c:pt>
                <c:pt idx="3">
                  <c:v>1919.165399</c:v>
                </c:pt>
                <c:pt idx="4">
                  <c:v>860.67676000000029</c:v>
                </c:pt>
                <c:pt idx="5">
                  <c:v>1429.4660440000009</c:v>
                </c:pt>
                <c:pt idx="6">
                  <c:v>956.53451099999972</c:v>
                </c:pt>
                <c:pt idx="7">
                  <c:v>5120.1714680000014</c:v>
                </c:pt>
                <c:pt idx="8">
                  <c:v>1422.033295</c:v>
                </c:pt>
                <c:pt idx="9">
                  <c:v>1221.6755640000003</c:v>
                </c:pt>
                <c:pt idx="10">
                  <c:v>1786.2495569999996</c:v>
                </c:pt>
                <c:pt idx="11">
                  <c:v>2425.2779770000006</c:v>
                </c:pt>
                <c:pt idx="12">
                  <c:v>3768.6108409999988</c:v>
                </c:pt>
                <c:pt idx="13">
                  <c:v>1198.301917</c:v>
                </c:pt>
              </c:numCache>
            </c:numRef>
          </c:val>
          <c:extLst>
            <c:ext xmlns:c16="http://schemas.microsoft.com/office/drawing/2014/chart" uri="{C3380CC4-5D6E-409C-BE32-E72D297353CC}">
              <c16:uniqueId val="{00000005-EEF0-4BB7-8278-2B40CA1AB11C}"/>
            </c:ext>
          </c:extLst>
        </c:ser>
        <c:ser>
          <c:idx val="6"/>
          <c:order val="6"/>
          <c:tx>
            <c:strRef>
              <c:f>'7.2'!$H$3</c:f>
              <c:strCache>
                <c:ptCount val="1"/>
                <c:pt idx="0">
                  <c:v>Retail, services, schools, health care</c:v>
                </c:pt>
              </c:strCache>
            </c:strRef>
          </c:tx>
          <c:spPr>
            <a:solidFill>
              <a:srgbClr val="F0948F"/>
            </a:solidFill>
          </c:spPr>
          <c:invertIfNegative val="0"/>
          <c:cat>
            <c:strRef>
              <c:f>'7.2'!$A$5:$A$18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'7.2'!$H$5:$H$18</c:f>
              <c:numCache>
                <c:formatCode>#,##0.0</c:formatCode>
                <c:ptCount val="14"/>
                <c:pt idx="0">
                  <c:v>3830.4497080000042</c:v>
                </c:pt>
                <c:pt idx="1">
                  <c:v>1027.9114409999993</c:v>
                </c:pt>
                <c:pt idx="2">
                  <c:v>708.36152599999957</c:v>
                </c:pt>
                <c:pt idx="3">
                  <c:v>703.74134600000014</c:v>
                </c:pt>
                <c:pt idx="4">
                  <c:v>330.86808899999988</c:v>
                </c:pt>
                <c:pt idx="5">
                  <c:v>986.62828599999978</c:v>
                </c:pt>
                <c:pt idx="6">
                  <c:v>523.94375900000034</c:v>
                </c:pt>
                <c:pt idx="7">
                  <c:v>2500.9582320000009</c:v>
                </c:pt>
                <c:pt idx="8">
                  <c:v>897.15534399999933</c:v>
                </c:pt>
                <c:pt idx="9">
                  <c:v>756.02344900000003</c:v>
                </c:pt>
                <c:pt idx="10">
                  <c:v>1158.8266280000003</c:v>
                </c:pt>
                <c:pt idx="11">
                  <c:v>1030.1905320000003</c:v>
                </c:pt>
                <c:pt idx="12">
                  <c:v>1633.6599040000006</c:v>
                </c:pt>
                <c:pt idx="13">
                  <c:v>483.10699700000009</c:v>
                </c:pt>
              </c:numCache>
            </c:numRef>
          </c:val>
          <c:extLst>
            <c:ext xmlns:c16="http://schemas.microsoft.com/office/drawing/2014/chart" uri="{C3380CC4-5D6E-409C-BE32-E72D297353CC}">
              <c16:uniqueId val="{00000006-EEF0-4BB7-8278-2B40CA1AB11C}"/>
            </c:ext>
          </c:extLst>
        </c:ser>
        <c:ser>
          <c:idx val="7"/>
          <c:order val="7"/>
          <c:tx>
            <c:strRef>
              <c:f>'7.2'!$I$3</c:f>
              <c:strCache>
                <c:ptCount val="1"/>
                <c:pt idx="0">
                  <c:v>Other</c:v>
                </c:pt>
              </c:strCache>
            </c:strRef>
          </c:tx>
          <c:spPr>
            <a:solidFill>
              <a:srgbClr val="F7C9C7"/>
            </a:solidFill>
          </c:spPr>
          <c:invertIfNegative val="0"/>
          <c:cat>
            <c:strRef>
              <c:f>'7.2'!$A$5:$A$18</c:f>
              <c:strCache>
                <c:ptCount val="14"/>
                <c:pt idx="0">
                  <c:v>Prague</c:v>
                </c:pt>
                <c:pt idx="1">
                  <c:v>Jihočeský Region</c:v>
                </c:pt>
                <c:pt idx="2">
                  <c:v>Jihomoravský Region</c:v>
                </c:pt>
                <c:pt idx="3">
                  <c:v>Karlovarský Region</c:v>
                </c:pt>
                <c:pt idx="4">
                  <c:v>Vysočina Region</c:v>
                </c:pt>
                <c:pt idx="5">
                  <c:v>Královéhradecký Region</c:v>
                </c:pt>
                <c:pt idx="6">
                  <c:v>Liberecký Region</c:v>
                </c:pt>
                <c:pt idx="7">
                  <c:v>Moravskoslezský Region</c:v>
                </c:pt>
                <c:pt idx="8">
                  <c:v>Olomoucký Region</c:v>
                </c:pt>
                <c:pt idx="9">
                  <c:v>Pardubický Region</c:v>
                </c:pt>
                <c:pt idx="10">
                  <c:v>Plzeňský Region</c:v>
                </c:pt>
                <c:pt idx="11">
                  <c:v>Středočeský Region</c:v>
                </c:pt>
                <c:pt idx="12">
                  <c:v>Ústecký Region</c:v>
                </c:pt>
                <c:pt idx="13">
                  <c:v>Zlínský Region</c:v>
                </c:pt>
              </c:strCache>
            </c:strRef>
          </c:cat>
          <c:val>
            <c:numRef>
              <c:f>'7.2'!$I$5:$I$18</c:f>
              <c:numCache>
                <c:formatCode>#,##0.0</c:formatCode>
                <c:ptCount val="14"/>
                <c:pt idx="0">
                  <c:v>91.221751000000012</c:v>
                </c:pt>
                <c:pt idx="1">
                  <c:v>98.374398999999983</c:v>
                </c:pt>
                <c:pt idx="2">
                  <c:v>700.00222700000018</c:v>
                </c:pt>
                <c:pt idx="3">
                  <c:v>145.99838500000001</c:v>
                </c:pt>
                <c:pt idx="4">
                  <c:v>19.043635999999996</c:v>
                </c:pt>
                <c:pt idx="5">
                  <c:v>46.093103000000013</c:v>
                </c:pt>
                <c:pt idx="6">
                  <c:v>10.800152000000001</c:v>
                </c:pt>
                <c:pt idx="7">
                  <c:v>48.498394999999988</c:v>
                </c:pt>
                <c:pt idx="8">
                  <c:v>14.432716999999997</c:v>
                </c:pt>
                <c:pt idx="9">
                  <c:v>175.04834099999999</c:v>
                </c:pt>
                <c:pt idx="10">
                  <c:v>6.6467999999999998</c:v>
                </c:pt>
                <c:pt idx="11">
                  <c:v>18.730785000000004</c:v>
                </c:pt>
                <c:pt idx="12">
                  <c:v>160.35083100000003</c:v>
                </c:pt>
                <c:pt idx="13">
                  <c:v>2.1839579999999996</c:v>
                </c:pt>
              </c:numCache>
            </c:numRef>
          </c:val>
          <c:extLst>
            <c:ext xmlns:c16="http://schemas.microsoft.com/office/drawing/2014/chart" uri="{C3380CC4-5D6E-409C-BE32-E72D297353CC}">
              <c16:uniqueId val="{00000007-EEF0-4BB7-8278-2B40CA1AB11C}"/>
            </c:ext>
          </c:extLst>
        </c:ser>
        <c:dLbls>
          <c:showLegendKey val="0"/>
          <c:showVal val="0"/>
          <c:showCatName val="0"/>
          <c:showSerName val="0"/>
          <c:showPercent val="0"/>
          <c:showBubbleSize val="0"/>
        </c:dLbls>
        <c:gapWidth val="50"/>
        <c:overlap val="100"/>
        <c:axId val="234987904"/>
        <c:axId val="234989440"/>
      </c:barChart>
      <c:catAx>
        <c:axId val="234987904"/>
        <c:scaling>
          <c:orientation val="minMax"/>
        </c:scaling>
        <c:delete val="0"/>
        <c:axPos val="b"/>
        <c:numFmt formatCode="General" sourceLinked="0"/>
        <c:majorTickMark val="none"/>
        <c:minorTickMark val="none"/>
        <c:tickLblPos val="nextTo"/>
        <c:txPr>
          <a:bodyPr rot="-5400000" vert="horz"/>
          <a:lstStyle/>
          <a:p>
            <a:pPr>
              <a:defRPr sz="900"/>
            </a:pPr>
            <a:endParaRPr lang="cs-CZ"/>
          </a:p>
        </c:txPr>
        <c:crossAx val="234989440"/>
        <c:crosses val="autoZero"/>
        <c:auto val="1"/>
        <c:lblAlgn val="ctr"/>
        <c:lblOffset val="100"/>
        <c:tickLblSkip val="1"/>
        <c:noMultiLvlLbl val="0"/>
      </c:catAx>
      <c:valAx>
        <c:axId val="234989440"/>
        <c:scaling>
          <c:orientation val="minMax"/>
          <c:max val="14000"/>
        </c:scaling>
        <c:delete val="0"/>
        <c:axPos val="l"/>
        <c:majorGridlines/>
        <c:numFmt formatCode="#,##0" sourceLinked="0"/>
        <c:majorTickMark val="out"/>
        <c:minorTickMark val="none"/>
        <c:tickLblPos val="nextTo"/>
        <c:spPr>
          <a:ln>
            <a:noFill/>
          </a:ln>
        </c:spPr>
        <c:txPr>
          <a:bodyPr/>
          <a:lstStyle/>
          <a:p>
            <a:pPr>
              <a:defRPr sz="900"/>
            </a:pPr>
            <a:endParaRPr lang="cs-CZ"/>
          </a:p>
        </c:txPr>
        <c:crossAx val="234987904"/>
        <c:crosses val="autoZero"/>
        <c:crossBetween val="between"/>
      </c:valAx>
    </c:plotArea>
    <c:legend>
      <c:legendPos val="b"/>
      <c:layout>
        <c:manualLayout>
          <c:xMode val="edge"/>
          <c:yMode val="edge"/>
          <c:x val="3.5802607748353847E-5"/>
          <c:y val="0.96114827631810973"/>
          <c:w val="0.76038085455043547"/>
          <c:h val="3.8851835715753971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National economy sectors' shares of heat consumption in the CR</a:t>
            </a:r>
            <a:endParaRPr lang="cs-CZ" sz="1000">
              <a:solidFill>
                <a:srgbClr val="233060"/>
              </a:solidFill>
              <a:effectLst/>
            </a:endParaRPr>
          </a:p>
        </c:rich>
      </c:tx>
      <c:layout>
        <c:manualLayout>
          <c:xMode val="edge"/>
          <c:yMode val="edge"/>
          <c:x val="7.1662715632701277E-3"/>
          <c:y val="1.4608939117821381E-2"/>
        </c:manualLayout>
      </c:layout>
      <c:overlay val="0"/>
    </c:title>
    <c:autoTitleDeleted val="0"/>
    <c:plotArea>
      <c:layout/>
      <c:doughnutChart>
        <c:varyColors val="1"/>
        <c:ser>
          <c:idx val="0"/>
          <c:order val="0"/>
          <c:dPt>
            <c:idx val="0"/>
            <c:bubble3D val="0"/>
            <c:spPr>
              <a:solidFill>
                <a:schemeClr val="tx2"/>
              </a:solidFill>
            </c:spPr>
            <c:extLst>
              <c:ext xmlns:c16="http://schemas.microsoft.com/office/drawing/2014/chart" uri="{C3380CC4-5D6E-409C-BE32-E72D297353CC}">
                <c16:uniqueId val="{00000000-30B3-4FD4-A40A-943455922E4B}"/>
              </c:ext>
            </c:extLst>
          </c:dPt>
          <c:dPt>
            <c:idx val="1"/>
            <c:bubble3D val="0"/>
            <c:spPr>
              <a:solidFill>
                <a:schemeClr val="accent2"/>
              </a:solidFill>
            </c:spPr>
            <c:extLst>
              <c:ext xmlns:c16="http://schemas.microsoft.com/office/drawing/2014/chart" uri="{C3380CC4-5D6E-409C-BE32-E72D297353CC}">
                <c16:uniqueId val="{00000000-DE1F-4E2D-ADCB-21064F22A93E}"/>
              </c:ext>
            </c:extLst>
          </c:dPt>
          <c:dPt>
            <c:idx val="2"/>
            <c:bubble3D val="0"/>
            <c:spPr>
              <a:solidFill>
                <a:schemeClr val="accent3"/>
              </a:solidFill>
            </c:spPr>
            <c:extLst>
              <c:ext xmlns:c16="http://schemas.microsoft.com/office/drawing/2014/chart" uri="{C3380CC4-5D6E-409C-BE32-E72D297353CC}">
                <c16:uniqueId val="{00000001-DE1F-4E2D-ADCB-21064F22A93E}"/>
              </c:ext>
            </c:extLst>
          </c:dPt>
          <c:dPt>
            <c:idx val="3"/>
            <c:bubble3D val="0"/>
            <c:spPr>
              <a:solidFill>
                <a:schemeClr val="accent4"/>
              </a:solidFill>
            </c:spPr>
            <c:extLst>
              <c:ext xmlns:c16="http://schemas.microsoft.com/office/drawing/2014/chart" uri="{C3380CC4-5D6E-409C-BE32-E72D297353CC}">
                <c16:uniqueId val="{00000002-DE1F-4E2D-ADCB-21064F22A93E}"/>
              </c:ext>
            </c:extLst>
          </c:dPt>
          <c:dPt>
            <c:idx val="4"/>
            <c:bubble3D val="0"/>
            <c:spPr>
              <a:solidFill>
                <a:schemeClr val="accent5"/>
              </a:solidFill>
            </c:spPr>
            <c:extLst>
              <c:ext xmlns:c16="http://schemas.microsoft.com/office/drawing/2014/chart" uri="{C3380CC4-5D6E-409C-BE32-E72D297353CC}">
                <c16:uniqueId val="{00000003-DE1F-4E2D-ADCB-21064F22A93E}"/>
              </c:ext>
            </c:extLst>
          </c:dPt>
          <c:dPt>
            <c:idx val="5"/>
            <c:bubble3D val="0"/>
            <c:spPr>
              <a:solidFill>
                <a:schemeClr val="accent6"/>
              </a:solidFill>
            </c:spPr>
            <c:extLst>
              <c:ext xmlns:c16="http://schemas.microsoft.com/office/drawing/2014/chart" uri="{C3380CC4-5D6E-409C-BE32-E72D297353CC}">
                <c16:uniqueId val="{00000001-30B3-4FD4-A40A-943455922E4B}"/>
              </c:ext>
            </c:extLst>
          </c:dPt>
          <c:dPt>
            <c:idx val="6"/>
            <c:bubble3D val="0"/>
            <c:spPr>
              <a:solidFill>
                <a:srgbClr val="F0948F"/>
              </a:solidFill>
            </c:spPr>
            <c:extLst>
              <c:ext xmlns:c16="http://schemas.microsoft.com/office/drawing/2014/chart" uri="{C3380CC4-5D6E-409C-BE32-E72D297353CC}">
                <c16:uniqueId val="{00000002-30B3-4FD4-A40A-943455922E4B}"/>
              </c:ext>
            </c:extLst>
          </c:dPt>
          <c:dPt>
            <c:idx val="7"/>
            <c:bubble3D val="0"/>
            <c:spPr>
              <a:solidFill>
                <a:srgbClr val="F7C9C7"/>
              </a:solidFill>
            </c:spPr>
            <c:extLst>
              <c:ext xmlns:c16="http://schemas.microsoft.com/office/drawing/2014/chart" uri="{C3380CC4-5D6E-409C-BE32-E72D297353CC}">
                <c16:uniqueId val="{00000004-DE1F-4E2D-ADCB-21064F22A93E}"/>
              </c:ext>
            </c:extLst>
          </c:dPt>
          <c:dLbls>
            <c:dLbl>
              <c:idx val="2"/>
              <c:layout>
                <c:manualLayout>
                  <c:x val="0.17361353190346868"/>
                  <c:y val="-7.5964934107896525E-3"/>
                </c:manualLayout>
              </c:layout>
              <c:numFmt formatCode="0.0%" sourceLinked="0"/>
              <c:spPr>
                <a:ln>
                  <a:noFill/>
                </a:ln>
              </c:spPr>
              <c:txPr>
                <a:bodyPr wrap="square"/>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1-DE1F-4E2D-ADCB-21064F22A93E}"/>
                </c:ext>
              </c:extLst>
            </c:dLbl>
            <c:dLbl>
              <c:idx val="3"/>
              <c:layout>
                <c:manualLayout>
                  <c:x val="0.1701412612653993"/>
                  <c:y val="3.4184220348553437E-2"/>
                </c:manualLayout>
              </c:layout>
              <c:numFmt formatCode="0.0%" sourceLinked="0"/>
              <c:spPr>
                <a:ln>
                  <a:noFill/>
                </a:ln>
              </c:spPr>
              <c:txPr>
                <a:bodyPr wrap="square"/>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DE1F-4E2D-ADCB-21064F22A93E}"/>
                </c:ext>
              </c:extLst>
            </c:dLbl>
            <c:dLbl>
              <c:idx val="4"/>
              <c:layout>
                <c:manualLayout>
                  <c:x val="0.15278052338974288"/>
                  <c:y val="9.1158028824581808E-2"/>
                </c:manualLayout>
              </c:layout>
              <c:numFmt formatCode="0.0%" sourceLinked="0"/>
              <c:spPr>
                <a:ln>
                  <a:noFill/>
                </a:ln>
              </c:spPr>
              <c:txPr>
                <a:bodyPr wrap="square"/>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3-DE1F-4E2D-ADCB-21064F22A93E}"/>
                </c:ext>
              </c:extLst>
            </c:dLbl>
            <c:dLbl>
              <c:idx val="7"/>
              <c:layout>
                <c:manualLayout>
                  <c:x val="-6.9301741255814123E-3"/>
                  <c:y val="-0.16501658595685825"/>
                </c:manualLayout>
              </c:layout>
              <c:numFmt formatCode="0%" sourceLinked="0"/>
              <c:spPr>
                <a:noFill/>
                <a:ln>
                  <a:noFill/>
                </a:ln>
                <a:effectLst/>
              </c:spPr>
              <c:txPr>
                <a:bodyPr wrap="square"/>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4-DE1F-4E2D-ADCB-21064F22A93E}"/>
                </c:ext>
              </c:extLst>
            </c:dLbl>
            <c:numFmt formatCode="0%" sourceLinked="0"/>
            <c:spPr>
              <a:noFill/>
              <a:ln>
                <a:noFill/>
              </a:ln>
              <a:effectLst/>
            </c:spPr>
            <c:txPr>
              <a:bodyPr wrap="square"/>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15:spPr xmlns:c15="http://schemas.microsoft.com/office/drawing/2012/chart">
                  <a:prstGeom prst="rect">
                    <a:avLst/>
                  </a:prstGeom>
                </c15:spPr>
              </c:ext>
            </c:extLst>
          </c:dLbls>
          <c:cat>
            <c:strRef>
              <c:f>'7.2'!$B$3:$I$3</c:f>
              <c:strCache>
                <c:ptCount val="8"/>
                <c:pt idx="0">
                  <c:v>Industry</c:v>
                </c:pt>
                <c:pt idx="1">
                  <c:v>Energy</c:v>
                </c:pt>
                <c:pt idx="2">
                  <c:v>Transport</c:v>
                </c:pt>
                <c:pt idx="3">
                  <c:v>Construction</c:v>
                </c:pt>
                <c:pt idx="4">
                  <c:v>Farming and forestry</c:v>
                </c:pt>
                <c:pt idx="5">
                  <c:v>Households</c:v>
                </c:pt>
                <c:pt idx="6">
                  <c:v>Retail, services, schools, health care</c:v>
                </c:pt>
                <c:pt idx="7">
                  <c:v>Other</c:v>
                </c:pt>
              </c:strCache>
            </c:strRef>
          </c:cat>
          <c:val>
            <c:numRef>
              <c:f>'7.2'!$B$4:$I$4</c:f>
              <c:numCache>
                <c:formatCode>#,##0.0</c:formatCode>
                <c:ptCount val="8"/>
                <c:pt idx="0">
                  <c:v>14734.753072000003</c:v>
                </c:pt>
                <c:pt idx="1">
                  <c:v>1513.651333</c:v>
                </c:pt>
                <c:pt idx="2">
                  <c:v>555.63398199999995</c:v>
                </c:pt>
                <c:pt idx="3">
                  <c:v>187.05690199999998</c:v>
                </c:pt>
                <c:pt idx="4">
                  <c:v>553.87512900000013</c:v>
                </c:pt>
                <c:pt idx="5">
                  <c:v>32885.366399000006</c:v>
                </c:pt>
                <c:pt idx="6">
                  <c:v>16571.825241000006</c:v>
                </c:pt>
                <c:pt idx="7">
                  <c:v>1537.4254800000001</c:v>
                </c:pt>
              </c:numCache>
            </c:numRef>
          </c:val>
          <c:extLst>
            <c:ext xmlns:c16="http://schemas.microsoft.com/office/drawing/2014/chart" uri="{C3380CC4-5D6E-409C-BE32-E72D297353CC}">
              <c16:uniqueId val="{00000005-DE1F-4E2D-ADCB-21064F22A93E}"/>
            </c:ext>
          </c:extLst>
        </c:ser>
        <c:dLbls>
          <c:showLegendKey val="0"/>
          <c:showVal val="0"/>
          <c:showCatName val="0"/>
          <c:showSerName val="0"/>
          <c:showPercent val="1"/>
          <c:showBubbleSize val="0"/>
          <c:showLeaderLines val="1"/>
        </c:dLbls>
        <c:firstSliceAng val="0"/>
        <c:holeSize val="50"/>
      </c:doughnutChart>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Heat consumption by national economy sector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0"/>
          <c:y val="0"/>
        </c:manualLayout>
      </c:layout>
      <c:overlay val="0"/>
    </c:title>
    <c:autoTitleDeleted val="0"/>
    <c:plotArea>
      <c:layout>
        <c:manualLayout>
          <c:layoutTarget val="inner"/>
          <c:xMode val="edge"/>
          <c:yMode val="edge"/>
          <c:x val="9.5820074367818905E-2"/>
          <c:y val="0.29398174232186058"/>
          <c:w val="0.51041199091494682"/>
          <c:h val="0.45066335524728635"/>
        </c:manualLayout>
      </c:layout>
      <c:barChart>
        <c:barDir val="col"/>
        <c:grouping val="stacked"/>
        <c:varyColors val="0"/>
        <c:ser>
          <c:idx val="0"/>
          <c:order val="0"/>
          <c:tx>
            <c:strRef>
              <c:f>'8.1'!$A$28</c:f>
              <c:strCache>
                <c:ptCount val="1"/>
                <c:pt idx="0">
                  <c:v>Industry</c:v>
                </c:pt>
              </c:strCache>
            </c:strRef>
          </c:tx>
          <c:invertIfNegative val="0"/>
          <c:val>
            <c:numRef>
              <c:f>'8.1'!$B$28:$M$28</c:f>
              <c:numCache>
                <c:formatCode>#,##0.0</c:formatCode>
                <c:ptCount val="12"/>
                <c:pt idx="0">
                  <c:v>40.737714999999994</c:v>
                </c:pt>
                <c:pt idx="1">
                  <c:v>40.132047999999998</c:v>
                </c:pt>
                <c:pt idx="2">
                  <c:v>33.259914999999999</c:v>
                </c:pt>
                <c:pt idx="3">
                  <c:v>22.367478999999999</c:v>
                </c:pt>
                <c:pt idx="4">
                  <c:v>13.336322000000001</c:v>
                </c:pt>
                <c:pt idx="5">
                  <c:v>7.9493510000000001</c:v>
                </c:pt>
                <c:pt idx="6">
                  <c:v>6.6926480000000002</c:v>
                </c:pt>
                <c:pt idx="7">
                  <c:v>7.8327169999999997</c:v>
                </c:pt>
                <c:pt idx="8">
                  <c:v>9.9347459999999987</c:v>
                </c:pt>
                <c:pt idx="9">
                  <c:v>15.455230999999999</c:v>
                </c:pt>
                <c:pt idx="10">
                  <c:v>25.806516999999999</c:v>
                </c:pt>
                <c:pt idx="11">
                  <c:v>34.783756999999994</c:v>
                </c:pt>
              </c:numCache>
            </c:numRef>
          </c:val>
          <c:extLst>
            <c:ext xmlns:c16="http://schemas.microsoft.com/office/drawing/2014/chart" uri="{C3380CC4-5D6E-409C-BE32-E72D297353CC}">
              <c16:uniqueId val="{00000000-07D8-41D7-B8C5-C615F4A0E720}"/>
            </c:ext>
          </c:extLst>
        </c:ser>
        <c:ser>
          <c:idx val="1"/>
          <c:order val="1"/>
          <c:tx>
            <c:strRef>
              <c:f>'8.1'!$A$29</c:f>
              <c:strCache>
                <c:ptCount val="1"/>
                <c:pt idx="0">
                  <c:v>Energy</c:v>
                </c:pt>
              </c:strCache>
            </c:strRef>
          </c:tx>
          <c:invertIfNegative val="0"/>
          <c:val>
            <c:numRef>
              <c:f>'8.1'!$B$29:$M$29</c:f>
              <c:numCache>
                <c:formatCode>#,##0.0</c:formatCode>
                <c:ptCount val="12"/>
                <c:pt idx="0">
                  <c:v>8.0870999999999995</c:v>
                </c:pt>
                <c:pt idx="1">
                  <c:v>3.7219499999999996</c:v>
                </c:pt>
                <c:pt idx="2">
                  <c:v>29.421697000000002</c:v>
                </c:pt>
                <c:pt idx="3">
                  <c:v>23.164379999999998</c:v>
                </c:pt>
                <c:pt idx="4">
                  <c:v>16.827561999999997</c:v>
                </c:pt>
                <c:pt idx="5">
                  <c:v>11.510856</c:v>
                </c:pt>
                <c:pt idx="6">
                  <c:v>10.914665999999999</c:v>
                </c:pt>
                <c:pt idx="7">
                  <c:v>10.948957999999999</c:v>
                </c:pt>
                <c:pt idx="8">
                  <c:v>15.574286000000001</c:v>
                </c:pt>
                <c:pt idx="9">
                  <c:v>21.519446999999996</c:v>
                </c:pt>
                <c:pt idx="10">
                  <c:v>28.848076000000002</c:v>
                </c:pt>
                <c:pt idx="11">
                  <c:v>42.315044999999998</c:v>
                </c:pt>
              </c:numCache>
            </c:numRef>
          </c:val>
          <c:extLst>
            <c:ext xmlns:c16="http://schemas.microsoft.com/office/drawing/2014/chart" uri="{C3380CC4-5D6E-409C-BE32-E72D297353CC}">
              <c16:uniqueId val="{00000001-07D8-41D7-B8C5-C615F4A0E720}"/>
            </c:ext>
          </c:extLst>
        </c:ser>
        <c:ser>
          <c:idx val="2"/>
          <c:order val="2"/>
          <c:tx>
            <c:strRef>
              <c:f>'8.1'!$A$30</c:f>
              <c:strCache>
                <c:ptCount val="1"/>
                <c:pt idx="0">
                  <c:v>Transport</c:v>
                </c:pt>
              </c:strCache>
            </c:strRef>
          </c:tx>
          <c:invertIfNegative val="0"/>
          <c:val>
            <c:numRef>
              <c:f>'8.1'!$B$30:$M$30</c:f>
              <c:numCache>
                <c:formatCode>#,##0.0</c:formatCode>
                <c:ptCount val="12"/>
                <c:pt idx="0">
                  <c:v>31.608578000000001</c:v>
                </c:pt>
                <c:pt idx="1">
                  <c:v>33.370204999999999</c:v>
                </c:pt>
                <c:pt idx="2">
                  <c:v>27.283846</c:v>
                </c:pt>
                <c:pt idx="3">
                  <c:v>20.079280999999998</c:v>
                </c:pt>
                <c:pt idx="4">
                  <c:v>9.3397679999999994</c:v>
                </c:pt>
                <c:pt idx="5">
                  <c:v>6.7080989999999998</c:v>
                </c:pt>
                <c:pt idx="6">
                  <c:v>0.85472000000000004</c:v>
                </c:pt>
                <c:pt idx="7">
                  <c:v>0.99700199999999994</c:v>
                </c:pt>
                <c:pt idx="8">
                  <c:v>1.4123350000000001</c:v>
                </c:pt>
                <c:pt idx="9">
                  <c:v>4.5805769999999999</c:v>
                </c:pt>
                <c:pt idx="10">
                  <c:v>18.676721000000001</c:v>
                </c:pt>
                <c:pt idx="11">
                  <c:v>25.977897000000002</c:v>
                </c:pt>
              </c:numCache>
            </c:numRef>
          </c:val>
          <c:extLst>
            <c:ext xmlns:c16="http://schemas.microsoft.com/office/drawing/2014/chart" uri="{C3380CC4-5D6E-409C-BE32-E72D297353CC}">
              <c16:uniqueId val="{00000002-07D8-41D7-B8C5-C615F4A0E720}"/>
            </c:ext>
          </c:extLst>
        </c:ser>
        <c:ser>
          <c:idx val="3"/>
          <c:order val="3"/>
          <c:tx>
            <c:strRef>
              <c:f>'8.1'!$A$31</c:f>
              <c:strCache>
                <c:ptCount val="1"/>
                <c:pt idx="0">
                  <c:v>Construction</c:v>
                </c:pt>
              </c:strCache>
            </c:strRef>
          </c:tx>
          <c:invertIfNegative val="0"/>
          <c:val>
            <c:numRef>
              <c:f>'8.1'!$B$31:$M$31</c:f>
              <c:numCache>
                <c:formatCode>#,##0.0</c:formatCode>
                <c:ptCount val="12"/>
                <c:pt idx="0">
                  <c:v>5.0995140000000001</c:v>
                </c:pt>
                <c:pt idx="1">
                  <c:v>5.1421710000000003</c:v>
                </c:pt>
                <c:pt idx="2">
                  <c:v>4.4323439999999996</c:v>
                </c:pt>
                <c:pt idx="3">
                  <c:v>2.797752</c:v>
                </c:pt>
                <c:pt idx="4">
                  <c:v>1.9502360000000001</c:v>
                </c:pt>
                <c:pt idx="5">
                  <c:v>1.1116199999999998</c:v>
                </c:pt>
                <c:pt idx="6">
                  <c:v>0.40384300000000001</c:v>
                </c:pt>
                <c:pt idx="7">
                  <c:v>0.39418000000000003</c:v>
                </c:pt>
                <c:pt idx="8">
                  <c:v>0.49720800000000004</c:v>
                </c:pt>
                <c:pt idx="9">
                  <c:v>1.0402060000000002</c:v>
                </c:pt>
                <c:pt idx="10">
                  <c:v>2.3210600000000001</c:v>
                </c:pt>
                <c:pt idx="11">
                  <c:v>3.213775</c:v>
                </c:pt>
              </c:numCache>
            </c:numRef>
          </c:val>
          <c:extLst>
            <c:ext xmlns:c16="http://schemas.microsoft.com/office/drawing/2014/chart" uri="{C3380CC4-5D6E-409C-BE32-E72D297353CC}">
              <c16:uniqueId val="{00000003-07D8-41D7-B8C5-C615F4A0E720}"/>
            </c:ext>
          </c:extLst>
        </c:ser>
        <c:ser>
          <c:idx val="4"/>
          <c:order val="4"/>
          <c:tx>
            <c:strRef>
              <c:f>'8.1'!$A$32</c:f>
              <c:strCache>
                <c:ptCount val="1"/>
                <c:pt idx="0">
                  <c:v>Farming and forestry</c:v>
                </c:pt>
              </c:strCache>
            </c:strRef>
          </c:tx>
          <c:spPr>
            <a:solidFill>
              <a:schemeClr val="accent5"/>
            </a:solidFill>
          </c:spPr>
          <c:invertIfNegative val="0"/>
          <c:val>
            <c:numRef>
              <c:f>'8.1'!$B$32:$M$32</c:f>
              <c:numCache>
                <c:formatCode>#,##0.0</c:formatCode>
                <c:ptCount val="12"/>
                <c:pt idx="0">
                  <c:v>0.63659699999999997</c:v>
                </c:pt>
                <c:pt idx="1">
                  <c:v>0.62111799999999995</c:v>
                </c:pt>
                <c:pt idx="2">
                  <c:v>0.50749599999999995</c:v>
                </c:pt>
                <c:pt idx="3">
                  <c:v>0.30360500000000001</c:v>
                </c:pt>
                <c:pt idx="4">
                  <c:v>0.211559</c:v>
                </c:pt>
                <c:pt idx="5">
                  <c:v>0.11871999999999999</c:v>
                </c:pt>
                <c:pt idx="6">
                  <c:v>4.7E-2</c:v>
                </c:pt>
                <c:pt idx="7">
                  <c:v>4.8000000000000001E-2</c:v>
                </c:pt>
                <c:pt idx="8">
                  <c:v>7.0999999999999994E-2</c:v>
                </c:pt>
                <c:pt idx="9">
                  <c:v>0.19731800000000002</c:v>
                </c:pt>
                <c:pt idx="10">
                  <c:v>0.48843700000000001</c:v>
                </c:pt>
                <c:pt idx="11">
                  <c:v>0.57913999999999999</c:v>
                </c:pt>
              </c:numCache>
            </c:numRef>
          </c:val>
          <c:extLst>
            <c:ext xmlns:c16="http://schemas.microsoft.com/office/drawing/2014/chart" uri="{C3380CC4-5D6E-409C-BE32-E72D297353CC}">
              <c16:uniqueId val="{00000004-07D8-41D7-B8C5-C615F4A0E720}"/>
            </c:ext>
          </c:extLst>
        </c:ser>
        <c:ser>
          <c:idx val="5"/>
          <c:order val="5"/>
          <c:tx>
            <c:strRef>
              <c:f>'8.1'!$A$33</c:f>
              <c:strCache>
                <c:ptCount val="1"/>
                <c:pt idx="0">
                  <c:v>Households</c:v>
                </c:pt>
              </c:strCache>
            </c:strRef>
          </c:tx>
          <c:spPr>
            <a:solidFill>
              <a:schemeClr val="accent6"/>
            </a:solidFill>
          </c:spPr>
          <c:invertIfNegative val="0"/>
          <c:val>
            <c:numRef>
              <c:f>'8.1'!$B$33:$M$33</c:f>
              <c:numCache>
                <c:formatCode>#,##0.0</c:formatCode>
                <c:ptCount val="12"/>
                <c:pt idx="0">
                  <c:v>935.1015359999999</c:v>
                </c:pt>
                <c:pt idx="1">
                  <c:v>832.89353899999981</c:v>
                </c:pt>
                <c:pt idx="2">
                  <c:v>538.53422699999987</c:v>
                </c:pt>
                <c:pt idx="3">
                  <c:v>311.56798599999996</c:v>
                </c:pt>
                <c:pt idx="4">
                  <c:v>279.57027500000009</c:v>
                </c:pt>
                <c:pt idx="5">
                  <c:v>143.64609799999997</c:v>
                </c:pt>
                <c:pt idx="6">
                  <c:v>153.58636800000002</c:v>
                </c:pt>
                <c:pt idx="7">
                  <c:v>174.80253199999996</c:v>
                </c:pt>
                <c:pt idx="8">
                  <c:v>268.06122299999993</c:v>
                </c:pt>
                <c:pt idx="9">
                  <c:v>702.12021300000004</c:v>
                </c:pt>
                <c:pt idx="10">
                  <c:v>861.48714000000007</c:v>
                </c:pt>
                <c:pt idx="11">
                  <c:v>1008.0431430000001</c:v>
                </c:pt>
              </c:numCache>
            </c:numRef>
          </c:val>
          <c:extLst>
            <c:ext xmlns:c16="http://schemas.microsoft.com/office/drawing/2014/chart" uri="{C3380CC4-5D6E-409C-BE32-E72D297353CC}">
              <c16:uniqueId val="{00000005-07D8-41D7-B8C5-C615F4A0E720}"/>
            </c:ext>
          </c:extLst>
        </c:ser>
        <c:ser>
          <c:idx val="6"/>
          <c:order val="6"/>
          <c:tx>
            <c:strRef>
              <c:f>'8.1'!$A$34</c:f>
              <c:strCache>
                <c:ptCount val="1"/>
                <c:pt idx="0">
                  <c:v>Retail, services, schools, health care</c:v>
                </c:pt>
              </c:strCache>
            </c:strRef>
          </c:tx>
          <c:spPr>
            <a:solidFill>
              <a:srgbClr val="F0948F"/>
            </a:solidFill>
          </c:spPr>
          <c:invertIfNegative val="0"/>
          <c:val>
            <c:numRef>
              <c:f>'8.1'!$B$34:$M$34</c:f>
              <c:numCache>
                <c:formatCode>#,##0.0</c:formatCode>
                <c:ptCount val="12"/>
                <c:pt idx="0">
                  <c:v>631.45462100000009</c:v>
                </c:pt>
                <c:pt idx="1">
                  <c:v>621.90855999999997</c:v>
                </c:pt>
                <c:pt idx="2">
                  <c:v>501.87246200000004</c:v>
                </c:pt>
                <c:pt idx="3">
                  <c:v>334.45260300000007</c:v>
                </c:pt>
                <c:pt idx="4">
                  <c:v>205.31889100000004</c:v>
                </c:pt>
                <c:pt idx="5">
                  <c:v>121.48782300000001</c:v>
                </c:pt>
                <c:pt idx="6">
                  <c:v>70.74631100000002</c:v>
                </c:pt>
                <c:pt idx="7">
                  <c:v>65.593405000000004</c:v>
                </c:pt>
                <c:pt idx="8">
                  <c:v>89.290210999999999</c:v>
                </c:pt>
                <c:pt idx="9">
                  <c:v>206.98636500000003</c:v>
                </c:pt>
                <c:pt idx="10">
                  <c:v>432.51269499999989</c:v>
                </c:pt>
                <c:pt idx="11">
                  <c:v>548.82576099999983</c:v>
                </c:pt>
              </c:numCache>
            </c:numRef>
          </c:val>
          <c:extLst>
            <c:ext xmlns:c16="http://schemas.microsoft.com/office/drawing/2014/chart" uri="{C3380CC4-5D6E-409C-BE32-E72D297353CC}">
              <c16:uniqueId val="{00000006-07D8-41D7-B8C5-C615F4A0E720}"/>
            </c:ext>
          </c:extLst>
        </c:ser>
        <c:ser>
          <c:idx val="7"/>
          <c:order val="7"/>
          <c:tx>
            <c:strRef>
              <c:f>'8.1'!$A$35</c:f>
              <c:strCache>
                <c:ptCount val="1"/>
                <c:pt idx="0">
                  <c:v>Other</c:v>
                </c:pt>
              </c:strCache>
            </c:strRef>
          </c:tx>
          <c:spPr>
            <a:solidFill>
              <a:srgbClr val="F7C9C7"/>
            </a:solidFill>
          </c:spPr>
          <c:invertIfNegative val="0"/>
          <c:val>
            <c:numRef>
              <c:f>'8.1'!$B$35:$M$35</c:f>
              <c:numCache>
                <c:formatCode>#,##0.0</c:formatCode>
                <c:ptCount val="12"/>
                <c:pt idx="0">
                  <c:v>15.028696</c:v>
                </c:pt>
                <c:pt idx="1">
                  <c:v>14.922137999999999</c:v>
                </c:pt>
                <c:pt idx="2">
                  <c:v>12.080152</c:v>
                </c:pt>
                <c:pt idx="3">
                  <c:v>6.5323950000000002</c:v>
                </c:pt>
                <c:pt idx="4">
                  <c:v>3.753295</c:v>
                </c:pt>
                <c:pt idx="5">
                  <c:v>2.0021949999999999</c:v>
                </c:pt>
                <c:pt idx="6">
                  <c:v>1.6629700000000003</c:v>
                </c:pt>
                <c:pt idx="7">
                  <c:v>1.6693950000000002</c:v>
                </c:pt>
                <c:pt idx="8">
                  <c:v>2.3796550000000001</c:v>
                </c:pt>
                <c:pt idx="9">
                  <c:v>5.8998159999999986</c:v>
                </c:pt>
                <c:pt idx="10">
                  <c:v>10.756932999999998</c:v>
                </c:pt>
                <c:pt idx="11">
                  <c:v>14.534110999999998</c:v>
                </c:pt>
              </c:numCache>
            </c:numRef>
          </c:val>
          <c:extLst>
            <c:ext xmlns:c16="http://schemas.microsoft.com/office/drawing/2014/chart" uri="{C3380CC4-5D6E-409C-BE32-E72D297353CC}">
              <c16:uniqueId val="{00000007-07D8-41D7-B8C5-C615F4A0E720}"/>
            </c:ext>
          </c:extLst>
        </c:ser>
        <c:dLbls>
          <c:showLegendKey val="0"/>
          <c:showVal val="0"/>
          <c:showCatName val="0"/>
          <c:showSerName val="0"/>
          <c:showPercent val="0"/>
          <c:showBubbleSize val="0"/>
        </c:dLbls>
        <c:gapWidth val="50"/>
        <c:overlap val="100"/>
        <c:axId val="233661952"/>
        <c:axId val="233663488"/>
      </c:barChart>
      <c:catAx>
        <c:axId val="233661952"/>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33663488"/>
        <c:crosses val="autoZero"/>
        <c:auto val="1"/>
        <c:lblAlgn val="ctr"/>
        <c:lblOffset val="100"/>
        <c:noMultiLvlLbl val="0"/>
      </c:catAx>
      <c:valAx>
        <c:axId val="233663488"/>
        <c:scaling>
          <c:orientation val="minMax"/>
          <c:max val="20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33661952"/>
        <c:crosses val="autoZero"/>
        <c:crossBetween val="between"/>
        <c:majorUnit val="400"/>
      </c:valAx>
    </c:plotArea>
    <c:plotVisOnly val="1"/>
    <c:dispBlanksAs val="gap"/>
    <c:showDLblsOverMax val="0"/>
  </c:chart>
  <c:spPr>
    <a:ln>
      <a:noFill/>
    </a:ln>
  </c:spPr>
  <c:txPr>
    <a:bodyPr/>
    <a:lstStyle/>
    <a:p>
      <a:pPr>
        <a:defRPr sz="1000"/>
      </a:pPr>
      <a:endParaRPr lang="cs-CZ"/>
    </a:p>
  </c:txPr>
  <c:printSettings>
    <c:headerFooter/>
    <c:pageMargins b="0.78740157499999996" l="0.7" r="0.7" t="0.78740157499999996"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Share in CR</a:t>
            </a:r>
            <a:endParaRPr lang="cs-CZ" sz="1000">
              <a:solidFill>
                <a:srgbClr val="233060"/>
              </a:solidFill>
              <a:effectLst/>
            </a:endParaRPr>
          </a:p>
        </c:rich>
      </c:tx>
      <c:layout>
        <c:manualLayout>
          <c:xMode val="edge"/>
          <c:yMode val="edge"/>
          <c:x val="5.2920909316302894E-4"/>
          <c:y val="0"/>
        </c:manualLayout>
      </c:layout>
      <c:overlay val="0"/>
    </c:title>
    <c:autoTitleDeleted val="0"/>
    <c:plotArea>
      <c:layout>
        <c:manualLayout>
          <c:layoutTarget val="inner"/>
          <c:xMode val="edge"/>
          <c:yMode val="edge"/>
          <c:x val="6.7874699701625241E-2"/>
          <c:y val="0.17364373640247927"/>
          <c:w val="0.86679862645627792"/>
          <c:h val="0.23923655005223349"/>
        </c:manualLayout>
      </c:layout>
      <c:barChart>
        <c:barDir val="bar"/>
        <c:grouping val="clustered"/>
        <c:varyColors val="0"/>
        <c:ser>
          <c:idx val="0"/>
          <c:order val="0"/>
          <c:tx>
            <c:strRef>
              <c:f>'8.1'!$M$40</c:f>
              <c:strCache>
                <c:ptCount val="1"/>
                <c:pt idx="0">
                  <c:v>Installed capacity</c:v>
                </c:pt>
              </c:strCache>
            </c:strRef>
          </c:tx>
          <c:invertIfNegative val="0"/>
          <c:val>
            <c:numRef>
              <c:f>'8.1'!$N$40</c:f>
              <c:numCache>
                <c:formatCode>0.0%</c:formatCode>
                <c:ptCount val="1"/>
                <c:pt idx="0">
                  <c:v>4.1076497087676613E-2</c:v>
                </c:pt>
              </c:numCache>
            </c:numRef>
          </c:val>
          <c:extLst>
            <c:ext xmlns:c16="http://schemas.microsoft.com/office/drawing/2014/chart" uri="{C3380CC4-5D6E-409C-BE32-E72D297353CC}">
              <c16:uniqueId val="{00000000-92D8-4483-98D6-699F0B52D202}"/>
            </c:ext>
          </c:extLst>
        </c:ser>
        <c:ser>
          <c:idx val="1"/>
          <c:order val="1"/>
          <c:tx>
            <c:strRef>
              <c:f>'8.1'!$M$41</c:f>
              <c:strCache>
                <c:ptCount val="1"/>
                <c:pt idx="0">
                  <c:v>Gross heat production</c:v>
                </c:pt>
              </c:strCache>
            </c:strRef>
          </c:tx>
          <c:invertIfNegative val="0"/>
          <c:val>
            <c:numRef>
              <c:f>'8.1'!$N$41</c:f>
              <c:numCache>
                <c:formatCode>0.0%</c:formatCode>
                <c:ptCount val="1"/>
                <c:pt idx="0">
                  <c:v>3.6043270354445434E-2</c:v>
                </c:pt>
              </c:numCache>
            </c:numRef>
          </c:val>
          <c:extLst>
            <c:ext xmlns:c16="http://schemas.microsoft.com/office/drawing/2014/chart" uri="{C3380CC4-5D6E-409C-BE32-E72D297353CC}">
              <c16:uniqueId val="{00000001-92D8-4483-98D6-699F0B52D202}"/>
            </c:ext>
          </c:extLst>
        </c:ser>
        <c:ser>
          <c:idx val="2"/>
          <c:order val="2"/>
          <c:tx>
            <c:strRef>
              <c:f>'8.1'!$M$42</c:f>
              <c:strCache>
                <c:ptCount val="1"/>
                <c:pt idx="0">
                  <c:v>Heat supply</c:v>
                </c:pt>
              </c:strCache>
            </c:strRef>
          </c:tx>
          <c:invertIfNegative val="0"/>
          <c:val>
            <c:numRef>
              <c:f>'8.1'!$N$42</c:f>
              <c:numCache>
                <c:formatCode>0.0%</c:formatCode>
                <c:ptCount val="1"/>
                <c:pt idx="0">
                  <c:v>4.9157542763513785E-2</c:v>
                </c:pt>
              </c:numCache>
            </c:numRef>
          </c:val>
          <c:extLst>
            <c:ext xmlns:c16="http://schemas.microsoft.com/office/drawing/2014/chart" uri="{C3380CC4-5D6E-409C-BE32-E72D297353CC}">
              <c16:uniqueId val="{00000002-92D8-4483-98D6-699F0B52D202}"/>
            </c:ext>
          </c:extLst>
        </c:ser>
        <c:dLbls>
          <c:showLegendKey val="0"/>
          <c:showVal val="0"/>
          <c:showCatName val="0"/>
          <c:showSerName val="0"/>
          <c:showPercent val="0"/>
          <c:showBubbleSize val="0"/>
        </c:dLbls>
        <c:gapWidth val="150"/>
        <c:axId val="237438464"/>
        <c:axId val="237440000"/>
      </c:barChart>
      <c:catAx>
        <c:axId val="237438464"/>
        <c:scaling>
          <c:orientation val="maxMin"/>
        </c:scaling>
        <c:delete val="0"/>
        <c:axPos val="l"/>
        <c:numFmt formatCode="General" sourceLinked="1"/>
        <c:majorTickMark val="none"/>
        <c:minorTickMark val="none"/>
        <c:tickLblPos val="none"/>
        <c:crossAx val="237440000"/>
        <c:crosses val="autoZero"/>
        <c:auto val="1"/>
        <c:lblAlgn val="ctr"/>
        <c:lblOffset val="100"/>
        <c:noMultiLvlLbl val="0"/>
      </c:catAx>
      <c:valAx>
        <c:axId val="237440000"/>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37438464"/>
        <c:crosses val="max"/>
        <c:crossBetween val="between"/>
      </c:valAx>
    </c:plotArea>
    <c:legend>
      <c:legendPos val="b"/>
      <c:layout>
        <c:manualLayout>
          <c:xMode val="edge"/>
          <c:yMode val="edge"/>
          <c:x val="0"/>
          <c:y val="0.61791562040250336"/>
          <c:w val="0.58816911118508797"/>
          <c:h val="0.38208404215292496"/>
        </c:manualLayout>
      </c:layout>
      <c:overlay val="0"/>
      <c:txPr>
        <a:bodyPr/>
        <a:lstStyle/>
        <a:p>
          <a:pPr>
            <a:defRPr sz="900">
              <a:latin typeface="Arial" panose="020B0604020202020204" pitchFamily="34" charset="0"/>
              <a:cs typeface="Arial" panose="020B0604020202020204" pitchFamily="34" charset="0"/>
            </a:defRPr>
          </a:pPr>
          <a:endParaRPr lang="cs-CZ"/>
        </a:p>
      </c:txPr>
    </c:legend>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u="none" strike="noStrike" baseline="0">
                <a:solidFill>
                  <a:srgbClr val="233060"/>
                </a:solidFill>
                <a:effectLst/>
              </a:rPr>
              <a:t>Heat supply by fuel [</a:t>
            </a:r>
            <a:r>
              <a:rPr lang="cs-CZ" sz="1000" b="1" i="0" u="none" strike="noStrike" baseline="0">
                <a:solidFill>
                  <a:srgbClr val="233060"/>
                </a:solidFill>
                <a:effectLst/>
              </a:rPr>
              <a:t>TJ</a:t>
            </a:r>
            <a:r>
              <a:rPr lang="en-US" sz="1000" b="1" i="0" u="none" strike="noStrike" baseline="0">
                <a:solidFill>
                  <a:srgbClr val="233060"/>
                </a:solidFill>
                <a:effectLst/>
              </a:rPr>
              <a:t>]</a:t>
            </a:r>
            <a:endParaRPr lang="cs-CZ" sz="1000">
              <a:solidFill>
                <a:srgbClr val="233060"/>
              </a:solidFill>
            </a:endParaRPr>
          </a:p>
        </c:rich>
      </c:tx>
      <c:layout>
        <c:manualLayout>
          <c:xMode val="edge"/>
          <c:yMode val="edge"/>
          <c:x val="1.1007654639433821E-3"/>
          <c:y val="0"/>
        </c:manualLayout>
      </c:layout>
      <c:overlay val="0"/>
    </c:title>
    <c:autoTitleDeleted val="0"/>
    <c:plotArea>
      <c:layout/>
      <c:barChart>
        <c:barDir val="col"/>
        <c:grouping val="stacked"/>
        <c:varyColors val="0"/>
        <c:ser>
          <c:idx val="0"/>
          <c:order val="0"/>
          <c:tx>
            <c:strRef>
              <c:f>'8.1'!$A$10</c:f>
              <c:strCache>
                <c:ptCount val="1"/>
                <c:pt idx="0">
                  <c:v>Biomass</c:v>
                </c:pt>
              </c:strCache>
            </c:strRef>
          </c:tx>
          <c:spPr>
            <a:solidFill>
              <a:schemeClr val="accent1"/>
            </a:solidFill>
          </c:spPr>
          <c:invertIfNegative val="0"/>
          <c:val>
            <c:numRef>
              <c:f>'8.1'!$B$10:$M$10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D58-4EAE-BC86-D545F330926A}"/>
            </c:ext>
          </c:extLst>
        </c:ser>
        <c:ser>
          <c:idx val="1"/>
          <c:order val="1"/>
          <c:tx>
            <c:strRef>
              <c:f>'8.1'!$A$11</c:f>
              <c:strCache>
                <c:ptCount val="1"/>
                <c:pt idx="0">
                  <c:v>Biogas</c:v>
                </c:pt>
              </c:strCache>
            </c:strRef>
          </c:tx>
          <c:spPr>
            <a:solidFill>
              <a:schemeClr val="accent2"/>
            </a:solidFill>
          </c:spPr>
          <c:invertIfNegative val="0"/>
          <c:val>
            <c:numRef>
              <c:f>'8.1'!$B$11:$M$11</c:f>
              <c:numCache>
                <c:formatCode>#,##0.0</c:formatCode>
                <c:ptCount val="12"/>
                <c:pt idx="0">
                  <c:v>6.8680000000000003</c:v>
                </c:pt>
                <c:pt idx="1">
                  <c:v>5.5106080000000004</c:v>
                </c:pt>
                <c:pt idx="2">
                  <c:v>7.88</c:v>
                </c:pt>
                <c:pt idx="3">
                  <c:v>6.2065900000000003</c:v>
                </c:pt>
                <c:pt idx="4">
                  <c:v>6.9967759999999997</c:v>
                </c:pt>
                <c:pt idx="5">
                  <c:v>4.9481619999999999</c:v>
                </c:pt>
                <c:pt idx="6">
                  <c:v>4.6245020000000006</c:v>
                </c:pt>
                <c:pt idx="7">
                  <c:v>4.5619700000000005</c:v>
                </c:pt>
                <c:pt idx="8">
                  <c:v>5.0093940000000003</c:v>
                </c:pt>
                <c:pt idx="9">
                  <c:v>5.3901019999999997</c:v>
                </c:pt>
                <c:pt idx="10">
                  <c:v>6.5502439999999993</c:v>
                </c:pt>
                <c:pt idx="11">
                  <c:v>6.4834120000000004</c:v>
                </c:pt>
              </c:numCache>
            </c:numRef>
          </c:val>
          <c:extLst>
            <c:ext xmlns:c16="http://schemas.microsoft.com/office/drawing/2014/chart" uri="{C3380CC4-5D6E-409C-BE32-E72D297353CC}">
              <c16:uniqueId val="{00000001-7D58-4EAE-BC86-D545F330926A}"/>
            </c:ext>
          </c:extLst>
        </c:ser>
        <c:ser>
          <c:idx val="2"/>
          <c:order val="2"/>
          <c:tx>
            <c:strRef>
              <c:f>'8.1'!$A$12</c:f>
              <c:strCache>
                <c:ptCount val="1"/>
                <c:pt idx="0">
                  <c:v>Hard coal</c:v>
                </c:pt>
              </c:strCache>
            </c:strRef>
          </c:tx>
          <c:spPr>
            <a:solidFill>
              <a:schemeClr val="accent3"/>
            </a:solidFill>
          </c:spPr>
          <c:invertIfNegative val="0"/>
          <c:val>
            <c:numRef>
              <c:f>'8.1'!$B$12:$M$12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7D58-4EAE-BC86-D545F330926A}"/>
            </c:ext>
          </c:extLst>
        </c:ser>
        <c:ser>
          <c:idx val="3"/>
          <c:order val="3"/>
          <c:tx>
            <c:strRef>
              <c:f>'8.1'!$A$13</c:f>
              <c:strCache>
                <c:ptCount val="1"/>
                <c:pt idx="0">
                  <c:v>Electrical energy</c:v>
                </c:pt>
              </c:strCache>
            </c:strRef>
          </c:tx>
          <c:spPr>
            <a:solidFill>
              <a:schemeClr val="accent4"/>
            </a:solidFill>
          </c:spPr>
          <c:invertIfNegative val="0"/>
          <c:val>
            <c:numRef>
              <c:f>'8.1'!$B$13:$M$13</c:f>
              <c:numCache>
                <c:formatCode>#,##0.0</c:formatCode>
                <c:ptCount val="12"/>
                <c:pt idx="0">
                  <c:v>0</c:v>
                </c:pt>
                <c:pt idx="1">
                  <c:v>0</c:v>
                </c:pt>
                <c:pt idx="2">
                  <c:v>0</c:v>
                </c:pt>
                <c:pt idx="3">
                  <c:v>0</c:v>
                </c:pt>
                <c:pt idx="4">
                  <c:v>0</c:v>
                </c:pt>
                <c:pt idx="5">
                  <c:v>0</c:v>
                </c:pt>
                <c:pt idx="6">
                  <c:v>0.59899999999999998</c:v>
                </c:pt>
                <c:pt idx="7">
                  <c:v>0.70499999999999996</c:v>
                </c:pt>
                <c:pt idx="8">
                  <c:v>0.315</c:v>
                </c:pt>
                <c:pt idx="9">
                  <c:v>0</c:v>
                </c:pt>
                <c:pt idx="10">
                  <c:v>0</c:v>
                </c:pt>
                <c:pt idx="11">
                  <c:v>0</c:v>
                </c:pt>
              </c:numCache>
            </c:numRef>
          </c:val>
          <c:extLst>
            <c:ext xmlns:c16="http://schemas.microsoft.com/office/drawing/2014/chart" uri="{C3380CC4-5D6E-409C-BE32-E72D297353CC}">
              <c16:uniqueId val="{00000003-7D58-4EAE-BC86-D545F330926A}"/>
            </c:ext>
          </c:extLst>
        </c:ser>
        <c:ser>
          <c:idx val="4"/>
          <c:order val="4"/>
          <c:tx>
            <c:strRef>
              <c:f>'8.1'!$A$14</c:f>
              <c:strCache>
                <c:ptCount val="1"/>
                <c:pt idx="0">
                  <c:v>Ambient energy (heat pump)</c:v>
                </c:pt>
              </c:strCache>
            </c:strRef>
          </c:tx>
          <c:spPr>
            <a:solidFill>
              <a:schemeClr val="accent5"/>
            </a:solidFill>
          </c:spPr>
          <c:invertIfNegative val="0"/>
          <c:val>
            <c:numRef>
              <c:f>'8.1'!$B$14:$M$14</c:f>
              <c:numCache>
                <c:formatCode>#,##0.0</c:formatCode>
                <c:ptCount val="12"/>
                <c:pt idx="0">
                  <c:v>1.0431199999999998</c:v>
                </c:pt>
                <c:pt idx="1">
                  <c:v>0.93992999999999993</c:v>
                </c:pt>
                <c:pt idx="2">
                  <c:v>1.6673800000000001</c:v>
                </c:pt>
                <c:pt idx="3">
                  <c:v>2.5958999999999999</c:v>
                </c:pt>
                <c:pt idx="4">
                  <c:v>2.7963</c:v>
                </c:pt>
                <c:pt idx="5">
                  <c:v>4.0751799999999996</c:v>
                </c:pt>
                <c:pt idx="6">
                  <c:v>4.3310500000000003</c:v>
                </c:pt>
                <c:pt idx="7">
                  <c:v>3.8789000000000002</c:v>
                </c:pt>
                <c:pt idx="8">
                  <c:v>3.3755700000000002</c:v>
                </c:pt>
                <c:pt idx="9">
                  <c:v>2.1842200000000003</c:v>
                </c:pt>
                <c:pt idx="10">
                  <c:v>1.12242</c:v>
                </c:pt>
                <c:pt idx="11">
                  <c:v>1.1271799999999998</c:v>
                </c:pt>
              </c:numCache>
            </c:numRef>
          </c:val>
          <c:extLst>
            <c:ext xmlns:c16="http://schemas.microsoft.com/office/drawing/2014/chart" uri="{C3380CC4-5D6E-409C-BE32-E72D297353CC}">
              <c16:uniqueId val="{00000004-7D58-4EAE-BC86-D545F330926A}"/>
            </c:ext>
          </c:extLst>
        </c:ser>
        <c:ser>
          <c:idx val="5"/>
          <c:order val="5"/>
          <c:tx>
            <c:strRef>
              <c:f>'8.1'!$A$15</c:f>
              <c:strCache>
                <c:ptCount val="1"/>
                <c:pt idx="0">
                  <c:v>Solar energy (solar panel)</c:v>
                </c:pt>
              </c:strCache>
            </c:strRef>
          </c:tx>
          <c:spPr>
            <a:solidFill>
              <a:schemeClr val="accent6"/>
            </a:solidFill>
          </c:spPr>
          <c:invertIfNegative val="0"/>
          <c:val>
            <c:numRef>
              <c:f>'8.1'!$B$15:$M$15</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7D58-4EAE-BC86-D545F330926A}"/>
            </c:ext>
          </c:extLst>
        </c:ser>
        <c:ser>
          <c:idx val="6"/>
          <c:order val="6"/>
          <c:tx>
            <c:strRef>
              <c:f>'8.1'!$A$16</c:f>
              <c:strCache>
                <c:ptCount val="1"/>
                <c:pt idx="0">
                  <c:v>Brown coal</c:v>
                </c:pt>
              </c:strCache>
            </c:strRef>
          </c:tx>
          <c:spPr>
            <a:solidFill>
              <a:srgbClr val="F0948F"/>
            </a:solidFill>
          </c:spPr>
          <c:invertIfNegative val="0"/>
          <c:val>
            <c:numRef>
              <c:f>'8.1'!$B$16:$M$16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7D58-4EAE-BC86-D545F330926A}"/>
            </c:ext>
          </c:extLst>
        </c:ser>
        <c:ser>
          <c:idx val="7"/>
          <c:order val="7"/>
          <c:tx>
            <c:strRef>
              <c:f>'8.1'!$A$17</c:f>
              <c:strCache>
                <c:ptCount val="1"/>
                <c:pt idx="0">
                  <c:v>Nuclear fuel</c:v>
                </c:pt>
              </c:strCache>
            </c:strRef>
          </c:tx>
          <c:spPr>
            <a:solidFill>
              <a:srgbClr val="F7C9C7"/>
            </a:solidFill>
          </c:spPr>
          <c:invertIfNegative val="0"/>
          <c:val>
            <c:numRef>
              <c:f>'8.1'!$B$17:$M$17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7D58-4EAE-BC86-D545F330926A}"/>
            </c:ext>
          </c:extLst>
        </c:ser>
        <c:ser>
          <c:idx val="8"/>
          <c:order val="8"/>
          <c:tx>
            <c:strRef>
              <c:f>'8.1'!$A$18</c:f>
              <c:strCache>
                <c:ptCount val="1"/>
                <c:pt idx="0">
                  <c:v>Coke</c:v>
                </c:pt>
              </c:strCache>
            </c:strRef>
          </c:tx>
          <c:spPr>
            <a:solidFill>
              <a:schemeClr val="tx1"/>
            </a:solidFill>
          </c:spPr>
          <c:invertIfNegative val="0"/>
          <c:val>
            <c:numRef>
              <c:f>'8.1'!$B$18:$M$18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7D58-4EAE-BC86-D545F330926A}"/>
            </c:ext>
          </c:extLst>
        </c:ser>
        <c:ser>
          <c:idx val="9"/>
          <c:order val="9"/>
          <c:tx>
            <c:strRef>
              <c:f>'8.1'!$A$19</c:f>
              <c:strCache>
                <c:ptCount val="1"/>
                <c:pt idx="0">
                  <c:v>Waste heat</c:v>
                </c:pt>
              </c:strCache>
            </c:strRef>
          </c:tx>
          <c:spPr>
            <a:solidFill>
              <a:srgbClr val="646363"/>
            </a:solidFill>
          </c:spPr>
          <c:invertIfNegative val="0"/>
          <c:val>
            <c:numRef>
              <c:f>'8.1'!$B$19:$M$19</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7D58-4EAE-BC86-D545F330926A}"/>
            </c:ext>
          </c:extLst>
        </c:ser>
        <c:ser>
          <c:idx val="10"/>
          <c:order val="10"/>
          <c:tx>
            <c:strRef>
              <c:f>'8.1'!$A$20</c:f>
              <c:strCache>
                <c:ptCount val="1"/>
                <c:pt idx="0">
                  <c:v>Other liquid fuels</c:v>
                </c:pt>
              </c:strCache>
            </c:strRef>
          </c:tx>
          <c:spPr>
            <a:solidFill>
              <a:srgbClr val="9D9D9C"/>
            </a:solidFill>
          </c:spPr>
          <c:invertIfNegative val="0"/>
          <c:val>
            <c:numRef>
              <c:f>'8.1'!$B$20:$M$20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7D58-4EAE-BC86-D545F330926A}"/>
            </c:ext>
          </c:extLst>
        </c:ser>
        <c:ser>
          <c:idx val="11"/>
          <c:order val="11"/>
          <c:tx>
            <c:strRef>
              <c:f>'8.1'!$A$21</c:f>
              <c:strCache>
                <c:ptCount val="1"/>
                <c:pt idx="0">
                  <c:v>Other solid fuels</c:v>
                </c:pt>
              </c:strCache>
            </c:strRef>
          </c:tx>
          <c:spPr>
            <a:solidFill>
              <a:srgbClr val="D0D0D0"/>
            </a:solidFill>
          </c:spPr>
          <c:invertIfNegative val="0"/>
          <c:val>
            <c:numRef>
              <c:f>'8.1'!$B$21:$M$21</c:f>
              <c:numCache>
                <c:formatCode>#,##0.0</c:formatCode>
                <c:ptCount val="12"/>
                <c:pt idx="0">
                  <c:v>94.161000000000001</c:v>
                </c:pt>
                <c:pt idx="1">
                  <c:v>88.123000000000005</c:v>
                </c:pt>
                <c:pt idx="2">
                  <c:v>84.641000000000005</c:v>
                </c:pt>
                <c:pt idx="3">
                  <c:v>77.694999999999993</c:v>
                </c:pt>
                <c:pt idx="4">
                  <c:v>61.993000000000002</c:v>
                </c:pt>
                <c:pt idx="5">
                  <c:v>53.741</c:v>
                </c:pt>
                <c:pt idx="6">
                  <c:v>44.771000000000001</c:v>
                </c:pt>
                <c:pt idx="7">
                  <c:v>58.350999999999999</c:v>
                </c:pt>
                <c:pt idx="8">
                  <c:v>38.232999999999997</c:v>
                </c:pt>
                <c:pt idx="9">
                  <c:v>85.400999999999996</c:v>
                </c:pt>
                <c:pt idx="10">
                  <c:v>80.272000000000006</c:v>
                </c:pt>
                <c:pt idx="11">
                  <c:v>88.872</c:v>
                </c:pt>
              </c:numCache>
            </c:numRef>
          </c:val>
          <c:extLst>
            <c:ext xmlns:c16="http://schemas.microsoft.com/office/drawing/2014/chart" uri="{C3380CC4-5D6E-409C-BE32-E72D297353CC}">
              <c16:uniqueId val="{0000000B-7D58-4EAE-BC86-D545F330926A}"/>
            </c:ext>
          </c:extLst>
        </c:ser>
        <c:ser>
          <c:idx val="12"/>
          <c:order val="12"/>
          <c:tx>
            <c:strRef>
              <c:f>'8.1'!$A$22</c:f>
              <c:strCache>
                <c:ptCount val="1"/>
                <c:pt idx="0">
                  <c:v>Other gases</c:v>
                </c:pt>
              </c:strCache>
            </c:strRef>
          </c:tx>
          <c:spPr>
            <a:pattFill prst="ltUpDiag">
              <a:fgClr>
                <a:schemeClr val="tx2"/>
              </a:fgClr>
              <a:bgClr>
                <a:schemeClr val="bg1"/>
              </a:bgClr>
            </a:pattFill>
          </c:spPr>
          <c:invertIfNegative val="0"/>
          <c:val>
            <c:numRef>
              <c:f>'8.1'!$B$22:$M$22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7D58-4EAE-BC86-D545F330926A}"/>
            </c:ext>
          </c:extLst>
        </c:ser>
        <c:ser>
          <c:idx val="13"/>
          <c:order val="13"/>
          <c:tx>
            <c:strRef>
              <c:f>'8.1'!$A$23</c:f>
              <c:strCache>
                <c:ptCount val="1"/>
                <c:pt idx="0">
                  <c:v>Other</c:v>
                </c:pt>
              </c:strCache>
            </c:strRef>
          </c:tx>
          <c:spPr>
            <a:pattFill prst="ltUpDiag">
              <a:fgClr>
                <a:schemeClr val="accent5"/>
              </a:fgClr>
              <a:bgClr>
                <a:schemeClr val="bg1"/>
              </a:bgClr>
            </a:pattFill>
          </c:spPr>
          <c:invertIfNegative val="0"/>
          <c:val>
            <c:numRef>
              <c:f>'8.1'!$B$23:$M$23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7D58-4EAE-BC86-D545F330926A}"/>
            </c:ext>
          </c:extLst>
        </c:ser>
        <c:ser>
          <c:idx val="14"/>
          <c:order val="14"/>
          <c:tx>
            <c:strRef>
              <c:f>'8.1'!$A$24</c:f>
              <c:strCache>
                <c:ptCount val="1"/>
                <c:pt idx="0">
                  <c:v>Fuel oils</c:v>
                </c:pt>
              </c:strCache>
            </c:strRef>
          </c:tx>
          <c:spPr>
            <a:pattFill prst="ltUpDiag">
              <a:fgClr>
                <a:schemeClr val="accent2"/>
              </a:fgClr>
              <a:bgClr>
                <a:schemeClr val="bg1"/>
              </a:bgClr>
            </a:pattFill>
          </c:spPr>
          <c:invertIfNegative val="0"/>
          <c:val>
            <c:numRef>
              <c:f>'8.1'!$B$24:$M$24</c:f>
              <c:numCache>
                <c:formatCode>#,##0.0</c:formatCode>
                <c:ptCount val="12"/>
                <c:pt idx="0">
                  <c:v>0</c:v>
                </c:pt>
                <c:pt idx="1">
                  <c:v>0</c:v>
                </c:pt>
                <c:pt idx="2">
                  <c:v>0</c:v>
                </c:pt>
                <c:pt idx="3">
                  <c:v>0</c:v>
                </c:pt>
                <c:pt idx="4">
                  <c:v>0</c:v>
                </c:pt>
                <c:pt idx="5">
                  <c:v>0</c:v>
                </c:pt>
                <c:pt idx="6">
                  <c:v>3.9E-2</c:v>
                </c:pt>
                <c:pt idx="7">
                  <c:v>0</c:v>
                </c:pt>
                <c:pt idx="8">
                  <c:v>0</c:v>
                </c:pt>
                <c:pt idx="9">
                  <c:v>0</c:v>
                </c:pt>
                <c:pt idx="10">
                  <c:v>0</c:v>
                </c:pt>
                <c:pt idx="11">
                  <c:v>0</c:v>
                </c:pt>
              </c:numCache>
            </c:numRef>
          </c:val>
          <c:extLst>
            <c:ext xmlns:c16="http://schemas.microsoft.com/office/drawing/2014/chart" uri="{C3380CC4-5D6E-409C-BE32-E72D297353CC}">
              <c16:uniqueId val="{0000000E-7D58-4EAE-BC86-D545F330926A}"/>
            </c:ext>
          </c:extLst>
        </c:ser>
        <c:ser>
          <c:idx val="15"/>
          <c:order val="15"/>
          <c:tx>
            <c:strRef>
              <c:f>'8.1'!$A$25</c:f>
              <c:strCache>
                <c:ptCount val="1"/>
                <c:pt idx="0">
                  <c:v>Natural gas</c:v>
                </c:pt>
              </c:strCache>
            </c:strRef>
          </c:tx>
          <c:spPr>
            <a:pattFill prst="ltUpDiag">
              <a:fgClr>
                <a:schemeClr val="accent6"/>
              </a:fgClr>
              <a:bgClr>
                <a:schemeClr val="bg1"/>
              </a:bgClr>
            </a:pattFill>
          </c:spPr>
          <c:invertIfNegative val="0"/>
          <c:val>
            <c:numRef>
              <c:f>'8.1'!$B$25:$M$25</c:f>
              <c:numCache>
                <c:formatCode>#,##0.0</c:formatCode>
                <c:ptCount val="12"/>
                <c:pt idx="0">
                  <c:v>424.35459899999995</c:v>
                </c:pt>
                <c:pt idx="1">
                  <c:v>399.62997899999993</c:v>
                </c:pt>
                <c:pt idx="2">
                  <c:v>296.78503500000005</c:v>
                </c:pt>
                <c:pt idx="3">
                  <c:v>185.111729</c:v>
                </c:pt>
                <c:pt idx="4">
                  <c:v>135.599211</c:v>
                </c:pt>
                <c:pt idx="5">
                  <c:v>91.244862999999995</c:v>
                </c:pt>
                <c:pt idx="6">
                  <c:v>106.65636900000001</c:v>
                </c:pt>
                <c:pt idx="7">
                  <c:v>101.966071</c:v>
                </c:pt>
                <c:pt idx="8">
                  <c:v>97.480063000000001</c:v>
                </c:pt>
                <c:pt idx="9">
                  <c:v>231.30943100000005</c:v>
                </c:pt>
                <c:pt idx="10">
                  <c:v>339.40420099999994</c:v>
                </c:pt>
                <c:pt idx="11">
                  <c:v>422.08645100000012</c:v>
                </c:pt>
              </c:numCache>
            </c:numRef>
          </c:val>
          <c:extLst>
            <c:ext xmlns:c16="http://schemas.microsoft.com/office/drawing/2014/chart" uri="{C3380CC4-5D6E-409C-BE32-E72D297353CC}">
              <c16:uniqueId val="{0000000F-7D58-4EAE-BC86-D545F330926A}"/>
            </c:ext>
          </c:extLst>
        </c:ser>
        <c:dLbls>
          <c:showLegendKey val="0"/>
          <c:showVal val="0"/>
          <c:showCatName val="0"/>
          <c:showSerName val="0"/>
          <c:showPercent val="0"/>
          <c:showBubbleSize val="0"/>
        </c:dLbls>
        <c:gapWidth val="50"/>
        <c:overlap val="100"/>
        <c:axId val="237528576"/>
        <c:axId val="237530112"/>
      </c:barChart>
      <c:catAx>
        <c:axId val="237528576"/>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37530112"/>
        <c:crosses val="autoZero"/>
        <c:auto val="1"/>
        <c:lblAlgn val="ctr"/>
        <c:lblOffset val="100"/>
        <c:noMultiLvlLbl val="0"/>
      </c:catAx>
      <c:valAx>
        <c:axId val="237530112"/>
        <c:scaling>
          <c:orientation val="minMax"/>
          <c:max val="20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37528576"/>
        <c:crosses val="autoZero"/>
        <c:crossBetween val="between"/>
        <c:majorUnit val="4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2"/>
          <c:order val="0"/>
          <c:dPt>
            <c:idx val="0"/>
            <c:bubble3D val="0"/>
            <c:spPr>
              <a:solidFill>
                <a:schemeClr val="tx2"/>
              </a:solidFill>
            </c:spPr>
            <c:extLst>
              <c:ext xmlns:c16="http://schemas.microsoft.com/office/drawing/2014/chart" uri="{C3380CC4-5D6E-409C-BE32-E72D297353CC}">
                <c16:uniqueId val="{00000001-6018-455D-B5F6-7403F9F44D1B}"/>
              </c:ext>
            </c:extLst>
          </c:dPt>
          <c:dPt>
            <c:idx val="1"/>
            <c:bubble3D val="0"/>
            <c:spPr>
              <a:solidFill>
                <a:schemeClr val="accent2"/>
              </a:solidFill>
            </c:spPr>
            <c:extLst>
              <c:ext xmlns:c16="http://schemas.microsoft.com/office/drawing/2014/chart" uri="{C3380CC4-5D6E-409C-BE32-E72D297353CC}">
                <c16:uniqueId val="{00000002-6018-455D-B5F6-7403F9F44D1B}"/>
              </c:ext>
            </c:extLst>
          </c:dPt>
          <c:dPt>
            <c:idx val="2"/>
            <c:bubble3D val="0"/>
            <c:spPr>
              <a:solidFill>
                <a:schemeClr val="accent3"/>
              </a:solidFill>
            </c:spPr>
            <c:extLst>
              <c:ext xmlns:c16="http://schemas.microsoft.com/office/drawing/2014/chart" uri="{C3380CC4-5D6E-409C-BE32-E72D297353CC}">
                <c16:uniqueId val="{00000003-6018-455D-B5F6-7403F9F44D1B}"/>
              </c:ext>
            </c:extLst>
          </c:dPt>
          <c:dPt>
            <c:idx val="3"/>
            <c:bubble3D val="0"/>
            <c:spPr>
              <a:solidFill>
                <a:schemeClr val="accent4"/>
              </a:solidFill>
            </c:spPr>
            <c:extLst>
              <c:ext xmlns:c16="http://schemas.microsoft.com/office/drawing/2014/chart" uri="{C3380CC4-5D6E-409C-BE32-E72D297353CC}">
                <c16:uniqueId val="{00000004-6018-455D-B5F6-7403F9F44D1B}"/>
              </c:ext>
            </c:extLst>
          </c:dPt>
          <c:dPt>
            <c:idx val="4"/>
            <c:bubble3D val="0"/>
            <c:spPr>
              <a:solidFill>
                <a:schemeClr val="accent5"/>
              </a:solidFill>
            </c:spPr>
            <c:extLst>
              <c:ext xmlns:c16="http://schemas.microsoft.com/office/drawing/2014/chart" uri="{C3380CC4-5D6E-409C-BE32-E72D297353CC}">
                <c16:uniqueId val="{00000005-6018-455D-B5F6-7403F9F44D1B}"/>
              </c:ext>
            </c:extLst>
          </c:dPt>
          <c:dPt>
            <c:idx val="5"/>
            <c:bubble3D val="0"/>
            <c:spPr>
              <a:solidFill>
                <a:schemeClr val="accent6"/>
              </a:solidFill>
            </c:spPr>
            <c:extLst>
              <c:ext xmlns:c16="http://schemas.microsoft.com/office/drawing/2014/chart" uri="{C3380CC4-5D6E-409C-BE32-E72D297353CC}">
                <c16:uniqueId val="{00000006-6018-455D-B5F6-7403F9F44D1B}"/>
              </c:ext>
            </c:extLst>
          </c:dPt>
          <c:dPt>
            <c:idx val="6"/>
            <c:bubble3D val="0"/>
            <c:spPr>
              <a:solidFill>
                <a:srgbClr val="F0948F"/>
              </a:solidFill>
            </c:spPr>
            <c:extLst>
              <c:ext xmlns:c16="http://schemas.microsoft.com/office/drawing/2014/chart" uri="{C3380CC4-5D6E-409C-BE32-E72D297353CC}">
                <c16:uniqueId val="{00000007-6018-455D-B5F6-7403F9F44D1B}"/>
              </c:ext>
            </c:extLst>
          </c:dPt>
          <c:dPt>
            <c:idx val="7"/>
            <c:bubble3D val="0"/>
            <c:spPr>
              <a:solidFill>
                <a:srgbClr val="F7C9C7"/>
              </a:solidFill>
            </c:spPr>
            <c:extLst>
              <c:ext xmlns:c16="http://schemas.microsoft.com/office/drawing/2014/chart" uri="{C3380CC4-5D6E-409C-BE32-E72D297353CC}">
                <c16:uniqueId val="{00000000-460E-4CF6-B3D5-472A3D958B04}"/>
              </c:ext>
            </c:extLst>
          </c:dPt>
          <c:cat>
            <c:numRef>
              <c:f>'8.1'!$U$28:$U$35</c:f>
              <c:numCache>
                <c:formatCode>#,##0.0</c:formatCode>
                <c:ptCount val="8"/>
              </c:numCache>
            </c:numRef>
          </c:cat>
          <c:val>
            <c:numRef>
              <c:f>'8.1'!$P$28:$P$35</c:f>
              <c:numCache>
                <c:formatCode>General</c:formatCode>
                <c:ptCount val="8"/>
              </c:numCache>
            </c:numRef>
          </c:val>
          <c:extLst>
            <c:ext xmlns:c16="http://schemas.microsoft.com/office/drawing/2014/chart" uri="{C3380CC4-5D6E-409C-BE32-E72D297353CC}">
              <c16:uniqueId val="{00000001-460E-4CF6-B3D5-472A3D958B04}"/>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3165-46A2-B497-197BA76EAA1E}"/>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3165-46A2-B497-197BA76EAA1E}"/>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3165-46A2-B497-197BA76EAA1E}"/>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3165-46A2-B497-197BA76EAA1E}"/>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3165-46A2-B497-197BA76EAA1E}"/>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3165-46A2-B497-197BA76EAA1E}"/>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3165-46A2-B497-197BA76EAA1E}"/>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3165-46A2-B497-197BA76EAA1E}"/>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3165-46A2-B497-197BA76EAA1E}"/>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3165-46A2-B497-197BA76EAA1E}"/>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3165-46A2-B497-197BA76EAA1E}"/>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3165-46A2-B497-197BA76EAA1E}"/>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3165-46A2-B497-197BA76EAA1E}"/>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3165-46A2-B497-197BA76EAA1E}"/>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3165-46A2-B497-197BA76EAA1E}"/>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3165-46A2-B497-197BA76EAA1E}"/>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0.96351931692511705"/>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Heat consumption by national economy sector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1.7757619224394721E-3"/>
          <c:y val="1.52075774448875E-2"/>
        </c:manualLayout>
      </c:layout>
      <c:overlay val="0"/>
    </c:title>
    <c:autoTitleDeleted val="0"/>
    <c:plotArea>
      <c:layout>
        <c:manualLayout>
          <c:layoutTarget val="inner"/>
          <c:xMode val="edge"/>
          <c:yMode val="edge"/>
          <c:x val="0.10446396915284765"/>
          <c:y val="0.24097968239140588"/>
          <c:w val="0.6700337575744868"/>
          <c:h val="0.54603135217188226"/>
        </c:manualLayout>
      </c:layout>
      <c:barChart>
        <c:barDir val="col"/>
        <c:grouping val="stacked"/>
        <c:varyColors val="0"/>
        <c:ser>
          <c:idx val="0"/>
          <c:order val="0"/>
          <c:tx>
            <c:strRef>
              <c:f>'8.2'!$A$27</c:f>
              <c:strCache>
                <c:ptCount val="1"/>
                <c:pt idx="0">
                  <c:v>Industry</c:v>
                </c:pt>
              </c:strCache>
            </c:strRef>
          </c:tx>
          <c:invertIfNegative val="0"/>
          <c:val>
            <c:numRef>
              <c:f>'8.2'!$B$27:$M$27</c:f>
              <c:numCache>
                <c:formatCode>#,##0.0</c:formatCode>
                <c:ptCount val="12"/>
                <c:pt idx="0">
                  <c:v>105.85761199999999</c:v>
                </c:pt>
                <c:pt idx="1">
                  <c:v>96.908681000000001</c:v>
                </c:pt>
                <c:pt idx="2">
                  <c:v>83.94896199999998</c:v>
                </c:pt>
                <c:pt idx="3">
                  <c:v>65.131136999999995</c:v>
                </c:pt>
                <c:pt idx="4">
                  <c:v>58.465891000000006</c:v>
                </c:pt>
                <c:pt idx="5">
                  <c:v>47.236089000000007</c:v>
                </c:pt>
                <c:pt idx="6">
                  <c:v>44.954179000000003</c:v>
                </c:pt>
                <c:pt idx="7">
                  <c:v>41.860179999999993</c:v>
                </c:pt>
                <c:pt idx="8">
                  <c:v>45.201239999999991</c:v>
                </c:pt>
                <c:pt idx="9">
                  <c:v>66.749720999999994</c:v>
                </c:pt>
                <c:pt idx="10">
                  <c:v>84.740481999999986</c:v>
                </c:pt>
                <c:pt idx="11">
                  <c:v>87.708194000000006</c:v>
                </c:pt>
              </c:numCache>
            </c:numRef>
          </c:val>
          <c:extLst>
            <c:ext xmlns:c16="http://schemas.microsoft.com/office/drawing/2014/chart" uri="{C3380CC4-5D6E-409C-BE32-E72D297353CC}">
              <c16:uniqueId val="{00000000-0040-4BC3-86BF-1A83C982E45A}"/>
            </c:ext>
          </c:extLst>
        </c:ser>
        <c:ser>
          <c:idx val="1"/>
          <c:order val="1"/>
          <c:tx>
            <c:strRef>
              <c:f>'8.2'!$A$28</c:f>
              <c:strCache>
                <c:ptCount val="1"/>
                <c:pt idx="0">
                  <c:v>Energy</c:v>
                </c:pt>
              </c:strCache>
            </c:strRef>
          </c:tx>
          <c:invertIfNegative val="0"/>
          <c:val>
            <c:numRef>
              <c:f>'8.2'!$B$28:$M$28</c:f>
              <c:numCache>
                <c:formatCode>#,##0.0</c:formatCode>
                <c:ptCount val="12"/>
                <c:pt idx="0">
                  <c:v>4.2214900000000002</c:v>
                </c:pt>
                <c:pt idx="1">
                  <c:v>3.8548110000000002</c:v>
                </c:pt>
                <c:pt idx="2">
                  <c:v>3.4161329999999999</c:v>
                </c:pt>
                <c:pt idx="3">
                  <c:v>2.5442140000000002</c:v>
                </c:pt>
                <c:pt idx="4">
                  <c:v>1.6302999999999999</c:v>
                </c:pt>
                <c:pt idx="5">
                  <c:v>1.0784299999999998</c:v>
                </c:pt>
                <c:pt idx="6">
                  <c:v>1.0820999999999998</c:v>
                </c:pt>
                <c:pt idx="7">
                  <c:v>1.0906199999999997</c:v>
                </c:pt>
                <c:pt idx="8">
                  <c:v>1.3750900000000001</c:v>
                </c:pt>
                <c:pt idx="9">
                  <c:v>2.5950569999999997</c:v>
                </c:pt>
                <c:pt idx="10">
                  <c:v>3.4339000000000004</c:v>
                </c:pt>
                <c:pt idx="11">
                  <c:v>4.1166929999999997</c:v>
                </c:pt>
              </c:numCache>
            </c:numRef>
          </c:val>
          <c:extLst>
            <c:ext xmlns:c16="http://schemas.microsoft.com/office/drawing/2014/chart" uri="{C3380CC4-5D6E-409C-BE32-E72D297353CC}">
              <c16:uniqueId val="{00000001-0040-4BC3-86BF-1A83C982E45A}"/>
            </c:ext>
          </c:extLst>
        </c:ser>
        <c:ser>
          <c:idx val="2"/>
          <c:order val="2"/>
          <c:tx>
            <c:strRef>
              <c:f>'8.2'!$A$29</c:f>
              <c:strCache>
                <c:ptCount val="1"/>
                <c:pt idx="0">
                  <c:v>Transport</c:v>
                </c:pt>
              </c:strCache>
            </c:strRef>
          </c:tx>
          <c:invertIfNegative val="0"/>
          <c:val>
            <c:numRef>
              <c:f>'8.2'!$B$29:$M$29</c:f>
              <c:numCache>
                <c:formatCode>#,##0.0</c:formatCode>
                <c:ptCount val="12"/>
                <c:pt idx="0">
                  <c:v>8.4658759999999997</c:v>
                </c:pt>
                <c:pt idx="1">
                  <c:v>7.6579749999999995</c:v>
                </c:pt>
                <c:pt idx="2">
                  <c:v>5.3314810000000001</c:v>
                </c:pt>
                <c:pt idx="3">
                  <c:v>2.9108389999999997</c:v>
                </c:pt>
                <c:pt idx="4">
                  <c:v>1.196364</c:v>
                </c:pt>
                <c:pt idx="5">
                  <c:v>0.33893099999999998</c:v>
                </c:pt>
                <c:pt idx="6">
                  <c:v>0.29273300000000002</c:v>
                </c:pt>
                <c:pt idx="7">
                  <c:v>0.263187</c:v>
                </c:pt>
                <c:pt idx="8">
                  <c:v>0.41106999999999999</c:v>
                </c:pt>
                <c:pt idx="9">
                  <c:v>3.7779859999999998</c:v>
                </c:pt>
                <c:pt idx="10">
                  <c:v>6.0697009999999993</c:v>
                </c:pt>
                <c:pt idx="11">
                  <c:v>7.2977169999999996</c:v>
                </c:pt>
              </c:numCache>
            </c:numRef>
          </c:val>
          <c:extLst>
            <c:ext xmlns:c16="http://schemas.microsoft.com/office/drawing/2014/chart" uri="{C3380CC4-5D6E-409C-BE32-E72D297353CC}">
              <c16:uniqueId val="{00000002-0040-4BC3-86BF-1A83C982E45A}"/>
            </c:ext>
          </c:extLst>
        </c:ser>
        <c:ser>
          <c:idx val="3"/>
          <c:order val="3"/>
          <c:tx>
            <c:strRef>
              <c:f>'8.2'!$A$30</c:f>
              <c:strCache>
                <c:ptCount val="1"/>
                <c:pt idx="0">
                  <c:v>Construction</c:v>
                </c:pt>
              </c:strCache>
            </c:strRef>
          </c:tx>
          <c:invertIfNegative val="0"/>
          <c:val>
            <c:numRef>
              <c:f>'8.2'!$B$30:$M$30</c:f>
              <c:numCache>
                <c:formatCode>#,##0.0</c:formatCode>
                <c:ptCount val="12"/>
                <c:pt idx="0">
                  <c:v>0.745784</c:v>
                </c:pt>
                <c:pt idx="1">
                  <c:v>0.680836</c:v>
                </c:pt>
                <c:pt idx="2">
                  <c:v>0.5340689999999999</c:v>
                </c:pt>
                <c:pt idx="3">
                  <c:v>0.43090100000000003</c:v>
                </c:pt>
                <c:pt idx="4">
                  <c:v>0.22880400000000001</c:v>
                </c:pt>
                <c:pt idx="5">
                  <c:v>0.11544</c:v>
                </c:pt>
                <c:pt idx="6">
                  <c:v>0.11325700000000001</c:v>
                </c:pt>
                <c:pt idx="7">
                  <c:v>6.6621000000000014E-2</c:v>
                </c:pt>
                <c:pt idx="8">
                  <c:v>0.12779399999999999</c:v>
                </c:pt>
                <c:pt idx="9">
                  <c:v>0.39183200000000001</c:v>
                </c:pt>
                <c:pt idx="10">
                  <c:v>0.64303399999999999</c:v>
                </c:pt>
                <c:pt idx="11">
                  <c:v>0.69722099999999998</c:v>
                </c:pt>
              </c:numCache>
            </c:numRef>
          </c:val>
          <c:extLst>
            <c:ext xmlns:c16="http://schemas.microsoft.com/office/drawing/2014/chart" uri="{C3380CC4-5D6E-409C-BE32-E72D297353CC}">
              <c16:uniqueId val="{00000003-0040-4BC3-86BF-1A83C982E45A}"/>
            </c:ext>
          </c:extLst>
        </c:ser>
        <c:ser>
          <c:idx val="4"/>
          <c:order val="4"/>
          <c:tx>
            <c:strRef>
              <c:f>'8.2'!$A$31</c:f>
              <c:strCache>
                <c:ptCount val="1"/>
                <c:pt idx="0">
                  <c:v>Farming and forestry</c:v>
                </c:pt>
              </c:strCache>
            </c:strRef>
          </c:tx>
          <c:spPr>
            <a:solidFill>
              <a:schemeClr val="accent5"/>
            </a:solidFill>
          </c:spPr>
          <c:invertIfNegative val="0"/>
          <c:val>
            <c:numRef>
              <c:f>'8.2'!$B$31:$M$31</c:f>
              <c:numCache>
                <c:formatCode>#,##0.0</c:formatCode>
                <c:ptCount val="12"/>
                <c:pt idx="0">
                  <c:v>3.2163189999999995</c:v>
                </c:pt>
                <c:pt idx="1">
                  <c:v>3.0283519999999999</c:v>
                </c:pt>
                <c:pt idx="2">
                  <c:v>2.5457869999999998</c:v>
                </c:pt>
                <c:pt idx="3">
                  <c:v>1.7799510000000001</c:v>
                </c:pt>
                <c:pt idx="4">
                  <c:v>1.4617840000000002</c:v>
                </c:pt>
                <c:pt idx="5">
                  <c:v>0.76913300000000007</c:v>
                </c:pt>
                <c:pt idx="6">
                  <c:v>0.76945200000000002</c:v>
                </c:pt>
                <c:pt idx="7">
                  <c:v>0.73381999999999992</c:v>
                </c:pt>
                <c:pt idx="8">
                  <c:v>1.2369450000000002</c:v>
                </c:pt>
                <c:pt idx="9">
                  <c:v>2.1559629999999999</c:v>
                </c:pt>
                <c:pt idx="10">
                  <c:v>2.7326629999999996</c:v>
                </c:pt>
                <c:pt idx="11">
                  <c:v>2.8633009999999999</c:v>
                </c:pt>
              </c:numCache>
            </c:numRef>
          </c:val>
          <c:extLst>
            <c:ext xmlns:c16="http://schemas.microsoft.com/office/drawing/2014/chart" uri="{C3380CC4-5D6E-409C-BE32-E72D297353CC}">
              <c16:uniqueId val="{00000004-0040-4BC3-86BF-1A83C982E45A}"/>
            </c:ext>
          </c:extLst>
        </c:ser>
        <c:ser>
          <c:idx val="5"/>
          <c:order val="5"/>
          <c:tx>
            <c:strRef>
              <c:f>'8.2'!$A$32</c:f>
              <c:strCache>
                <c:ptCount val="1"/>
                <c:pt idx="0">
                  <c:v>Households</c:v>
                </c:pt>
              </c:strCache>
            </c:strRef>
          </c:tx>
          <c:spPr>
            <a:solidFill>
              <a:schemeClr val="accent6"/>
            </a:solidFill>
          </c:spPr>
          <c:invertIfNegative val="0"/>
          <c:val>
            <c:numRef>
              <c:f>'8.2'!$B$32:$M$32</c:f>
              <c:numCache>
                <c:formatCode>#,##0.0</c:formatCode>
                <c:ptCount val="12"/>
                <c:pt idx="0">
                  <c:v>316.33830099999994</c:v>
                </c:pt>
                <c:pt idx="1">
                  <c:v>281.82674100000003</c:v>
                </c:pt>
                <c:pt idx="2">
                  <c:v>220.66369699999998</c:v>
                </c:pt>
                <c:pt idx="3">
                  <c:v>138.719966</c:v>
                </c:pt>
                <c:pt idx="4">
                  <c:v>108.206599</c:v>
                </c:pt>
                <c:pt idx="5">
                  <c:v>51.492011000000005</c:v>
                </c:pt>
                <c:pt idx="6">
                  <c:v>49.205575999999994</c:v>
                </c:pt>
                <c:pt idx="7">
                  <c:v>49.669847999999995</c:v>
                </c:pt>
                <c:pt idx="8">
                  <c:v>74.035641000000027</c:v>
                </c:pt>
                <c:pt idx="9">
                  <c:v>182.82185999999996</c:v>
                </c:pt>
                <c:pt idx="10">
                  <c:v>255.42289200000002</c:v>
                </c:pt>
                <c:pt idx="11">
                  <c:v>299.42969499999998</c:v>
                </c:pt>
              </c:numCache>
            </c:numRef>
          </c:val>
          <c:extLst>
            <c:ext xmlns:c16="http://schemas.microsoft.com/office/drawing/2014/chart" uri="{C3380CC4-5D6E-409C-BE32-E72D297353CC}">
              <c16:uniqueId val="{00000005-0040-4BC3-86BF-1A83C982E45A}"/>
            </c:ext>
          </c:extLst>
        </c:ser>
        <c:ser>
          <c:idx val="6"/>
          <c:order val="6"/>
          <c:tx>
            <c:strRef>
              <c:f>'8.2'!$A$33</c:f>
              <c:strCache>
                <c:ptCount val="1"/>
                <c:pt idx="0">
                  <c:v>Retail, services, schools, health care</c:v>
                </c:pt>
              </c:strCache>
            </c:strRef>
          </c:tx>
          <c:spPr>
            <a:solidFill>
              <a:srgbClr val="F0948F"/>
            </a:solidFill>
          </c:spPr>
          <c:invertIfNegative val="0"/>
          <c:val>
            <c:numRef>
              <c:f>'8.2'!$B$33:$M$33</c:f>
              <c:numCache>
                <c:formatCode>#,##0.0</c:formatCode>
                <c:ptCount val="12"/>
                <c:pt idx="0">
                  <c:v>168.92082900000003</c:v>
                </c:pt>
                <c:pt idx="1">
                  <c:v>151.03602299999997</c:v>
                </c:pt>
                <c:pt idx="2">
                  <c:v>117.11227699999999</c:v>
                </c:pt>
                <c:pt idx="3">
                  <c:v>70.231176000000019</c:v>
                </c:pt>
                <c:pt idx="4">
                  <c:v>48.773966000000001</c:v>
                </c:pt>
                <c:pt idx="5">
                  <c:v>21.728852999999997</c:v>
                </c:pt>
                <c:pt idx="6">
                  <c:v>19.624311999999993</c:v>
                </c:pt>
                <c:pt idx="7">
                  <c:v>19.854685</c:v>
                </c:pt>
                <c:pt idx="8">
                  <c:v>31.728743999999999</c:v>
                </c:pt>
                <c:pt idx="9">
                  <c:v>91.904458000000005</c:v>
                </c:pt>
                <c:pt idx="10">
                  <c:v>130.71027599999999</c:v>
                </c:pt>
                <c:pt idx="11">
                  <c:v>156.28584200000003</c:v>
                </c:pt>
              </c:numCache>
            </c:numRef>
          </c:val>
          <c:extLst>
            <c:ext xmlns:c16="http://schemas.microsoft.com/office/drawing/2014/chart" uri="{C3380CC4-5D6E-409C-BE32-E72D297353CC}">
              <c16:uniqueId val="{00000006-0040-4BC3-86BF-1A83C982E45A}"/>
            </c:ext>
          </c:extLst>
        </c:ser>
        <c:ser>
          <c:idx val="7"/>
          <c:order val="7"/>
          <c:tx>
            <c:strRef>
              <c:f>'8.2'!$A$34</c:f>
              <c:strCache>
                <c:ptCount val="1"/>
                <c:pt idx="0">
                  <c:v>Other</c:v>
                </c:pt>
              </c:strCache>
            </c:strRef>
          </c:tx>
          <c:spPr>
            <a:solidFill>
              <a:srgbClr val="F7C9C7"/>
            </a:solidFill>
          </c:spPr>
          <c:invertIfNegative val="0"/>
          <c:val>
            <c:numRef>
              <c:f>'8.2'!$B$34:$M$34</c:f>
              <c:numCache>
                <c:formatCode>#,##0.0</c:formatCode>
                <c:ptCount val="12"/>
                <c:pt idx="0">
                  <c:v>15.931944999999999</c:v>
                </c:pt>
                <c:pt idx="1">
                  <c:v>13.504740999999999</c:v>
                </c:pt>
                <c:pt idx="2">
                  <c:v>11.10543</c:v>
                </c:pt>
                <c:pt idx="3">
                  <c:v>6.7738339999999999</c:v>
                </c:pt>
                <c:pt idx="4">
                  <c:v>5.575664999999999</c:v>
                </c:pt>
                <c:pt idx="5">
                  <c:v>2.4938180000000001</c:v>
                </c:pt>
                <c:pt idx="6">
                  <c:v>2.2693629999999998</c:v>
                </c:pt>
                <c:pt idx="7">
                  <c:v>2.2302649999999997</c:v>
                </c:pt>
                <c:pt idx="8">
                  <c:v>3.082433</c:v>
                </c:pt>
                <c:pt idx="9">
                  <c:v>8.6770639999999997</c:v>
                </c:pt>
                <c:pt idx="10">
                  <c:v>12.238544999999998</c:v>
                </c:pt>
                <c:pt idx="11">
                  <c:v>14.491296000000002</c:v>
                </c:pt>
              </c:numCache>
            </c:numRef>
          </c:val>
          <c:extLst>
            <c:ext xmlns:c16="http://schemas.microsoft.com/office/drawing/2014/chart" uri="{C3380CC4-5D6E-409C-BE32-E72D297353CC}">
              <c16:uniqueId val="{00000007-0040-4BC3-86BF-1A83C982E45A}"/>
            </c:ext>
          </c:extLst>
        </c:ser>
        <c:dLbls>
          <c:showLegendKey val="0"/>
          <c:showVal val="0"/>
          <c:showCatName val="0"/>
          <c:showSerName val="0"/>
          <c:showPercent val="0"/>
          <c:showBubbleSize val="0"/>
        </c:dLbls>
        <c:gapWidth val="50"/>
        <c:overlap val="100"/>
        <c:axId val="235759872"/>
        <c:axId val="235761664"/>
      </c:barChart>
      <c:catAx>
        <c:axId val="235759872"/>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35761664"/>
        <c:crosses val="autoZero"/>
        <c:auto val="1"/>
        <c:lblAlgn val="ctr"/>
        <c:lblOffset val="100"/>
        <c:noMultiLvlLbl val="0"/>
      </c:catAx>
      <c:valAx>
        <c:axId val="235761664"/>
        <c:scaling>
          <c:orientation val="minMax"/>
          <c:max val="7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35759872"/>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a:solidFill>
                  <a:schemeClr val="tx2"/>
                </a:solidFill>
              </a:defRPr>
            </a:pPr>
            <a:r>
              <a:rPr lang="en-US" sz="1000" b="1" i="0" baseline="0">
                <a:solidFill>
                  <a:srgbClr val="233060"/>
                </a:solidFill>
                <a:effectLst/>
              </a:rPr>
              <a:t>Share in CR</a:t>
            </a:r>
            <a:endParaRPr lang="cs-CZ" sz="1000">
              <a:solidFill>
                <a:srgbClr val="233060"/>
              </a:solidFill>
              <a:effectLst/>
            </a:endParaRPr>
          </a:p>
        </c:rich>
      </c:tx>
      <c:layout>
        <c:manualLayout>
          <c:xMode val="edge"/>
          <c:yMode val="edge"/>
          <c:x val="5.1553002128805882E-4"/>
          <c:y val="0"/>
        </c:manualLayout>
      </c:layout>
      <c:overlay val="0"/>
    </c:title>
    <c:autoTitleDeleted val="0"/>
    <c:plotArea>
      <c:layout>
        <c:manualLayout>
          <c:layoutTarget val="inner"/>
          <c:xMode val="edge"/>
          <c:yMode val="edge"/>
          <c:x val="6.7874699701625241E-2"/>
          <c:y val="0.24592026197143887"/>
          <c:w val="0.86679862645627792"/>
          <c:h val="0.27543687465053568"/>
        </c:manualLayout>
      </c:layout>
      <c:barChart>
        <c:barDir val="bar"/>
        <c:grouping val="clustered"/>
        <c:varyColors val="0"/>
        <c:ser>
          <c:idx val="0"/>
          <c:order val="0"/>
          <c:tx>
            <c:strRef>
              <c:f>'8.2'!$M$39</c:f>
              <c:strCache>
                <c:ptCount val="1"/>
                <c:pt idx="0">
                  <c:v>Installed capacity</c:v>
                </c:pt>
              </c:strCache>
            </c:strRef>
          </c:tx>
          <c:invertIfNegative val="0"/>
          <c:val>
            <c:numRef>
              <c:f>'8.2'!$N$39</c:f>
              <c:numCache>
                <c:formatCode>0.0%</c:formatCode>
                <c:ptCount val="1"/>
                <c:pt idx="0">
                  <c:v>5.614324775344702E-2</c:v>
                </c:pt>
              </c:numCache>
            </c:numRef>
          </c:val>
          <c:extLst>
            <c:ext xmlns:c16="http://schemas.microsoft.com/office/drawing/2014/chart" uri="{C3380CC4-5D6E-409C-BE32-E72D297353CC}">
              <c16:uniqueId val="{00000000-FC7F-469A-B30A-EE5A1B230C15}"/>
            </c:ext>
          </c:extLst>
        </c:ser>
        <c:ser>
          <c:idx val="1"/>
          <c:order val="1"/>
          <c:tx>
            <c:strRef>
              <c:f>'8.2'!$M$40</c:f>
              <c:strCache>
                <c:ptCount val="1"/>
                <c:pt idx="0">
                  <c:v>Gross heat production</c:v>
                </c:pt>
              </c:strCache>
            </c:strRef>
          </c:tx>
          <c:invertIfNegative val="0"/>
          <c:val>
            <c:numRef>
              <c:f>'8.2'!$N$40</c:f>
              <c:numCache>
                <c:formatCode>0.0%</c:formatCode>
                <c:ptCount val="1"/>
                <c:pt idx="0">
                  <c:v>4.8591181395509338E-2</c:v>
                </c:pt>
              </c:numCache>
            </c:numRef>
          </c:val>
          <c:extLst>
            <c:ext xmlns:c16="http://schemas.microsoft.com/office/drawing/2014/chart" uri="{C3380CC4-5D6E-409C-BE32-E72D297353CC}">
              <c16:uniqueId val="{00000001-FC7F-469A-B30A-EE5A1B230C15}"/>
            </c:ext>
          </c:extLst>
        </c:ser>
        <c:ser>
          <c:idx val="2"/>
          <c:order val="2"/>
          <c:tx>
            <c:strRef>
              <c:f>'8.2'!$M$41</c:f>
              <c:strCache>
                <c:ptCount val="1"/>
                <c:pt idx="0">
                  <c:v>Heat supply</c:v>
                </c:pt>
              </c:strCache>
            </c:strRef>
          </c:tx>
          <c:invertIfNegative val="0"/>
          <c:val>
            <c:numRef>
              <c:f>'8.2'!$N$41</c:f>
              <c:numCache>
                <c:formatCode>0.0%</c:formatCode>
                <c:ptCount val="1"/>
                <c:pt idx="0">
                  <c:v>5.4820460269903205E-2</c:v>
                </c:pt>
              </c:numCache>
            </c:numRef>
          </c:val>
          <c:extLst>
            <c:ext xmlns:c16="http://schemas.microsoft.com/office/drawing/2014/chart" uri="{C3380CC4-5D6E-409C-BE32-E72D297353CC}">
              <c16:uniqueId val="{00000002-FC7F-469A-B30A-EE5A1B230C15}"/>
            </c:ext>
          </c:extLst>
        </c:ser>
        <c:dLbls>
          <c:showLegendKey val="0"/>
          <c:showVal val="0"/>
          <c:showCatName val="0"/>
          <c:showSerName val="0"/>
          <c:showPercent val="0"/>
          <c:showBubbleSize val="0"/>
        </c:dLbls>
        <c:gapWidth val="150"/>
        <c:axId val="235792640"/>
        <c:axId val="237547520"/>
      </c:barChart>
      <c:catAx>
        <c:axId val="235792640"/>
        <c:scaling>
          <c:orientation val="maxMin"/>
        </c:scaling>
        <c:delete val="0"/>
        <c:axPos val="l"/>
        <c:numFmt formatCode="General" sourceLinked="1"/>
        <c:majorTickMark val="none"/>
        <c:minorTickMark val="none"/>
        <c:tickLblPos val="none"/>
        <c:crossAx val="237547520"/>
        <c:crosses val="autoZero"/>
        <c:auto val="1"/>
        <c:lblAlgn val="ctr"/>
        <c:lblOffset val="100"/>
        <c:noMultiLvlLbl val="0"/>
      </c:catAx>
      <c:valAx>
        <c:axId val="237547520"/>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35792640"/>
        <c:crosses val="max"/>
        <c:crossBetween val="between"/>
      </c:valAx>
    </c:plotArea>
    <c:legend>
      <c:legendPos val="b"/>
      <c:layout>
        <c:manualLayout>
          <c:xMode val="edge"/>
          <c:yMode val="edge"/>
          <c:x val="1.5161041998436884E-3"/>
          <c:y val="0.70017227015348993"/>
          <c:w val="0.63942711692942344"/>
          <c:h val="0.29982772984651013"/>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a:solidFill>
                  <a:schemeClr val="tx2"/>
                </a:solidFill>
              </a:defRPr>
            </a:pPr>
            <a:r>
              <a:rPr lang="en-US" sz="1000" b="1" i="0" baseline="0">
                <a:solidFill>
                  <a:srgbClr val="233060"/>
                </a:solidFill>
                <a:effectLst/>
              </a:rPr>
              <a:t>Heat supply by fuel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1.1007654639433821E-3"/>
          <c:y val="0"/>
        </c:manualLayout>
      </c:layout>
      <c:overlay val="0"/>
    </c:title>
    <c:autoTitleDeleted val="0"/>
    <c:plotArea>
      <c:layout>
        <c:manualLayout>
          <c:layoutTarget val="inner"/>
          <c:xMode val="edge"/>
          <c:yMode val="edge"/>
          <c:x val="8.6812774006998078E-2"/>
          <c:y val="0.23796791284800689"/>
          <c:w val="0.86009967640282103"/>
          <c:h val="0.58677991730458878"/>
        </c:manualLayout>
      </c:layout>
      <c:barChart>
        <c:barDir val="col"/>
        <c:grouping val="stacked"/>
        <c:varyColors val="0"/>
        <c:ser>
          <c:idx val="0"/>
          <c:order val="0"/>
          <c:tx>
            <c:strRef>
              <c:f>'8.2'!$A$10</c:f>
              <c:strCache>
                <c:ptCount val="1"/>
                <c:pt idx="0">
                  <c:v>Biomass</c:v>
                </c:pt>
              </c:strCache>
            </c:strRef>
          </c:tx>
          <c:spPr>
            <a:solidFill>
              <a:srgbClr val="23315F"/>
            </a:solidFill>
          </c:spPr>
          <c:invertIfNegative val="0"/>
          <c:val>
            <c:numRef>
              <c:f>'8.2'!$B$10:$M$10</c:f>
              <c:numCache>
                <c:formatCode>#,##0.0</c:formatCode>
                <c:ptCount val="12"/>
                <c:pt idx="0">
                  <c:v>243.36536299999997</c:v>
                </c:pt>
                <c:pt idx="1">
                  <c:v>234.23436100000001</c:v>
                </c:pt>
                <c:pt idx="2">
                  <c:v>192.82878000000002</c:v>
                </c:pt>
                <c:pt idx="3">
                  <c:v>135.11012000000002</c:v>
                </c:pt>
                <c:pt idx="4">
                  <c:v>97.592391999999975</c:v>
                </c:pt>
                <c:pt idx="5">
                  <c:v>64.599301999999994</c:v>
                </c:pt>
                <c:pt idx="6">
                  <c:v>59.071609000000002</c:v>
                </c:pt>
                <c:pt idx="7">
                  <c:v>59.855785000000004</c:v>
                </c:pt>
                <c:pt idx="8">
                  <c:v>81.070232000000019</c:v>
                </c:pt>
                <c:pt idx="9">
                  <c:v>137.09014800000003</c:v>
                </c:pt>
                <c:pt idx="10">
                  <c:v>189.39779099999998</c:v>
                </c:pt>
                <c:pt idx="11">
                  <c:v>256.35956299999998</c:v>
                </c:pt>
              </c:numCache>
            </c:numRef>
          </c:val>
          <c:extLst>
            <c:ext xmlns:c16="http://schemas.microsoft.com/office/drawing/2014/chart" uri="{C3380CC4-5D6E-409C-BE32-E72D297353CC}">
              <c16:uniqueId val="{00000000-9392-40E8-8779-969C3FF20C1C}"/>
            </c:ext>
          </c:extLst>
        </c:ser>
        <c:ser>
          <c:idx val="1"/>
          <c:order val="1"/>
          <c:tx>
            <c:strRef>
              <c:f>'8.2'!$A$11</c:f>
              <c:strCache>
                <c:ptCount val="1"/>
                <c:pt idx="0">
                  <c:v>Biogas</c:v>
                </c:pt>
              </c:strCache>
            </c:strRef>
          </c:tx>
          <c:spPr>
            <a:solidFill>
              <a:srgbClr val="5A6588"/>
            </a:solidFill>
          </c:spPr>
          <c:invertIfNegative val="0"/>
          <c:val>
            <c:numRef>
              <c:f>'8.2'!$B$11:$M$11</c:f>
              <c:numCache>
                <c:formatCode>#,##0.0</c:formatCode>
                <c:ptCount val="12"/>
                <c:pt idx="0">
                  <c:v>9.9712570000000014</c:v>
                </c:pt>
                <c:pt idx="1">
                  <c:v>9.2304520000000014</c:v>
                </c:pt>
                <c:pt idx="2">
                  <c:v>8.6924650000000003</c:v>
                </c:pt>
                <c:pt idx="3">
                  <c:v>7.4335369999999994</c:v>
                </c:pt>
                <c:pt idx="4">
                  <c:v>7.0521580000000004</c:v>
                </c:pt>
                <c:pt idx="5">
                  <c:v>6.2019649999999995</c:v>
                </c:pt>
                <c:pt idx="6">
                  <c:v>6.2909110000000004</c:v>
                </c:pt>
                <c:pt idx="7">
                  <c:v>5.906148</c:v>
                </c:pt>
                <c:pt idx="8">
                  <c:v>6.5433339999999998</c:v>
                </c:pt>
                <c:pt idx="9">
                  <c:v>8.0277410000000007</c:v>
                </c:pt>
                <c:pt idx="10">
                  <c:v>9.225090999999999</c:v>
                </c:pt>
                <c:pt idx="11">
                  <c:v>9.7712180000000011</c:v>
                </c:pt>
              </c:numCache>
            </c:numRef>
          </c:val>
          <c:extLst>
            <c:ext xmlns:c16="http://schemas.microsoft.com/office/drawing/2014/chart" uri="{C3380CC4-5D6E-409C-BE32-E72D297353CC}">
              <c16:uniqueId val="{00000001-9392-40E8-8779-969C3FF20C1C}"/>
            </c:ext>
          </c:extLst>
        </c:ser>
        <c:ser>
          <c:idx val="2"/>
          <c:order val="2"/>
          <c:tx>
            <c:strRef>
              <c:f>'8.2'!$A$12</c:f>
              <c:strCache>
                <c:ptCount val="1"/>
                <c:pt idx="0">
                  <c:v>Hard coal</c:v>
                </c:pt>
              </c:strCache>
            </c:strRef>
          </c:tx>
          <c:spPr>
            <a:solidFill>
              <a:srgbClr val="9198B0"/>
            </a:solidFill>
          </c:spPr>
          <c:invertIfNegative val="0"/>
          <c:val>
            <c:numRef>
              <c:f>'8.2'!$B$12:$M$12</c:f>
              <c:numCache>
                <c:formatCode>#,##0.0</c:formatCode>
                <c:ptCount val="12"/>
                <c:pt idx="0">
                  <c:v>7.2849080000000006</c:v>
                </c:pt>
                <c:pt idx="1">
                  <c:v>0</c:v>
                </c:pt>
                <c:pt idx="2">
                  <c:v>5.4329099999999997</c:v>
                </c:pt>
                <c:pt idx="3">
                  <c:v>2.9148100000000001</c:v>
                </c:pt>
                <c:pt idx="4">
                  <c:v>0</c:v>
                </c:pt>
                <c:pt idx="5">
                  <c:v>0.92453200000000002</c:v>
                </c:pt>
                <c:pt idx="6">
                  <c:v>0.94065700000000008</c:v>
                </c:pt>
                <c:pt idx="7">
                  <c:v>0</c:v>
                </c:pt>
                <c:pt idx="8">
                  <c:v>0.998838</c:v>
                </c:pt>
                <c:pt idx="9">
                  <c:v>0</c:v>
                </c:pt>
                <c:pt idx="10">
                  <c:v>0</c:v>
                </c:pt>
                <c:pt idx="11">
                  <c:v>0</c:v>
                </c:pt>
              </c:numCache>
            </c:numRef>
          </c:val>
          <c:extLst>
            <c:ext xmlns:c16="http://schemas.microsoft.com/office/drawing/2014/chart" uri="{C3380CC4-5D6E-409C-BE32-E72D297353CC}">
              <c16:uniqueId val="{00000002-9392-40E8-8779-969C3FF20C1C}"/>
            </c:ext>
          </c:extLst>
        </c:ser>
        <c:ser>
          <c:idx val="3"/>
          <c:order val="3"/>
          <c:tx>
            <c:strRef>
              <c:f>'8.2'!$A$13</c:f>
              <c:strCache>
                <c:ptCount val="1"/>
                <c:pt idx="0">
                  <c:v>Electrical energy</c:v>
                </c:pt>
              </c:strCache>
            </c:strRef>
          </c:tx>
          <c:spPr>
            <a:solidFill>
              <a:srgbClr val="C8CBD7"/>
            </a:solidFill>
          </c:spPr>
          <c:invertIfNegative val="0"/>
          <c:val>
            <c:numRef>
              <c:f>'8.2'!$B$13:$M$13</c:f>
              <c:numCache>
                <c:formatCode>#,##0.0</c:formatCode>
                <c:ptCount val="12"/>
                <c:pt idx="0">
                  <c:v>0</c:v>
                </c:pt>
                <c:pt idx="1">
                  <c:v>0</c:v>
                </c:pt>
                <c:pt idx="2">
                  <c:v>3.3999999999999998E-3</c:v>
                </c:pt>
                <c:pt idx="3">
                  <c:v>0.03</c:v>
                </c:pt>
                <c:pt idx="4">
                  <c:v>3.2299999999999995E-2</c:v>
                </c:pt>
                <c:pt idx="5">
                  <c:v>2.5100000000000001E-2</c:v>
                </c:pt>
                <c:pt idx="6">
                  <c:v>3.3E-3</c:v>
                </c:pt>
                <c:pt idx="7">
                  <c:v>1.84E-2</c:v>
                </c:pt>
                <c:pt idx="8">
                  <c:v>8.0000000000000002E-3</c:v>
                </c:pt>
                <c:pt idx="9">
                  <c:v>3.5400000000000002E-3</c:v>
                </c:pt>
                <c:pt idx="10">
                  <c:v>0</c:v>
                </c:pt>
                <c:pt idx="11">
                  <c:v>0</c:v>
                </c:pt>
              </c:numCache>
            </c:numRef>
          </c:val>
          <c:extLst>
            <c:ext xmlns:c16="http://schemas.microsoft.com/office/drawing/2014/chart" uri="{C3380CC4-5D6E-409C-BE32-E72D297353CC}">
              <c16:uniqueId val="{00000003-9392-40E8-8779-969C3FF20C1C}"/>
            </c:ext>
          </c:extLst>
        </c:ser>
        <c:ser>
          <c:idx val="4"/>
          <c:order val="4"/>
          <c:tx>
            <c:strRef>
              <c:f>'8.2'!$A$14</c:f>
              <c:strCache>
                <c:ptCount val="1"/>
                <c:pt idx="0">
                  <c:v>Ambient energy (heat pump)</c:v>
                </c:pt>
              </c:strCache>
            </c:strRef>
          </c:tx>
          <c:spPr>
            <a:solidFill>
              <a:srgbClr val="E02C1F"/>
            </a:solidFill>
          </c:spPr>
          <c:invertIfNegative val="0"/>
          <c:val>
            <c:numRef>
              <c:f>'8.2'!$B$14:$M$14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9392-40E8-8779-969C3FF20C1C}"/>
            </c:ext>
          </c:extLst>
        </c:ser>
        <c:ser>
          <c:idx val="5"/>
          <c:order val="5"/>
          <c:tx>
            <c:strRef>
              <c:f>'8.2'!$A$15</c:f>
              <c:strCache>
                <c:ptCount val="1"/>
                <c:pt idx="0">
                  <c:v>Solar energy (solar panel)</c:v>
                </c:pt>
              </c:strCache>
            </c:strRef>
          </c:tx>
          <c:spPr>
            <a:solidFill>
              <a:srgbClr val="E86158"/>
            </a:solidFill>
          </c:spPr>
          <c:invertIfNegative val="0"/>
          <c:val>
            <c:numRef>
              <c:f>'8.2'!$B$15:$M$15</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9392-40E8-8779-969C3FF20C1C}"/>
            </c:ext>
          </c:extLst>
        </c:ser>
        <c:ser>
          <c:idx val="6"/>
          <c:order val="6"/>
          <c:tx>
            <c:strRef>
              <c:f>'8.2'!$A$16</c:f>
              <c:strCache>
                <c:ptCount val="1"/>
                <c:pt idx="0">
                  <c:v>Brown coal</c:v>
                </c:pt>
              </c:strCache>
            </c:strRef>
          </c:tx>
          <c:spPr>
            <a:solidFill>
              <a:srgbClr val="F0948F"/>
            </a:solidFill>
          </c:spPr>
          <c:invertIfNegative val="0"/>
          <c:val>
            <c:numRef>
              <c:f>'8.2'!$B$16:$M$16</c:f>
              <c:numCache>
                <c:formatCode>#,##0.0</c:formatCode>
                <c:ptCount val="12"/>
                <c:pt idx="0">
                  <c:v>139.99612599999998</c:v>
                </c:pt>
                <c:pt idx="1">
                  <c:v>109.649827</c:v>
                </c:pt>
                <c:pt idx="2">
                  <c:v>105.64074699999999</c:v>
                </c:pt>
                <c:pt idx="3">
                  <c:v>55.749065999999999</c:v>
                </c:pt>
                <c:pt idx="4">
                  <c:v>41.955709999999996</c:v>
                </c:pt>
                <c:pt idx="5">
                  <c:v>4.8974650000000004</c:v>
                </c:pt>
                <c:pt idx="6">
                  <c:v>1.784905</c:v>
                </c:pt>
                <c:pt idx="7">
                  <c:v>2.6312799999999998</c:v>
                </c:pt>
                <c:pt idx="8">
                  <c:v>12.767688</c:v>
                </c:pt>
                <c:pt idx="9">
                  <c:v>76.873988999999995</c:v>
                </c:pt>
                <c:pt idx="10">
                  <c:v>139.45037200000002</c:v>
                </c:pt>
                <c:pt idx="11">
                  <c:v>157.18943299999998</c:v>
                </c:pt>
              </c:numCache>
            </c:numRef>
          </c:val>
          <c:extLst>
            <c:ext xmlns:c16="http://schemas.microsoft.com/office/drawing/2014/chart" uri="{C3380CC4-5D6E-409C-BE32-E72D297353CC}">
              <c16:uniqueId val="{00000006-9392-40E8-8779-969C3FF20C1C}"/>
            </c:ext>
          </c:extLst>
        </c:ser>
        <c:ser>
          <c:idx val="7"/>
          <c:order val="7"/>
          <c:tx>
            <c:strRef>
              <c:f>'8.2'!$A$17</c:f>
              <c:strCache>
                <c:ptCount val="1"/>
                <c:pt idx="0">
                  <c:v>Nuclear fuel</c:v>
                </c:pt>
              </c:strCache>
            </c:strRef>
          </c:tx>
          <c:spPr>
            <a:solidFill>
              <a:srgbClr val="F7C9C7"/>
            </a:solidFill>
          </c:spPr>
          <c:invertIfNegative val="0"/>
          <c:val>
            <c:numRef>
              <c:f>'8.2'!$B$17:$M$17</c:f>
              <c:numCache>
                <c:formatCode>#,##0.0</c:formatCode>
                <c:ptCount val="12"/>
                <c:pt idx="0">
                  <c:v>159.35626000000002</c:v>
                </c:pt>
                <c:pt idx="1">
                  <c:v>146.05451000000002</c:v>
                </c:pt>
                <c:pt idx="2">
                  <c:v>82.424300000000002</c:v>
                </c:pt>
                <c:pt idx="3">
                  <c:v>62.955889999999997</c:v>
                </c:pt>
                <c:pt idx="4">
                  <c:v>57.762650000000001</c:v>
                </c:pt>
                <c:pt idx="5">
                  <c:v>31.979790000000001</c:v>
                </c:pt>
                <c:pt idx="6">
                  <c:v>30.602900000000002</c:v>
                </c:pt>
                <c:pt idx="7">
                  <c:v>16.26125</c:v>
                </c:pt>
                <c:pt idx="8">
                  <c:v>42.067550000000004</c:v>
                </c:pt>
                <c:pt idx="9">
                  <c:v>96.408899999999988</c:v>
                </c:pt>
                <c:pt idx="10">
                  <c:v>106.92682000000001</c:v>
                </c:pt>
                <c:pt idx="11">
                  <c:v>96.749639999999999</c:v>
                </c:pt>
              </c:numCache>
            </c:numRef>
          </c:val>
          <c:extLst>
            <c:ext xmlns:c16="http://schemas.microsoft.com/office/drawing/2014/chart" uri="{C3380CC4-5D6E-409C-BE32-E72D297353CC}">
              <c16:uniqueId val="{00000007-9392-40E8-8779-969C3FF20C1C}"/>
            </c:ext>
          </c:extLst>
        </c:ser>
        <c:ser>
          <c:idx val="8"/>
          <c:order val="8"/>
          <c:tx>
            <c:strRef>
              <c:f>'8.2'!$A$18</c:f>
              <c:strCache>
                <c:ptCount val="1"/>
                <c:pt idx="0">
                  <c:v>Coke</c:v>
                </c:pt>
              </c:strCache>
            </c:strRef>
          </c:tx>
          <c:spPr>
            <a:solidFill>
              <a:srgbClr val="262626"/>
            </a:solidFill>
          </c:spPr>
          <c:invertIfNegative val="0"/>
          <c:val>
            <c:numRef>
              <c:f>'8.2'!$B$18:$M$18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9392-40E8-8779-969C3FF20C1C}"/>
            </c:ext>
          </c:extLst>
        </c:ser>
        <c:ser>
          <c:idx val="9"/>
          <c:order val="9"/>
          <c:tx>
            <c:strRef>
              <c:f>'8.2'!$A$19</c:f>
              <c:strCache>
                <c:ptCount val="1"/>
                <c:pt idx="0">
                  <c:v>Waste heat</c:v>
                </c:pt>
              </c:strCache>
            </c:strRef>
          </c:tx>
          <c:spPr>
            <a:solidFill>
              <a:srgbClr val="646363"/>
            </a:solidFill>
          </c:spPr>
          <c:invertIfNegative val="0"/>
          <c:val>
            <c:numRef>
              <c:f>'8.2'!$B$19:$M$19</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9392-40E8-8779-969C3FF20C1C}"/>
            </c:ext>
          </c:extLst>
        </c:ser>
        <c:ser>
          <c:idx val="10"/>
          <c:order val="10"/>
          <c:tx>
            <c:strRef>
              <c:f>'8.2'!$A$20</c:f>
              <c:strCache>
                <c:ptCount val="1"/>
                <c:pt idx="0">
                  <c:v>Other liquid fuels</c:v>
                </c:pt>
              </c:strCache>
            </c:strRef>
          </c:tx>
          <c:spPr>
            <a:solidFill>
              <a:srgbClr val="9D9D9C"/>
            </a:solidFill>
          </c:spPr>
          <c:invertIfNegative val="0"/>
          <c:val>
            <c:numRef>
              <c:f>'8.2'!$B$20:$M$20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9392-40E8-8779-969C3FF20C1C}"/>
            </c:ext>
          </c:extLst>
        </c:ser>
        <c:ser>
          <c:idx val="11"/>
          <c:order val="11"/>
          <c:tx>
            <c:strRef>
              <c:f>'8.2'!$A$21</c:f>
              <c:strCache>
                <c:ptCount val="1"/>
                <c:pt idx="0">
                  <c:v>Other solid fuels</c:v>
                </c:pt>
              </c:strCache>
            </c:strRef>
          </c:tx>
          <c:spPr>
            <a:solidFill>
              <a:srgbClr val="D0D0D0"/>
            </a:solidFill>
          </c:spPr>
          <c:invertIfNegative val="0"/>
          <c:val>
            <c:numRef>
              <c:f>'8.2'!$B$21:$M$21</c:f>
              <c:numCache>
                <c:formatCode>#,##0.0</c:formatCode>
                <c:ptCount val="12"/>
                <c:pt idx="0">
                  <c:v>1.0984609999999999</c:v>
                </c:pt>
                <c:pt idx="1">
                  <c:v>0.879444</c:v>
                </c:pt>
                <c:pt idx="2">
                  <c:v>0.91209799999999996</c:v>
                </c:pt>
                <c:pt idx="3">
                  <c:v>0.61940800000000007</c:v>
                </c:pt>
                <c:pt idx="4">
                  <c:v>0.90471100000000004</c:v>
                </c:pt>
                <c:pt idx="5">
                  <c:v>0.75013800000000008</c:v>
                </c:pt>
                <c:pt idx="6">
                  <c:v>0.74522900000000003</c:v>
                </c:pt>
                <c:pt idx="7">
                  <c:v>0.30590400000000001</c:v>
                </c:pt>
                <c:pt idx="8">
                  <c:v>0.59854200000000002</c:v>
                </c:pt>
                <c:pt idx="9">
                  <c:v>0.90667299999999995</c:v>
                </c:pt>
                <c:pt idx="10">
                  <c:v>0.74159900000000001</c:v>
                </c:pt>
                <c:pt idx="11">
                  <c:v>0.55557600000000007</c:v>
                </c:pt>
              </c:numCache>
            </c:numRef>
          </c:val>
          <c:extLst>
            <c:ext xmlns:c16="http://schemas.microsoft.com/office/drawing/2014/chart" uri="{C3380CC4-5D6E-409C-BE32-E72D297353CC}">
              <c16:uniqueId val="{0000000B-9392-40E8-8779-969C3FF20C1C}"/>
            </c:ext>
          </c:extLst>
        </c:ser>
        <c:ser>
          <c:idx val="12"/>
          <c:order val="12"/>
          <c:tx>
            <c:strRef>
              <c:f>'8.2'!$A$22</c:f>
              <c:strCache>
                <c:ptCount val="1"/>
                <c:pt idx="0">
                  <c:v>Other gases</c:v>
                </c:pt>
              </c:strCache>
            </c:strRef>
          </c:tx>
          <c:spPr>
            <a:pattFill prst="ltUpDiag">
              <a:fgClr>
                <a:srgbClr val="23315F"/>
              </a:fgClr>
              <a:bgClr>
                <a:sysClr val="window" lastClr="FFFFFF"/>
              </a:bgClr>
            </a:pattFill>
          </c:spPr>
          <c:invertIfNegative val="0"/>
          <c:val>
            <c:numRef>
              <c:f>'8.2'!$B$22:$M$22</c:f>
              <c:numCache>
                <c:formatCode>#,##0.0</c:formatCode>
                <c:ptCount val="12"/>
                <c:pt idx="0">
                  <c:v>9.7988000000000006E-2</c:v>
                </c:pt>
                <c:pt idx="1">
                  <c:v>9.1024000000000008E-2</c:v>
                </c:pt>
                <c:pt idx="2">
                  <c:v>8.2210999999999992E-2</c:v>
                </c:pt>
                <c:pt idx="3">
                  <c:v>5.3366999999999998E-2</c:v>
                </c:pt>
                <c:pt idx="4">
                  <c:v>4.2941E-2</c:v>
                </c:pt>
                <c:pt idx="5">
                  <c:v>1.9694E-2</c:v>
                </c:pt>
                <c:pt idx="6">
                  <c:v>1.8526000000000001E-2</c:v>
                </c:pt>
                <c:pt idx="7">
                  <c:v>1.8556999999999997E-2</c:v>
                </c:pt>
                <c:pt idx="8">
                  <c:v>2.1847000000000002E-2</c:v>
                </c:pt>
                <c:pt idx="9">
                  <c:v>7.5369000000000005E-2</c:v>
                </c:pt>
                <c:pt idx="10">
                  <c:v>6.6444000000000003E-2</c:v>
                </c:pt>
                <c:pt idx="11">
                  <c:v>0.10000400000000001</c:v>
                </c:pt>
              </c:numCache>
            </c:numRef>
          </c:val>
          <c:extLst>
            <c:ext xmlns:c16="http://schemas.microsoft.com/office/drawing/2014/chart" uri="{C3380CC4-5D6E-409C-BE32-E72D297353CC}">
              <c16:uniqueId val="{0000000C-9392-40E8-8779-969C3FF20C1C}"/>
            </c:ext>
          </c:extLst>
        </c:ser>
        <c:ser>
          <c:idx val="13"/>
          <c:order val="13"/>
          <c:tx>
            <c:strRef>
              <c:f>'8.2'!$A$23</c:f>
              <c:strCache>
                <c:ptCount val="1"/>
                <c:pt idx="0">
                  <c:v>Other</c:v>
                </c:pt>
              </c:strCache>
            </c:strRef>
          </c:tx>
          <c:spPr>
            <a:pattFill prst="ltUpDiag">
              <a:fgClr>
                <a:srgbClr val="E02C1F"/>
              </a:fgClr>
              <a:bgClr>
                <a:sysClr val="window" lastClr="FFFFFF"/>
              </a:bgClr>
            </a:pattFill>
          </c:spPr>
          <c:invertIfNegative val="0"/>
          <c:val>
            <c:numRef>
              <c:f>'8.2'!$B$23:$M$23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9392-40E8-8779-969C3FF20C1C}"/>
            </c:ext>
          </c:extLst>
        </c:ser>
        <c:ser>
          <c:idx val="14"/>
          <c:order val="14"/>
          <c:tx>
            <c:strRef>
              <c:f>'8.2'!$A$24</c:f>
              <c:strCache>
                <c:ptCount val="1"/>
                <c:pt idx="0">
                  <c:v>Fuel oils</c:v>
                </c:pt>
              </c:strCache>
            </c:strRef>
          </c:tx>
          <c:spPr>
            <a:pattFill prst="ltUpDiag">
              <a:fgClr>
                <a:srgbClr val="5A6588"/>
              </a:fgClr>
              <a:bgClr>
                <a:sysClr val="window" lastClr="FFFFFF"/>
              </a:bgClr>
            </a:pattFill>
          </c:spPr>
          <c:invertIfNegative val="0"/>
          <c:val>
            <c:numRef>
              <c:f>'8.2'!$B$24:$M$24</c:f>
              <c:numCache>
                <c:formatCode>#,##0.0</c:formatCode>
                <c:ptCount val="12"/>
                <c:pt idx="0">
                  <c:v>2.7449629999999998</c:v>
                </c:pt>
                <c:pt idx="1">
                  <c:v>3.2714600000000003</c:v>
                </c:pt>
                <c:pt idx="2">
                  <c:v>3.8537980000000003</c:v>
                </c:pt>
                <c:pt idx="3">
                  <c:v>2.087342</c:v>
                </c:pt>
                <c:pt idx="4">
                  <c:v>0.25489800000000001</c:v>
                </c:pt>
                <c:pt idx="5">
                  <c:v>2.0001530000000001</c:v>
                </c:pt>
                <c:pt idx="6">
                  <c:v>0.24967200000000001</c:v>
                </c:pt>
                <c:pt idx="7">
                  <c:v>0.333872</c:v>
                </c:pt>
                <c:pt idx="8">
                  <c:v>0.42538199999999998</c:v>
                </c:pt>
                <c:pt idx="9">
                  <c:v>2.3938200000000003</c:v>
                </c:pt>
                <c:pt idx="10">
                  <c:v>3.0460599999999993</c:v>
                </c:pt>
                <c:pt idx="11">
                  <c:v>0.73027399999999998</c:v>
                </c:pt>
              </c:numCache>
            </c:numRef>
          </c:val>
          <c:extLst>
            <c:ext xmlns:c16="http://schemas.microsoft.com/office/drawing/2014/chart" uri="{C3380CC4-5D6E-409C-BE32-E72D297353CC}">
              <c16:uniqueId val="{0000000E-9392-40E8-8779-969C3FF20C1C}"/>
            </c:ext>
          </c:extLst>
        </c:ser>
        <c:ser>
          <c:idx val="15"/>
          <c:order val="15"/>
          <c:tx>
            <c:strRef>
              <c:f>'8.2'!$A$25</c:f>
              <c:strCache>
                <c:ptCount val="1"/>
                <c:pt idx="0">
                  <c:v>Natural gas</c:v>
                </c:pt>
              </c:strCache>
            </c:strRef>
          </c:tx>
          <c:spPr>
            <a:pattFill prst="ltUpDiag">
              <a:fgClr>
                <a:srgbClr val="E86158"/>
              </a:fgClr>
              <a:bgClr>
                <a:sysClr val="window" lastClr="FFFFFF"/>
              </a:bgClr>
            </a:pattFill>
          </c:spPr>
          <c:invertIfNegative val="0"/>
          <c:val>
            <c:numRef>
              <c:f>'8.2'!$B$25:$M$25</c:f>
              <c:numCache>
                <c:formatCode>#,##0.0</c:formatCode>
                <c:ptCount val="12"/>
                <c:pt idx="0">
                  <c:v>78.099974000000003</c:v>
                </c:pt>
                <c:pt idx="1">
                  <c:v>70.338645999999997</c:v>
                </c:pt>
                <c:pt idx="2">
                  <c:v>57.709816000000004</c:v>
                </c:pt>
                <c:pt idx="3">
                  <c:v>34.448199000000002</c:v>
                </c:pt>
                <c:pt idx="4">
                  <c:v>29.979009999999999</c:v>
                </c:pt>
                <c:pt idx="5">
                  <c:v>20.465513000000001</c:v>
                </c:pt>
                <c:pt idx="6">
                  <c:v>26.367574999999999</c:v>
                </c:pt>
                <c:pt idx="7">
                  <c:v>38.636196000000005</c:v>
                </c:pt>
                <c:pt idx="8">
                  <c:v>21.644316000000003</c:v>
                </c:pt>
                <c:pt idx="9">
                  <c:v>49.427226999999995</c:v>
                </c:pt>
                <c:pt idx="10">
                  <c:v>61.533657999999996</c:v>
                </c:pt>
                <c:pt idx="11">
                  <c:v>64.851661000000007</c:v>
                </c:pt>
              </c:numCache>
            </c:numRef>
          </c:val>
          <c:extLst>
            <c:ext xmlns:c16="http://schemas.microsoft.com/office/drawing/2014/chart" uri="{C3380CC4-5D6E-409C-BE32-E72D297353CC}">
              <c16:uniqueId val="{0000000F-9392-40E8-8779-969C3FF20C1C}"/>
            </c:ext>
          </c:extLst>
        </c:ser>
        <c:dLbls>
          <c:showLegendKey val="0"/>
          <c:showVal val="0"/>
          <c:showCatName val="0"/>
          <c:showSerName val="0"/>
          <c:showPercent val="0"/>
          <c:showBubbleSize val="0"/>
        </c:dLbls>
        <c:gapWidth val="50"/>
        <c:overlap val="100"/>
        <c:axId val="237336832"/>
        <c:axId val="237355008"/>
      </c:barChart>
      <c:catAx>
        <c:axId val="237336832"/>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37355008"/>
        <c:crosses val="autoZero"/>
        <c:auto val="1"/>
        <c:lblAlgn val="ctr"/>
        <c:lblOffset val="100"/>
        <c:noMultiLvlLbl val="0"/>
      </c:catAx>
      <c:valAx>
        <c:axId val="237355008"/>
        <c:scaling>
          <c:orientation val="minMax"/>
          <c:max val="7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37336832"/>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2"/>
          <c:order val="0"/>
          <c:dPt>
            <c:idx val="0"/>
            <c:bubble3D val="0"/>
            <c:spPr>
              <a:solidFill>
                <a:schemeClr val="accent1"/>
              </a:solidFill>
            </c:spPr>
            <c:extLst>
              <c:ext xmlns:c16="http://schemas.microsoft.com/office/drawing/2014/chart" uri="{C3380CC4-5D6E-409C-BE32-E72D297353CC}">
                <c16:uniqueId val="{00000001-07AB-4CA6-AAA1-96A4B03D0DB8}"/>
              </c:ext>
            </c:extLst>
          </c:dPt>
          <c:dPt>
            <c:idx val="1"/>
            <c:bubble3D val="0"/>
            <c:spPr>
              <a:solidFill>
                <a:schemeClr val="accent2"/>
              </a:solidFill>
            </c:spPr>
            <c:extLst>
              <c:ext xmlns:c16="http://schemas.microsoft.com/office/drawing/2014/chart" uri="{C3380CC4-5D6E-409C-BE32-E72D297353CC}">
                <c16:uniqueId val="{00000002-07AB-4CA6-AAA1-96A4B03D0DB8}"/>
              </c:ext>
            </c:extLst>
          </c:dPt>
          <c:dPt>
            <c:idx val="2"/>
            <c:bubble3D val="0"/>
            <c:spPr>
              <a:solidFill>
                <a:schemeClr val="accent3"/>
              </a:solidFill>
            </c:spPr>
            <c:extLst>
              <c:ext xmlns:c16="http://schemas.microsoft.com/office/drawing/2014/chart" uri="{C3380CC4-5D6E-409C-BE32-E72D297353CC}">
                <c16:uniqueId val="{00000003-07AB-4CA6-AAA1-96A4B03D0DB8}"/>
              </c:ext>
            </c:extLst>
          </c:dPt>
          <c:dPt>
            <c:idx val="3"/>
            <c:bubble3D val="0"/>
            <c:spPr>
              <a:solidFill>
                <a:schemeClr val="accent4"/>
              </a:solidFill>
            </c:spPr>
            <c:extLst>
              <c:ext xmlns:c16="http://schemas.microsoft.com/office/drawing/2014/chart" uri="{C3380CC4-5D6E-409C-BE32-E72D297353CC}">
                <c16:uniqueId val="{00000004-07AB-4CA6-AAA1-96A4B03D0DB8}"/>
              </c:ext>
            </c:extLst>
          </c:dPt>
          <c:dPt>
            <c:idx val="4"/>
            <c:bubble3D val="0"/>
            <c:spPr>
              <a:solidFill>
                <a:schemeClr val="accent5"/>
              </a:solidFill>
            </c:spPr>
            <c:extLst>
              <c:ext xmlns:c16="http://schemas.microsoft.com/office/drawing/2014/chart" uri="{C3380CC4-5D6E-409C-BE32-E72D297353CC}">
                <c16:uniqueId val="{00000005-07AB-4CA6-AAA1-96A4B03D0DB8}"/>
              </c:ext>
            </c:extLst>
          </c:dPt>
          <c:dPt>
            <c:idx val="5"/>
            <c:bubble3D val="0"/>
            <c:spPr>
              <a:solidFill>
                <a:schemeClr val="accent6"/>
              </a:solidFill>
            </c:spPr>
            <c:extLst>
              <c:ext xmlns:c16="http://schemas.microsoft.com/office/drawing/2014/chart" uri="{C3380CC4-5D6E-409C-BE32-E72D297353CC}">
                <c16:uniqueId val="{00000006-07AB-4CA6-AAA1-96A4B03D0DB8}"/>
              </c:ext>
            </c:extLst>
          </c:dPt>
          <c:dPt>
            <c:idx val="6"/>
            <c:bubble3D val="0"/>
            <c:spPr>
              <a:solidFill>
                <a:srgbClr val="F0948F"/>
              </a:solidFill>
            </c:spPr>
            <c:extLst>
              <c:ext xmlns:c16="http://schemas.microsoft.com/office/drawing/2014/chart" uri="{C3380CC4-5D6E-409C-BE32-E72D297353CC}">
                <c16:uniqueId val="{00000007-07AB-4CA6-AAA1-96A4B03D0DB8}"/>
              </c:ext>
            </c:extLst>
          </c:dPt>
          <c:dPt>
            <c:idx val="7"/>
            <c:bubble3D val="0"/>
            <c:spPr>
              <a:solidFill>
                <a:srgbClr val="F7C9C7"/>
              </a:solidFill>
            </c:spPr>
            <c:extLst>
              <c:ext xmlns:c16="http://schemas.microsoft.com/office/drawing/2014/chart" uri="{C3380CC4-5D6E-409C-BE32-E72D297353CC}">
                <c16:uniqueId val="{00000000-155B-4D88-8DC4-E7B4C54CBE27}"/>
              </c:ext>
            </c:extLst>
          </c:dPt>
          <c:cat>
            <c:numRef>
              <c:f>'8.2'!$U$27:$U$34</c:f>
              <c:numCache>
                <c:formatCode>#,##0.0</c:formatCode>
                <c:ptCount val="8"/>
              </c:numCache>
            </c:numRef>
          </c:cat>
          <c:val>
            <c:numRef>
              <c:f>'8.2'!$P$27:$P$34</c:f>
              <c:numCache>
                <c:formatCode>0.0</c:formatCode>
                <c:ptCount val="8"/>
              </c:numCache>
            </c:numRef>
          </c:val>
          <c:extLst>
            <c:ext xmlns:c16="http://schemas.microsoft.com/office/drawing/2014/chart" uri="{C3380CC4-5D6E-409C-BE32-E72D297353CC}">
              <c16:uniqueId val="{00000001-155B-4D88-8DC4-E7B4C54CBE27}"/>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D55E-4FBD-9696-50200E1DB18A}"/>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D55E-4FBD-9696-50200E1DB18A}"/>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D55E-4FBD-9696-50200E1DB18A}"/>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D55E-4FBD-9696-50200E1DB18A}"/>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D55E-4FBD-9696-50200E1DB18A}"/>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D55E-4FBD-9696-50200E1DB18A}"/>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D55E-4FBD-9696-50200E1DB18A}"/>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D55E-4FBD-9696-50200E1DB18A}"/>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D55E-4FBD-9696-50200E1DB18A}"/>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D55E-4FBD-9696-50200E1DB18A}"/>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D55E-4FBD-9696-50200E1DB18A}"/>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D55E-4FBD-9696-50200E1DB18A}"/>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D55E-4FBD-9696-50200E1DB18A}"/>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D55E-4FBD-9696-50200E1DB18A}"/>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D55E-4FBD-9696-50200E1DB18A}"/>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D55E-4FBD-9696-50200E1DB18A}"/>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86C6-41AE-A3FE-BEAD1A7565F0}"/>
              </c:ext>
            </c:extLst>
          </c:dPt>
          <c:cat>
            <c:numRef>
              <c:f>'14.2'!$J$19:$J$26</c:f>
              <c:numCache>
                <c:formatCode>General</c:formatCode>
                <c:ptCount val="8"/>
              </c:numCache>
            </c:numRef>
          </c:cat>
          <c:val>
            <c:numRef>
              <c:f>'14.2'!$K$19:$K$26</c:f>
              <c:numCache>
                <c:formatCode>General</c:formatCode>
                <c:ptCount val="8"/>
              </c:numCache>
            </c:numRef>
          </c:val>
          <c:extLst>
            <c:ext xmlns:c16="http://schemas.microsoft.com/office/drawing/2014/chart" uri="{C3380CC4-5D6E-409C-BE32-E72D297353CC}">
              <c16:uniqueId val="{00000002-86C6-41AE-A3FE-BEAD1A7565F0}"/>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'14.2'!$H$19:$H$22</c:f>
              <c:numCache>
                <c:formatCode>0.0</c:formatCode>
                <c:ptCount val="4"/>
              </c:numCache>
            </c:numRef>
          </c:cat>
          <c:val>
            <c:numRef>
              <c:f>'14.2'!$I$19:$I$22</c:f>
              <c:numCache>
                <c:formatCode>0.0%</c:formatCode>
                <c:ptCount val="4"/>
              </c:numCache>
            </c:numRef>
          </c:val>
          <c:extLst>
            <c:ext xmlns:c16="http://schemas.microsoft.com/office/drawing/2014/chart" uri="{C3380CC4-5D6E-409C-BE32-E72D297353CC}">
              <c16:uniqueId val="{00000000-E40A-450D-9AA7-B0C71B71C1F4}"/>
            </c:ext>
          </c:extLst>
        </c:ser>
        <c:dLbls>
          <c:showLegendKey val="0"/>
          <c:showVal val="0"/>
          <c:showCatName val="0"/>
          <c:showSerName val="0"/>
          <c:showPercent val="0"/>
          <c:showBubbleSize val="0"/>
        </c:dLbls>
        <c:gapWidth val="150"/>
        <c:axId val="237951616"/>
        <c:axId val="237953408"/>
      </c:barChart>
      <c:catAx>
        <c:axId val="237951616"/>
        <c:scaling>
          <c:orientation val="maxMin"/>
        </c:scaling>
        <c:delete val="0"/>
        <c:axPos val="l"/>
        <c:numFmt formatCode="0.0" sourceLinked="1"/>
        <c:majorTickMark val="none"/>
        <c:minorTickMark val="none"/>
        <c:tickLblPos val="nextTo"/>
        <c:txPr>
          <a:bodyPr/>
          <a:lstStyle/>
          <a:p>
            <a:pPr>
              <a:defRPr sz="900"/>
            </a:pPr>
            <a:endParaRPr lang="cs-CZ"/>
          </a:p>
        </c:txPr>
        <c:crossAx val="237953408"/>
        <c:crosses val="autoZero"/>
        <c:auto val="1"/>
        <c:lblAlgn val="ctr"/>
        <c:lblOffset val="100"/>
        <c:noMultiLvlLbl val="0"/>
      </c:catAx>
      <c:valAx>
        <c:axId val="237953408"/>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37951616"/>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'14.2'!$H$31:$H$38</c:f>
              <c:numCache>
                <c:formatCode>General</c:formatCode>
                <c:ptCount val="8"/>
              </c:numCache>
            </c:numRef>
          </c:cat>
          <c:val>
            <c:numRef>
              <c:f>'14.2'!$I$31:$I$38</c:f>
              <c:numCache>
                <c:formatCode>0.0%</c:formatCode>
                <c:ptCount val="8"/>
              </c:numCache>
            </c:numRef>
          </c:val>
          <c:extLst>
            <c:ext xmlns:c16="http://schemas.microsoft.com/office/drawing/2014/chart" uri="{C3380CC4-5D6E-409C-BE32-E72D297353CC}">
              <c16:uniqueId val="{00000000-C041-4E2A-B2DA-BC2D9EF31675}"/>
            </c:ext>
          </c:extLst>
        </c:ser>
        <c:dLbls>
          <c:showLegendKey val="0"/>
          <c:showVal val="0"/>
          <c:showCatName val="0"/>
          <c:showSerName val="0"/>
          <c:showPercent val="0"/>
          <c:showBubbleSize val="0"/>
        </c:dLbls>
        <c:gapWidth val="150"/>
        <c:axId val="237982080"/>
        <c:axId val="237983616"/>
      </c:barChart>
      <c:catAx>
        <c:axId val="237982080"/>
        <c:scaling>
          <c:orientation val="minMax"/>
        </c:scaling>
        <c:delete val="0"/>
        <c:axPos val="l"/>
        <c:numFmt formatCode="General" sourceLinked="1"/>
        <c:majorTickMark val="none"/>
        <c:minorTickMark val="none"/>
        <c:tickLblPos val="nextTo"/>
        <c:txPr>
          <a:bodyPr/>
          <a:lstStyle/>
          <a:p>
            <a:pPr>
              <a:defRPr sz="900"/>
            </a:pPr>
            <a:endParaRPr lang="cs-CZ"/>
          </a:p>
        </c:txPr>
        <c:crossAx val="237983616"/>
        <c:crosses val="autoZero"/>
        <c:auto val="1"/>
        <c:lblAlgn val="ctr"/>
        <c:lblOffset val="100"/>
        <c:noMultiLvlLbl val="0"/>
      </c:catAx>
      <c:valAx>
        <c:axId val="237983616"/>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7982080"/>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'14.2'!$J$31</c:f>
              <c:strCache>
                <c:ptCount val="1"/>
              </c:strCache>
            </c:strRef>
          </c:tx>
          <c:invertIfNegative val="0"/>
          <c:cat>
            <c:numRef>
              <c:f>'14.2'!$K$30:$M$30</c:f>
              <c:numCache>
                <c:formatCode>General</c:formatCode>
                <c:ptCount val="3"/>
              </c:numCache>
            </c:numRef>
          </c:cat>
          <c:val>
            <c:numRef>
              <c:f>'14.2'!$K$31:$M$31</c:f>
              <c:numCache>
                <c:formatCode>#,##0.0</c:formatCode>
                <c:ptCount val="3"/>
              </c:numCache>
            </c:numRef>
          </c:val>
          <c:extLst>
            <c:ext xmlns:c16="http://schemas.microsoft.com/office/drawing/2014/chart" uri="{C3380CC4-5D6E-409C-BE32-E72D297353CC}">
              <c16:uniqueId val="{00000000-BF63-4CB6-B87C-D59736B3174C}"/>
            </c:ext>
          </c:extLst>
        </c:ser>
        <c:ser>
          <c:idx val="1"/>
          <c:order val="1"/>
          <c:tx>
            <c:strRef>
              <c:f>'14.2'!$J$32</c:f>
              <c:strCache>
                <c:ptCount val="1"/>
              </c:strCache>
            </c:strRef>
          </c:tx>
          <c:invertIfNegative val="0"/>
          <c:cat>
            <c:numRef>
              <c:f>'14.2'!$K$30:$M$30</c:f>
              <c:numCache>
                <c:formatCode>General</c:formatCode>
                <c:ptCount val="3"/>
              </c:numCache>
            </c:numRef>
          </c:cat>
          <c:val>
            <c:numRef>
              <c:f>'14.2'!$K$32:$M$32</c:f>
              <c:numCache>
                <c:formatCode>#,##0.0</c:formatCode>
                <c:ptCount val="3"/>
              </c:numCache>
            </c:numRef>
          </c:val>
          <c:extLst>
            <c:ext xmlns:c16="http://schemas.microsoft.com/office/drawing/2014/chart" uri="{C3380CC4-5D6E-409C-BE32-E72D297353CC}">
              <c16:uniqueId val="{00000001-BF63-4CB6-B87C-D59736B3174C}"/>
            </c:ext>
          </c:extLst>
        </c:ser>
        <c:ser>
          <c:idx val="2"/>
          <c:order val="2"/>
          <c:tx>
            <c:strRef>
              <c:f>'14.2'!$J$33</c:f>
              <c:strCache>
                <c:ptCount val="1"/>
              </c:strCache>
            </c:strRef>
          </c:tx>
          <c:invertIfNegative val="0"/>
          <c:cat>
            <c:numRef>
              <c:f>'14.2'!$K$30:$M$30</c:f>
              <c:numCache>
                <c:formatCode>General</c:formatCode>
                <c:ptCount val="3"/>
              </c:numCache>
            </c:numRef>
          </c:cat>
          <c:val>
            <c:numRef>
              <c:f>'14.2'!$K$33:$M$33</c:f>
              <c:numCache>
                <c:formatCode>#,##0.0</c:formatCode>
                <c:ptCount val="3"/>
              </c:numCache>
            </c:numRef>
          </c:val>
          <c:extLst>
            <c:ext xmlns:c16="http://schemas.microsoft.com/office/drawing/2014/chart" uri="{C3380CC4-5D6E-409C-BE32-E72D297353CC}">
              <c16:uniqueId val="{00000002-BF63-4CB6-B87C-D59736B3174C}"/>
            </c:ext>
          </c:extLst>
        </c:ser>
        <c:ser>
          <c:idx val="3"/>
          <c:order val="3"/>
          <c:tx>
            <c:strRef>
              <c:f>'14.2'!$J$34</c:f>
              <c:strCache>
                <c:ptCount val="1"/>
              </c:strCache>
            </c:strRef>
          </c:tx>
          <c:invertIfNegative val="0"/>
          <c:cat>
            <c:numRef>
              <c:f>'14.2'!$K$30:$M$30</c:f>
              <c:numCache>
                <c:formatCode>General</c:formatCode>
                <c:ptCount val="3"/>
              </c:numCache>
            </c:numRef>
          </c:cat>
          <c:val>
            <c:numRef>
              <c:f>'14.2'!$K$34:$M$34</c:f>
              <c:numCache>
                <c:formatCode>#,##0.0</c:formatCode>
                <c:ptCount val="3"/>
              </c:numCache>
            </c:numRef>
          </c:val>
          <c:extLst>
            <c:ext xmlns:c16="http://schemas.microsoft.com/office/drawing/2014/chart" uri="{C3380CC4-5D6E-409C-BE32-E72D297353CC}">
              <c16:uniqueId val="{00000003-BF63-4CB6-B87C-D59736B3174C}"/>
            </c:ext>
          </c:extLst>
        </c:ser>
        <c:ser>
          <c:idx val="4"/>
          <c:order val="4"/>
          <c:tx>
            <c:strRef>
              <c:f>'14.2'!$J$35</c:f>
              <c:strCache>
                <c:ptCount val="1"/>
              </c:strCache>
            </c:strRef>
          </c:tx>
          <c:invertIfNegative val="0"/>
          <c:cat>
            <c:numRef>
              <c:f>'14.2'!$K$30:$M$30</c:f>
              <c:numCache>
                <c:formatCode>General</c:formatCode>
                <c:ptCount val="3"/>
              </c:numCache>
            </c:numRef>
          </c:cat>
          <c:val>
            <c:numRef>
              <c:f>'14.2'!$K$35:$M$35</c:f>
              <c:numCache>
                <c:formatCode>#,##0.0</c:formatCode>
                <c:ptCount val="3"/>
              </c:numCache>
            </c:numRef>
          </c:val>
          <c:extLst>
            <c:ext xmlns:c16="http://schemas.microsoft.com/office/drawing/2014/chart" uri="{C3380CC4-5D6E-409C-BE32-E72D297353CC}">
              <c16:uniqueId val="{00000004-BF63-4CB6-B87C-D59736B3174C}"/>
            </c:ext>
          </c:extLst>
        </c:ser>
        <c:ser>
          <c:idx val="5"/>
          <c:order val="5"/>
          <c:tx>
            <c:strRef>
              <c:f>'14.2'!$J$36</c:f>
              <c:strCache>
                <c:ptCount val="1"/>
              </c:strCache>
            </c:strRef>
          </c:tx>
          <c:invertIfNegative val="0"/>
          <c:cat>
            <c:numRef>
              <c:f>'14.2'!$K$30:$M$30</c:f>
              <c:numCache>
                <c:formatCode>General</c:formatCode>
                <c:ptCount val="3"/>
              </c:numCache>
            </c:numRef>
          </c:cat>
          <c:val>
            <c:numRef>
              <c:f>'14.2'!$K$36:$M$36</c:f>
              <c:numCache>
                <c:formatCode>#,##0.0</c:formatCode>
                <c:ptCount val="3"/>
              </c:numCache>
            </c:numRef>
          </c:val>
          <c:extLst>
            <c:ext xmlns:c16="http://schemas.microsoft.com/office/drawing/2014/chart" uri="{C3380CC4-5D6E-409C-BE32-E72D297353CC}">
              <c16:uniqueId val="{00000005-BF63-4CB6-B87C-D59736B3174C}"/>
            </c:ext>
          </c:extLst>
        </c:ser>
        <c:ser>
          <c:idx val="6"/>
          <c:order val="6"/>
          <c:tx>
            <c:strRef>
              <c:f>'14.2'!$J$37</c:f>
              <c:strCache>
                <c:ptCount val="1"/>
              </c:strCache>
            </c:strRef>
          </c:tx>
          <c:invertIfNegative val="0"/>
          <c:cat>
            <c:numRef>
              <c:f>'14.2'!$K$30:$M$30</c:f>
              <c:numCache>
                <c:formatCode>General</c:formatCode>
                <c:ptCount val="3"/>
              </c:numCache>
            </c:numRef>
          </c:cat>
          <c:val>
            <c:numRef>
              <c:f>'14.2'!$K$37:$M$37</c:f>
              <c:numCache>
                <c:formatCode>#,##0.0</c:formatCode>
                <c:ptCount val="3"/>
              </c:numCache>
            </c:numRef>
          </c:val>
          <c:extLst>
            <c:ext xmlns:c16="http://schemas.microsoft.com/office/drawing/2014/chart" uri="{C3380CC4-5D6E-409C-BE32-E72D297353CC}">
              <c16:uniqueId val="{00000006-BF63-4CB6-B87C-D59736B3174C}"/>
            </c:ext>
          </c:extLst>
        </c:ser>
        <c:ser>
          <c:idx val="7"/>
          <c:order val="7"/>
          <c:tx>
            <c:strRef>
              <c:f>'14.2'!$J$38</c:f>
              <c:strCache>
                <c:ptCount val="1"/>
              </c:strCache>
            </c:strRef>
          </c:tx>
          <c:spPr>
            <a:solidFill>
              <a:srgbClr val="FFC000"/>
            </a:solidFill>
          </c:spPr>
          <c:invertIfNegative val="0"/>
          <c:cat>
            <c:numRef>
              <c:f>'14.2'!$K$30:$M$30</c:f>
              <c:numCache>
                <c:formatCode>General</c:formatCode>
                <c:ptCount val="3"/>
              </c:numCache>
            </c:numRef>
          </c:cat>
          <c:val>
            <c:numRef>
              <c:f>'14.2'!$K$38:$M$38</c:f>
              <c:numCache>
                <c:formatCode>#,##0.0</c:formatCode>
                <c:ptCount val="3"/>
              </c:numCache>
            </c:numRef>
          </c:val>
          <c:extLst>
            <c:ext xmlns:c16="http://schemas.microsoft.com/office/drawing/2014/chart" uri="{C3380CC4-5D6E-409C-BE32-E72D297353CC}">
              <c16:uniqueId val="{00000007-BF63-4CB6-B87C-D59736B3174C}"/>
            </c:ext>
          </c:extLst>
        </c:ser>
        <c:dLbls>
          <c:showLegendKey val="0"/>
          <c:showVal val="0"/>
          <c:showCatName val="0"/>
          <c:showSerName val="0"/>
          <c:showPercent val="0"/>
          <c:showBubbleSize val="0"/>
        </c:dLbls>
        <c:gapWidth val="150"/>
        <c:overlap val="100"/>
        <c:axId val="238024960"/>
        <c:axId val="239357952"/>
      </c:barChart>
      <c:catAx>
        <c:axId val="238024960"/>
        <c:scaling>
          <c:orientation val="minMax"/>
        </c:scaling>
        <c:delete val="0"/>
        <c:axPos val="b"/>
        <c:numFmt formatCode="General" sourceLinked="1"/>
        <c:majorTickMark val="none"/>
        <c:minorTickMark val="none"/>
        <c:tickLblPos val="nextTo"/>
        <c:txPr>
          <a:bodyPr/>
          <a:lstStyle/>
          <a:p>
            <a:pPr>
              <a:defRPr sz="900"/>
            </a:pPr>
            <a:endParaRPr lang="cs-CZ"/>
          </a:p>
        </c:txPr>
        <c:crossAx val="239357952"/>
        <c:crosses val="autoZero"/>
        <c:auto val="1"/>
        <c:lblAlgn val="ctr"/>
        <c:lblOffset val="100"/>
        <c:noMultiLvlLbl val="0"/>
      </c:catAx>
      <c:valAx>
        <c:axId val="239357952"/>
        <c:scaling>
          <c:orientation val="minMax"/>
          <c:max val="160000"/>
        </c:scaling>
        <c:delete val="0"/>
        <c:axPos val="l"/>
        <c:majorGridlines/>
        <c:numFmt formatCode="#,##0" sourceLinked="0"/>
        <c:majorTickMark val="out"/>
        <c:minorTickMark val="none"/>
        <c:tickLblPos val="nextTo"/>
        <c:spPr>
          <a:ln>
            <a:noFill/>
          </a:ln>
        </c:spPr>
        <c:txPr>
          <a:bodyPr/>
          <a:lstStyle/>
          <a:p>
            <a:pPr>
              <a:defRPr sz="900"/>
            </a:pPr>
            <a:endParaRPr lang="cs-CZ"/>
          </a:p>
        </c:txPr>
        <c:crossAx val="238024960"/>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'14.2'!$L$19:$L$26</c:f>
              <c:numCache>
                <c:formatCode>General</c:formatCode>
                <c:ptCount val="8"/>
              </c:numCache>
            </c:numRef>
          </c:cat>
          <c:val>
            <c:numRef>
              <c:f>'14.2'!$M$19:$M$26</c:f>
              <c:numCache>
                <c:formatCode>0.0%</c:formatCode>
                <c:ptCount val="8"/>
              </c:numCache>
            </c:numRef>
          </c:val>
          <c:extLst>
            <c:ext xmlns:c16="http://schemas.microsoft.com/office/drawing/2014/chart" uri="{C3380CC4-5D6E-409C-BE32-E72D297353CC}">
              <c16:uniqueId val="{00000000-C1AB-41B7-ABDD-8E7EC0EC03F0}"/>
            </c:ext>
          </c:extLst>
        </c:ser>
        <c:dLbls>
          <c:showLegendKey val="0"/>
          <c:showVal val="0"/>
          <c:showCatName val="0"/>
          <c:showSerName val="0"/>
          <c:showPercent val="0"/>
          <c:showBubbleSize val="0"/>
        </c:dLbls>
        <c:gapWidth val="150"/>
        <c:axId val="239387392"/>
        <c:axId val="239388928"/>
      </c:barChart>
      <c:catAx>
        <c:axId val="239387392"/>
        <c:scaling>
          <c:orientation val="minMax"/>
        </c:scaling>
        <c:delete val="0"/>
        <c:axPos val="l"/>
        <c:numFmt formatCode="General" sourceLinked="1"/>
        <c:majorTickMark val="none"/>
        <c:minorTickMark val="none"/>
        <c:tickLblPos val="nextTo"/>
        <c:txPr>
          <a:bodyPr/>
          <a:lstStyle/>
          <a:p>
            <a:pPr>
              <a:defRPr sz="900"/>
            </a:pPr>
            <a:endParaRPr lang="cs-CZ"/>
          </a:p>
        </c:txPr>
        <c:crossAx val="239388928"/>
        <c:crosses val="autoZero"/>
        <c:auto val="1"/>
        <c:lblAlgn val="ctr"/>
        <c:lblOffset val="100"/>
        <c:noMultiLvlLbl val="0"/>
      </c:catAx>
      <c:valAx>
        <c:axId val="239388928"/>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9387392"/>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064F-4F63-8439-5189DA88F5C3}"/>
              </c:ext>
            </c:extLst>
          </c:dPt>
          <c:cat>
            <c:numRef>
              <c:f>'14.3'!$J$19:$J$26</c:f>
              <c:numCache>
                <c:formatCode>General</c:formatCode>
                <c:ptCount val="8"/>
              </c:numCache>
            </c:numRef>
          </c:cat>
          <c:val>
            <c:numRef>
              <c:f>'14.3'!$K$19:$K$26</c:f>
              <c:numCache>
                <c:formatCode>General</c:formatCode>
                <c:ptCount val="8"/>
              </c:numCache>
            </c:numRef>
          </c:val>
          <c:extLst>
            <c:ext xmlns:c16="http://schemas.microsoft.com/office/drawing/2014/chart" uri="{C3380CC4-5D6E-409C-BE32-E72D297353CC}">
              <c16:uniqueId val="{00000002-064F-4F63-8439-5189DA88F5C3}"/>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'14.3'!$H$19:$H$22</c:f>
              <c:numCache>
                <c:formatCode>0.0</c:formatCode>
                <c:ptCount val="4"/>
              </c:numCache>
            </c:numRef>
          </c:cat>
          <c:val>
            <c:numRef>
              <c:f>'14.3'!$I$19:$I$22</c:f>
              <c:numCache>
                <c:formatCode>0.0%</c:formatCode>
                <c:ptCount val="4"/>
              </c:numCache>
            </c:numRef>
          </c:val>
          <c:extLst>
            <c:ext xmlns:c16="http://schemas.microsoft.com/office/drawing/2014/chart" uri="{C3380CC4-5D6E-409C-BE32-E72D297353CC}">
              <c16:uniqueId val="{00000000-8C6E-4C87-B0B1-18623D096D01}"/>
            </c:ext>
          </c:extLst>
        </c:ser>
        <c:dLbls>
          <c:showLegendKey val="0"/>
          <c:showVal val="0"/>
          <c:showCatName val="0"/>
          <c:showSerName val="0"/>
          <c:showPercent val="0"/>
          <c:showBubbleSize val="0"/>
        </c:dLbls>
        <c:gapWidth val="150"/>
        <c:axId val="237731200"/>
        <c:axId val="237745280"/>
      </c:barChart>
      <c:catAx>
        <c:axId val="237731200"/>
        <c:scaling>
          <c:orientation val="maxMin"/>
        </c:scaling>
        <c:delete val="0"/>
        <c:axPos val="l"/>
        <c:numFmt formatCode="0.0" sourceLinked="1"/>
        <c:majorTickMark val="none"/>
        <c:minorTickMark val="none"/>
        <c:tickLblPos val="nextTo"/>
        <c:txPr>
          <a:bodyPr/>
          <a:lstStyle/>
          <a:p>
            <a:pPr>
              <a:defRPr sz="900"/>
            </a:pPr>
            <a:endParaRPr lang="cs-CZ"/>
          </a:p>
        </c:txPr>
        <c:crossAx val="237745280"/>
        <c:crosses val="autoZero"/>
        <c:auto val="1"/>
        <c:lblAlgn val="ctr"/>
        <c:lblOffset val="100"/>
        <c:noMultiLvlLbl val="0"/>
      </c:catAx>
      <c:valAx>
        <c:axId val="237745280"/>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37731200"/>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'14.3'!$H$31:$H$38</c:f>
              <c:numCache>
                <c:formatCode>General</c:formatCode>
                <c:ptCount val="8"/>
              </c:numCache>
            </c:numRef>
          </c:cat>
          <c:val>
            <c:numRef>
              <c:f>'14.3'!$I$31:$I$38</c:f>
              <c:numCache>
                <c:formatCode>0.0%</c:formatCode>
                <c:ptCount val="8"/>
              </c:numCache>
            </c:numRef>
          </c:val>
          <c:extLst>
            <c:ext xmlns:c16="http://schemas.microsoft.com/office/drawing/2014/chart" uri="{C3380CC4-5D6E-409C-BE32-E72D297353CC}">
              <c16:uniqueId val="{00000000-D1A1-44DC-B712-E20257FC3DE5}"/>
            </c:ext>
          </c:extLst>
        </c:ser>
        <c:dLbls>
          <c:showLegendKey val="0"/>
          <c:showVal val="0"/>
          <c:showCatName val="0"/>
          <c:showSerName val="0"/>
          <c:showPercent val="0"/>
          <c:showBubbleSize val="0"/>
        </c:dLbls>
        <c:gapWidth val="150"/>
        <c:axId val="239674496"/>
        <c:axId val="239676032"/>
      </c:barChart>
      <c:catAx>
        <c:axId val="239674496"/>
        <c:scaling>
          <c:orientation val="minMax"/>
        </c:scaling>
        <c:delete val="0"/>
        <c:axPos val="l"/>
        <c:numFmt formatCode="General" sourceLinked="1"/>
        <c:majorTickMark val="none"/>
        <c:minorTickMark val="none"/>
        <c:tickLblPos val="nextTo"/>
        <c:txPr>
          <a:bodyPr/>
          <a:lstStyle/>
          <a:p>
            <a:pPr>
              <a:defRPr sz="900"/>
            </a:pPr>
            <a:endParaRPr lang="cs-CZ"/>
          </a:p>
        </c:txPr>
        <c:crossAx val="239676032"/>
        <c:crosses val="autoZero"/>
        <c:auto val="1"/>
        <c:lblAlgn val="ctr"/>
        <c:lblOffset val="100"/>
        <c:noMultiLvlLbl val="0"/>
      </c:catAx>
      <c:valAx>
        <c:axId val="239676032"/>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9674496"/>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'14.3'!$J$31</c:f>
              <c:strCache>
                <c:ptCount val="1"/>
              </c:strCache>
            </c:strRef>
          </c:tx>
          <c:invertIfNegative val="0"/>
          <c:cat>
            <c:numRef>
              <c:f>'14.3'!$K$30:$M$30</c:f>
              <c:numCache>
                <c:formatCode>General</c:formatCode>
                <c:ptCount val="3"/>
              </c:numCache>
            </c:numRef>
          </c:cat>
          <c:val>
            <c:numRef>
              <c:f>'14.3'!$K$31:$M$31</c:f>
              <c:numCache>
                <c:formatCode>#,##0.0</c:formatCode>
                <c:ptCount val="3"/>
              </c:numCache>
            </c:numRef>
          </c:val>
          <c:extLst>
            <c:ext xmlns:c16="http://schemas.microsoft.com/office/drawing/2014/chart" uri="{C3380CC4-5D6E-409C-BE32-E72D297353CC}">
              <c16:uniqueId val="{00000000-5E00-4FCE-A12A-4B4C1DFBFB4B}"/>
            </c:ext>
          </c:extLst>
        </c:ser>
        <c:ser>
          <c:idx val="1"/>
          <c:order val="1"/>
          <c:tx>
            <c:strRef>
              <c:f>'14.3'!$J$32</c:f>
              <c:strCache>
                <c:ptCount val="1"/>
              </c:strCache>
            </c:strRef>
          </c:tx>
          <c:invertIfNegative val="0"/>
          <c:cat>
            <c:numRef>
              <c:f>'14.3'!$K$30:$M$30</c:f>
              <c:numCache>
                <c:formatCode>General</c:formatCode>
                <c:ptCount val="3"/>
              </c:numCache>
            </c:numRef>
          </c:cat>
          <c:val>
            <c:numRef>
              <c:f>'14.3'!$K$32:$M$32</c:f>
              <c:numCache>
                <c:formatCode>#,##0.0</c:formatCode>
                <c:ptCount val="3"/>
              </c:numCache>
            </c:numRef>
          </c:val>
          <c:extLst>
            <c:ext xmlns:c16="http://schemas.microsoft.com/office/drawing/2014/chart" uri="{C3380CC4-5D6E-409C-BE32-E72D297353CC}">
              <c16:uniqueId val="{00000001-5E00-4FCE-A12A-4B4C1DFBFB4B}"/>
            </c:ext>
          </c:extLst>
        </c:ser>
        <c:ser>
          <c:idx val="2"/>
          <c:order val="2"/>
          <c:tx>
            <c:strRef>
              <c:f>'14.3'!$J$33</c:f>
              <c:strCache>
                <c:ptCount val="1"/>
              </c:strCache>
            </c:strRef>
          </c:tx>
          <c:invertIfNegative val="0"/>
          <c:cat>
            <c:numRef>
              <c:f>'14.3'!$K$30:$M$30</c:f>
              <c:numCache>
                <c:formatCode>General</c:formatCode>
                <c:ptCount val="3"/>
              </c:numCache>
            </c:numRef>
          </c:cat>
          <c:val>
            <c:numRef>
              <c:f>'14.3'!$K$33:$M$33</c:f>
              <c:numCache>
                <c:formatCode>#,##0.0</c:formatCode>
                <c:ptCount val="3"/>
              </c:numCache>
            </c:numRef>
          </c:val>
          <c:extLst>
            <c:ext xmlns:c16="http://schemas.microsoft.com/office/drawing/2014/chart" uri="{C3380CC4-5D6E-409C-BE32-E72D297353CC}">
              <c16:uniqueId val="{00000002-5E00-4FCE-A12A-4B4C1DFBFB4B}"/>
            </c:ext>
          </c:extLst>
        </c:ser>
        <c:ser>
          <c:idx val="3"/>
          <c:order val="3"/>
          <c:tx>
            <c:strRef>
              <c:f>'14.3'!$J$34</c:f>
              <c:strCache>
                <c:ptCount val="1"/>
              </c:strCache>
            </c:strRef>
          </c:tx>
          <c:invertIfNegative val="0"/>
          <c:cat>
            <c:numRef>
              <c:f>'14.3'!$K$30:$M$30</c:f>
              <c:numCache>
                <c:formatCode>General</c:formatCode>
                <c:ptCount val="3"/>
              </c:numCache>
            </c:numRef>
          </c:cat>
          <c:val>
            <c:numRef>
              <c:f>'14.3'!$K$34:$M$34</c:f>
              <c:numCache>
                <c:formatCode>#,##0.0</c:formatCode>
                <c:ptCount val="3"/>
              </c:numCache>
            </c:numRef>
          </c:val>
          <c:extLst>
            <c:ext xmlns:c16="http://schemas.microsoft.com/office/drawing/2014/chart" uri="{C3380CC4-5D6E-409C-BE32-E72D297353CC}">
              <c16:uniqueId val="{00000003-5E00-4FCE-A12A-4B4C1DFBFB4B}"/>
            </c:ext>
          </c:extLst>
        </c:ser>
        <c:ser>
          <c:idx val="4"/>
          <c:order val="4"/>
          <c:tx>
            <c:strRef>
              <c:f>'14.3'!$J$35</c:f>
              <c:strCache>
                <c:ptCount val="1"/>
              </c:strCache>
            </c:strRef>
          </c:tx>
          <c:invertIfNegative val="0"/>
          <c:cat>
            <c:numRef>
              <c:f>'14.3'!$K$30:$M$30</c:f>
              <c:numCache>
                <c:formatCode>General</c:formatCode>
                <c:ptCount val="3"/>
              </c:numCache>
            </c:numRef>
          </c:cat>
          <c:val>
            <c:numRef>
              <c:f>'14.3'!$K$35:$M$35</c:f>
              <c:numCache>
                <c:formatCode>#,##0.0</c:formatCode>
                <c:ptCount val="3"/>
              </c:numCache>
            </c:numRef>
          </c:val>
          <c:extLst>
            <c:ext xmlns:c16="http://schemas.microsoft.com/office/drawing/2014/chart" uri="{C3380CC4-5D6E-409C-BE32-E72D297353CC}">
              <c16:uniqueId val="{00000004-5E00-4FCE-A12A-4B4C1DFBFB4B}"/>
            </c:ext>
          </c:extLst>
        </c:ser>
        <c:ser>
          <c:idx val="5"/>
          <c:order val="5"/>
          <c:tx>
            <c:strRef>
              <c:f>'14.3'!$J$36</c:f>
              <c:strCache>
                <c:ptCount val="1"/>
              </c:strCache>
            </c:strRef>
          </c:tx>
          <c:invertIfNegative val="0"/>
          <c:cat>
            <c:numRef>
              <c:f>'14.3'!$K$30:$M$30</c:f>
              <c:numCache>
                <c:formatCode>General</c:formatCode>
                <c:ptCount val="3"/>
              </c:numCache>
            </c:numRef>
          </c:cat>
          <c:val>
            <c:numRef>
              <c:f>'14.3'!$K$36:$M$36</c:f>
              <c:numCache>
                <c:formatCode>#,##0.0</c:formatCode>
                <c:ptCount val="3"/>
              </c:numCache>
            </c:numRef>
          </c:val>
          <c:extLst>
            <c:ext xmlns:c16="http://schemas.microsoft.com/office/drawing/2014/chart" uri="{C3380CC4-5D6E-409C-BE32-E72D297353CC}">
              <c16:uniqueId val="{00000005-5E00-4FCE-A12A-4B4C1DFBFB4B}"/>
            </c:ext>
          </c:extLst>
        </c:ser>
        <c:ser>
          <c:idx val="6"/>
          <c:order val="6"/>
          <c:tx>
            <c:strRef>
              <c:f>'14.3'!$J$37</c:f>
              <c:strCache>
                <c:ptCount val="1"/>
              </c:strCache>
            </c:strRef>
          </c:tx>
          <c:invertIfNegative val="0"/>
          <c:cat>
            <c:numRef>
              <c:f>'14.3'!$K$30:$M$30</c:f>
              <c:numCache>
                <c:formatCode>General</c:formatCode>
                <c:ptCount val="3"/>
              </c:numCache>
            </c:numRef>
          </c:cat>
          <c:val>
            <c:numRef>
              <c:f>'14.3'!$K$37:$M$37</c:f>
              <c:numCache>
                <c:formatCode>#,##0.0</c:formatCode>
                <c:ptCount val="3"/>
              </c:numCache>
            </c:numRef>
          </c:val>
          <c:extLst>
            <c:ext xmlns:c16="http://schemas.microsoft.com/office/drawing/2014/chart" uri="{C3380CC4-5D6E-409C-BE32-E72D297353CC}">
              <c16:uniqueId val="{00000006-5E00-4FCE-A12A-4B4C1DFBFB4B}"/>
            </c:ext>
          </c:extLst>
        </c:ser>
        <c:ser>
          <c:idx val="7"/>
          <c:order val="7"/>
          <c:tx>
            <c:strRef>
              <c:f>'14.3'!$J$38</c:f>
              <c:strCache>
                <c:ptCount val="1"/>
              </c:strCache>
            </c:strRef>
          </c:tx>
          <c:spPr>
            <a:solidFill>
              <a:srgbClr val="FFC000"/>
            </a:solidFill>
          </c:spPr>
          <c:invertIfNegative val="0"/>
          <c:cat>
            <c:numRef>
              <c:f>'14.3'!$K$30:$M$30</c:f>
              <c:numCache>
                <c:formatCode>General</c:formatCode>
                <c:ptCount val="3"/>
              </c:numCache>
            </c:numRef>
          </c:cat>
          <c:val>
            <c:numRef>
              <c:f>'14.3'!$K$38:$M$38</c:f>
              <c:numCache>
                <c:formatCode>#,##0.0</c:formatCode>
                <c:ptCount val="3"/>
              </c:numCache>
            </c:numRef>
          </c:val>
          <c:extLst>
            <c:ext xmlns:c16="http://schemas.microsoft.com/office/drawing/2014/chart" uri="{C3380CC4-5D6E-409C-BE32-E72D297353CC}">
              <c16:uniqueId val="{00000007-5E00-4FCE-A12A-4B4C1DFBFB4B}"/>
            </c:ext>
          </c:extLst>
        </c:ser>
        <c:dLbls>
          <c:showLegendKey val="0"/>
          <c:showVal val="0"/>
          <c:showCatName val="0"/>
          <c:showSerName val="0"/>
          <c:showPercent val="0"/>
          <c:showBubbleSize val="0"/>
        </c:dLbls>
        <c:gapWidth val="150"/>
        <c:overlap val="100"/>
        <c:axId val="239725568"/>
        <c:axId val="239731456"/>
      </c:barChart>
      <c:catAx>
        <c:axId val="239725568"/>
        <c:scaling>
          <c:orientation val="minMax"/>
        </c:scaling>
        <c:delete val="0"/>
        <c:axPos val="b"/>
        <c:numFmt formatCode="General" sourceLinked="1"/>
        <c:majorTickMark val="none"/>
        <c:minorTickMark val="none"/>
        <c:tickLblPos val="nextTo"/>
        <c:txPr>
          <a:bodyPr/>
          <a:lstStyle/>
          <a:p>
            <a:pPr>
              <a:defRPr sz="900"/>
            </a:pPr>
            <a:endParaRPr lang="cs-CZ"/>
          </a:p>
        </c:txPr>
        <c:crossAx val="239731456"/>
        <c:crosses val="autoZero"/>
        <c:auto val="1"/>
        <c:lblAlgn val="ctr"/>
        <c:lblOffset val="100"/>
        <c:noMultiLvlLbl val="0"/>
      </c:catAx>
      <c:valAx>
        <c:axId val="239731456"/>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39725568"/>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'14.3'!$L$19:$L$26</c:f>
              <c:numCache>
                <c:formatCode>General</c:formatCode>
                <c:ptCount val="8"/>
              </c:numCache>
            </c:numRef>
          </c:cat>
          <c:val>
            <c:numRef>
              <c:f>'14.3'!$M$19:$M$26</c:f>
              <c:numCache>
                <c:formatCode>0.0%</c:formatCode>
                <c:ptCount val="8"/>
              </c:numCache>
            </c:numRef>
          </c:val>
          <c:extLst>
            <c:ext xmlns:c16="http://schemas.microsoft.com/office/drawing/2014/chart" uri="{C3380CC4-5D6E-409C-BE32-E72D297353CC}">
              <c16:uniqueId val="{00000000-4C11-4650-B0ED-83934329EAD8}"/>
            </c:ext>
          </c:extLst>
        </c:ser>
        <c:dLbls>
          <c:showLegendKey val="0"/>
          <c:showVal val="0"/>
          <c:showCatName val="0"/>
          <c:showSerName val="0"/>
          <c:showPercent val="0"/>
          <c:showBubbleSize val="0"/>
        </c:dLbls>
        <c:gapWidth val="150"/>
        <c:axId val="239769088"/>
        <c:axId val="239770624"/>
      </c:barChart>
      <c:catAx>
        <c:axId val="239769088"/>
        <c:scaling>
          <c:orientation val="minMax"/>
        </c:scaling>
        <c:delete val="0"/>
        <c:axPos val="l"/>
        <c:numFmt formatCode="General" sourceLinked="1"/>
        <c:majorTickMark val="none"/>
        <c:minorTickMark val="none"/>
        <c:tickLblPos val="nextTo"/>
        <c:txPr>
          <a:bodyPr/>
          <a:lstStyle/>
          <a:p>
            <a:pPr>
              <a:defRPr sz="900"/>
            </a:pPr>
            <a:endParaRPr lang="cs-CZ"/>
          </a:p>
        </c:txPr>
        <c:crossAx val="239770624"/>
        <c:crosses val="autoZero"/>
        <c:auto val="1"/>
        <c:lblAlgn val="ctr"/>
        <c:lblOffset val="100"/>
        <c:noMultiLvlLbl val="0"/>
      </c:catAx>
      <c:valAx>
        <c:axId val="239770624"/>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9769088"/>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AFD1-42E3-A09A-2EB65BD5C696}"/>
              </c:ext>
            </c:extLst>
          </c:dPt>
          <c:cat>
            <c:numRef>
              <c:f>'14.4'!$J$19:$J$26</c:f>
              <c:numCache>
                <c:formatCode>General</c:formatCode>
                <c:ptCount val="8"/>
              </c:numCache>
            </c:numRef>
          </c:cat>
          <c:val>
            <c:numRef>
              <c:f>'14.4'!$K$19:$K$26</c:f>
              <c:numCache>
                <c:formatCode>General</c:formatCode>
                <c:ptCount val="8"/>
              </c:numCache>
            </c:numRef>
          </c:val>
          <c:extLst>
            <c:ext xmlns:c16="http://schemas.microsoft.com/office/drawing/2014/chart" uri="{C3380CC4-5D6E-409C-BE32-E72D297353CC}">
              <c16:uniqueId val="{00000002-AFD1-42E3-A09A-2EB65BD5C696}"/>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'14.4'!$H$19:$H$22</c:f>
              <c:numCache>
                <c:formatCode>0.0</c:formatCode>
                <c:ptCount val="4"/>
              </c:numCache>
            </c:numRef>
          </c:cat>
          <c:val>
            <c:numRef>
              <c:f>'14.4'!$I$19:$I$22</c:f>
              <c:numCache>
                <c:formatCode>0.0%</c:formatCode>
                <c:ptCount val="4"/>
              </c:numCache>
            </c:numRef>
          </c:val>
          <c:extLst>
            <c:ext xmlns:c16="http://schemas.microsoft.com/office/drawing/2014/chart" uri="{C3380CC4-5D6E-409C-BE32-E72D297353CC}">
              <c16:uniqueId val="{00000000-9D38-4C24-8E59-BCB619006B43}"/>
            </c:ext>
          </c:extLst>
        </c:ser>
        <c:dLbls>
          <c:showLegendKey val="0"/>
          <c:showVal val="0"/>
          <c:showCatName val="0"/>
          <c:showSerName val="0"/>
          <c:showPercent val="0"/>
          <c:showBubbleSize val="0"/>
        </c:dLbls>
        <c:gapWidth val="150"/>
        <c:axId val="239521152"/>
        <c:axId val="239535232"/>
      </c:barChart>
      <c:catAx>
        <c:axId val="239521152"/>
        <c:scaling>
          <c:orientation val="maxMin"/>
        </c:scaling>
        <c:delete val="0"/>
        <c:axPos val="l"/>
        <c:numFmt formatCode="0.0" sourceLinked="1"/>
        <c:majorTickMark val="none"/>
        <c:minorTickMark val="none"/>
        <c:tickLblPos val="nextTo"/>
        <c:txPr>
          <a:bodyPr/>
          <a:lstStyle/>
          <a:p>
            <a:pPr>
              <a:defRPr sz="900"/>
            </a:pPr>
            <a:endParaRPr lang="cs-CZ"/>
          </a:p>
        </c:txPr>
        <c:crossAx val="239535232"/>
        <c:crosses val="autoZero"/>
        <c:auto val="1"/>
        <c:lblAlgn val="ctr"/>
        <c:lblOffset val="100"/>
        <c:noMultiLvlLbl val="0"/>
      </c:catAx>
      <c:valAx>
        <c:axId val="239535232"/>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39521152"/>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'14.4'!$H$31:$H$38</c:f>
              <c:numCache>
                <c:formatCode>General</c:formatCode>
                <c:ptCount val="8"/>
              </c:numCache>
            </c:numRef>
          </c:cat>
          <c:val>
            <c:numRef>
              <c:f>'14.4'!$I$31:$I$38</c:f>
              <c:numCache>
                <c:formatCode>0.0%</c:formatCode>
                <c:ptCount val="8"/>
              </c:numCache>
            </c:numRef>
          </c:val>
          <c:extLst>
            <c:ext xmlns:c16="http://schemas.microsoft.com/office/drawing/2014/chart" uri="{C3380CC4-5D6E-409C-BE32-E72D297353CC}">
              <c16:uniqueId val="{00000000-6E11-4256-AABF-09B2A48053F5}"/>
            </c:ext>
          </c:extLst>
        </c:ser>
        <c:dLbls>
          <c:showLegendKey val="0"/>
          <c:showVal val="0"/>
          <c:showCatName val="0"/>
          <c:showSerName val="0"/>
          <c:showPercent val="0"/>
          <c:showBubbleSize val="0"/>
        </c:dLbls>
        <c:gapWidth val="150"/>
        <c:axId val="239551616"/>
        <c:axId val="239553152"/>
      </c:barChart>
      <c:catAx>
        <c:axId val="239551616"/>
        <c:scaling>
          <c:orientation val="minMax"/>
        </c:scaling>
        <c:delete val="0"/>
        <c:axPos val="l"/>
        <c:numFmt formatCode="General" sourceLinked="1"/>
        <c:majorTickMark val="none"/>
        <c:minorTickMark val="none"/>
        <c:tickLblPos val="nextTo"/>
        <c:txPr>
          <a:bodyPr/>
          <a:lstStyle/>
          <a:p>
            <a:pPr>
              <a:defRPr sz="900"/>
            </a:pPr>
            <a:endParaRPr lang="cs-CZ"/>
          </a:p>
        </c:txPr>
        <c:crossAx val="239553152"/>
        <c:crosses val="autoZero"/>
        <c:auto val="1"/>
        <c:lblAlgn val="ctr"/>
        <c:lblOffset val="100"/>
        <c:noMultiLvlLbl val="0"/>
      </c:catAx>
      <c:valAx>
        <c:axId val="239553152"/>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9551616"/>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'14.4'!$J$31</c:f>
              <c:strCache>
                <c:ptCount val="1"/>
              </c:strCache>
            </c:strRef>
          </c:tx>
          <c:invertIfNegative val="0"/>
          <c:cat>
            <c:numRef>
              <c:f>'14.4'!$K$30:$M$30</c:f>
              <c:numCache>
                <c:formatCode>General</c:formatCode>
                <c:ptCount val="3"/>
              </c:numCache>
            </c:numRef>
          </c:cat>
          <c:val>
            <c:numRef>
              <c:f>'14.4'!$K$31:$M$31</c:f>
              <c:numCache>
                <c:formatCode>#,##0.0</c:formatCode>
                <c:ptCount val="3"/>
              </c:numCache>
            </c:numRef>
          </c:val>
          <c:extLst>
            <c:ext xmlns:c16="http://schemas.microsoft.com/office/drawing/2014/chart" uri="{C3380CC4-5D6E-409C-BE32-E72D297353CC}">
              <c16:uniqueId val="{00000000-ED0F-482C-A2BD-14FF18E13774}"/>
            </c:ext>
          </c:extLst>
        </c:ser>
        <c:ser>
          <c:idx val="1"/>
          <c:order val="1"/>
          <c:tx>
            <c:strRef>
              <c:f>'14.4'!$J$32</c:f>
              <c:strCache>
                <c:ptCount val="1"/>
              </c:strCache>
            </c:strRef>
          </c:tx>
          <c:invertIfNegative val="0"/>
          <c:cat>
            <c:numRef>
              <c:f>'14.4'!$K$30:$M$30</c:f>
              <c:numCache>
                <c:formatCode>General</c:formatCode>
                <c:ptCount val="3"/>
              </c:numCache>
            </c:numRef>
          </c:cat>
          <c:val>
            <c:numRef>
              <c:f>'14.4'!$K$32:$M$32</c:f>
              <c:numCache>
                <c:formatCode>#,##0.0</c:formatCode>
                <c:ptCount val="3"/>
              </c:numCache>
            </c:numRef>
          </c:val>
          <c:extLst>
            <c:ext xmlns:c16="http://schemas.microsoft.com/office/drawing/2014/chart" uri="{C3380CC4-5D6E-409C-BE32-E72D297353CC}">
              <c16:uniqueId val="{00000001-ED0F-482C-A2BD-14FF18E13774}"/>
            </c:ext>
          </c:extLst>
        </c:ser>
        <c:ser>
          <c:idx val="2"/>
          <c:order val="2"/>
          <c:tx>
            <c:strRef>
              <c:f>'14.4'!$J$33</c:f>
              <c:strCache>
                <c:ptCount val="1"/>
              </c:strCache>
            </c:strRef>
          </c:tx>
          <c:invertIfNegative val="0"/>
          <c:cat>
            <c:numRef>
              <c:f>'14.4'!$K$30:$M$30</c:f>
              <c:numCache>
                <c:formatCode>General</c:formatCode>
                <c:ptCount val="3"/>
              </c:numCache>
            </c:numRef>
          </c:cat>
          <c:val>
            <c:numRef>
              <c:f>'14.4'!$K$33:$M$33</c:f>
              <c:numCache>
                <c:formatCode>#,##0.0</c:formatCode>
                <c:ptCount val="3"/>
              </c:numCache>
            </c:numRef>
          </c:val>
          <c:extLst>
            <c:ext xmlns:c16="http://schemas.microsoft.com/office/drawing/2014/chart" uri="{C3380CC4-5D6E-409C-BE32-E72D297353CC}">
              <c16:uniqueId val="{00000002-ED0F-482C-A2BD-14FF18E13774}"/>
            </c:ext>
          </c:extLst>
        </c:ser>
        <c:ser>
          <c:idx val="3"/>
          <c:order val="3"/>
          <c:tx>
            <c:strRef>
              <c:f>'14.4'!$J$34</c:f>
              <c:strCache>
                <c:ptCount val="1"/>
              </c:strCache>
            </c:strRef>
          </c:tx>
          <c:invertIfNegative val="0"/>
          <c:cat>
            <c:numRef>
              <c:f>'14.4'!$K$30:$M$30</c:f>
              <c:numCache>
                <c:formatCode>General</c:formatCode>
                <c:ptCount val="3"/>
              </c:numCache>
            </c:numRef>
          </c:cat>
          <c:val>
            <c:numRef>
              <c:f>'14.4'!$K$34:$M$34</c:f>
              <c:numCache>
                <c:formatCode>#,##0.0</c:formatCode>
                <c:ptCount val="3"/>
              </c:numCache>
            </c:numRef>
          </c:val>
          <c:extLst>
            <c:ext xmlns:c16="http://schemas.microsoft.com/office/drawing/2014/chart" uri="{C3380CC4-5D6E-409C-BE32-E72D297353CC}">
              <c16:uniqueId val="{00000003-ED0F-482C-A2BD-14FF18E13774}"/>
            </c:ext>
          </c:extLst>
        </c:ser>
        <c:ser>
          <c:idx val="4"/>
          <c:order val="4"/>
          <c:tx>
            <c:strRef>
              <c:f>'14.4'!$J$35</c:f>
              <c:strCache>
                <c:ptCount val="1"/>
              </c:strCache>
            </c:strRef>
          </c:tx>
          <c:invertIfNegative val="0"/>
          <c:cat>
            <c:numRef>
              <c:f>'14.4'!$K$30:$M$30</c:f>
              <c:numCache>
                <c:formatCode>General</c:formatCode>
                <c:ptCount val="3"/>
              </c:numCache>
            </c:numRef>
          </c:cat>
          <c:val>
            <c:numRef>
              <c:f>'14.4'!$K$35:$M$35</c:f>
              <c:numCache>
                <c:formatCode>#,##0.0</c:formatCode>
                <c:ptCount val="3"/>
              </c:numCache>
            </c:numRef>
          </c:val>
          <c:extLst>
            <c:ext xmlns:c16="http://schemas.microsoft.com/office/drawing/2014/chart" uri="{C3380CC4-5D6E-409C-BE32-E72D297353CC}">
              <c16:uniqueId val="{00000004-ED0F-482C-A2BD-14FF18E13774}"/>
            </c:ext>
          </c:extLst>
        </c:ser>
        <c:ser>
          <c:idx val="5"/>
          <c:order val="5"/>
          <c:tx>
            <c:strRef>
              <c:f>'14.4'!$J$36</c:f>
              <c:strCache>
                <c:ptCount val="1"/>
              </c:strCache>
            </c:strRef>
          </c:tx>
          <c:invertIfNegative val="0"/>
          <c:cat>
            <c:numRef>
              <c:f>'14.4'!$K$30:$M$30</c:f>
              <c:numCache>
                <c:formatCode>General</c:formatCode>
                <c:ptCount val="3"/>
              </c:numCache>
            </c:numRef>
          </c:cat>
          <c:val>
            <c:numRef>
              <c:f>'14.4'!$K$36:$M$36</c:f>
              <c:numCache>
                <c:formatCode>#,##0.0</c:formatCode>
                <c:ptCount val="3"/>
              </c:numCache>
            </c:numRef>
          </c:val>
          <c:extLst>
            <c:ext xmlns:c16="http://schemas.microsoft.com/office/drawing/2014/chart" uri="{C3380CC4-5D6E-409C-BE32-E72D297353CC}">
              <c16:uniqueId val="{00000005-ED0F-482C-A2BD-14FF18E13774}"/>
            </c:ext>
          </c:extLst>
        </c:ser>
        <c:ser>
          <c:idx val="6"/>
          <c:order val="6"/>
          <c:tx>
            <c:strRef>
              <c:f>'14.4'!$J$37</c:f>
              <c:strCache>
                <c:ptCount val="1"/>
              </c:strCache>
            </c:strRef>
          </c:tx>
          <c:invertIfNegative val="0"/>
          <c:cat>
            <c:numRef>
              <c:f>'14.4'!$K$30:$M$30</c:f>
              <c:numCache>
                <c:formatCode>General</c:formatCode>
                <c:ptCount val="3"/>
              </c:numCache>
            </c:numRef>
          </c:cat>
          <c:val>
            <c:numRef>
              <c:f>'14.4'!$K$37:$M$37</c:f>
              <c:numCache>
                <c:formatCode>#,##0.0</c:formatCode>
                <c:ptCount val="3"/>
              </c:numCache>
            </c:numRef>
          </c:val>
          <c:extLst>
            <c:ext xmlns:c16="http://schemas.microsoft.com/office/drawing/2014/chart" uri="{C3380CC4-5D6E-409C-BE32-E72D297353CC}">
              <c16:uniqueId val="{00000006-ED0F-482C-A2BD-14FF18E13774}"/>
            </c:ext>
          </c:extLst>
        </c:ser>
        <c:ser>
          <c:idx val="7"/>
          <c:order val="7"/>
          <c:tx>
            <c:strRef>
              <c:f>'14.4'!$J$38</c:f>
              <c:strCache>
                <c:ptCount val="1"/>
              </c:strCache>
            </c:strRef>
          </c:tx>
          <c:spPr>
            <a:solidFill>
              <a:srgbClr val="FFC000"/>
            </a:solidFill>
          </c:spPr>
          <c:invertIfNegative val="0"/>
          <c:cat>
            <c:numRef>
              <c:f>'14.4'!$K$30:$M$30</c:f>
              <c:numCache>
                <c:formatCode>General</c:formatCode>
                <c:ptCount val="3"/>
              </c:numCache>
            </c:numRef>
          </c:cat>
          <c:val>
            <c:numRef>
              <c:f>'14.4'!$K$38:$M$38</c:f>
              <c:numCache>
                <c:formatCode>#,##0.0</c:formatCode>
                <c:ptCount val="3"/>
              </c:numCache>
            </c:numRef>
          </c:val>
          <c:extLst>
            <c:ext xmlns:c16="http://schemas.microsoft.com/office/drawing/2014/chart" uri="{C3380CC4-5D6E-409C-BE32-E72D297353CC}">
              <c16:uniqueId val="{00000007-ED0F-482C-A2BD-14FF18E13774}"/>
            </c:ext>
          </c:extLst>
        </c:ser>
        <c:dLbls>
          <c:showLegendKey val="0"/>
          <c:showVal val="0"/>
          <c:showCatName val="0"/>
          <c:showSerName val="0"/>
          <c:showPercent val="0"/>
          <c:showBubbleSize val="0"/>
        </c:dLbls>
        <c:gapWidth val="150"/>
        <c:overlap val="100"/>
        <c:axId val="239619072"/>
        <c:axId val="239629056"/>
      </c:barChart>
      <c:catAx>
        <c:axId val="239619072"/>
        <c:scaling>
          <c:orientation val="minMax"/>
        </c:scaling>
        <c:delete val="0"/>
        <c:axPos val="b"/>
        <c:numFmt formatCode="General" sourceLinked="1"/>
        <c:majorTickMark val="none"/>
        <c:minorTickMark val="none"/>
        <c:tickLblPos val="nextTo"/>
        <c:txPr>
          <a:bodyPr/>
          <a:lstStyle/>
          <a:p>
            <a:pPr>
              <a:defRPr sz="900"/>
            </a:pPr>
            <a:endParaRPr lang="cs-CZ"/>
          </a:p>
        </c:txPr>
        <c:crossAx val="239629056"/>
        <c:crosses val="autoZero"/>
        <c:auto val="1"/>
        <c:lblAlgn val="ctr"/>
        <c:lblOffset val="100"/>
        <c:noMultiLvlLbl val="0"/>
      </c:catAx>
      <c:valAx>
        <c:axId val="239629056"/>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39619072"/>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'14.4'!$L$19:$L$26</c:f>
              <c:numCache>
                <c:formatCode>General</c:formatCode>
                <c:ptCount val="8"/>
              </c:numCache>
            </c:numRef>
          </c:cat>
          <c:val>
            <c:numRef>
              <c:f>'14.4'!$M$19:$M$26</c:f>
              <c:numCache>
                <c:formatCode>0.0%</c:formatCode>
                <c:ptCount val="8"/>
              </c:numCache>
            </c:numRef>
          </c:val>
          <c:extLst>
            <c:ext xmlns:c16="http://schemas.microsoft.com/office/drawing/2014/chart" uri="{C3380CC4-5D6E-409C-BE32-E72D297353CC}">
              <c16:uniqueId val="{00000000-2032-4E01-8319-2100C72CEC2F}"/>
            </c:ext>
          </c:extLst>
        </c:ser>
        <c:dLbls>
          <c:showLegendKey val="0"/>
          <c:showVal val="0"/>
          <c:showCatName val="0"/>
          <c:showSerName val="0"/>
          <c:showPercent val="0"/>
          <c:showBubbleSize val="0"/>
        </c:dLbls>
        <c:gapWidth val="150"/>
        <c:axId val="239646208"/>
        <c:axId val="239647744"/>
      </c:barChart>
      <c:catAx>
        <c:axId val="239646208"/>
        <c:scaling>
          <c:orientation val="minMax"/>
        </c:scaling>
        <c:delete val="0"/>
        <c:axPos val="l"/>
        <c:numFmt formatCode="General" sourceLinked="1"/>
        <c:majorTickMark val="none"/>
        <c:minorTickMark val="none"/>
        <c:tickLblPos val="nextTo"/>
        <c:txPr>
          <a:bodyPr/>
          <a:lstStyle/>
          <a:p>
            <a:pPr>
              <a:defRPr sz="900"/>
            </a:pPr>
            <a:endParaRPr lang="cs-CZ"/>
          </a:p>
        </c:txPr>
        <c:crossAx val="239647744"/>
        <c:crosses val="autoZero"/>
        <c:auto val="1"/>
        <c:lblAlgn val="ctr"/>
        <c:lblOffset val="100"/>
        <c:noMultiLvlLbl val="0"/>
      </c:catAx>
      <c:valAx>
        <c:axId val="239647744"/>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9646208"/>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DD01-4341-8E84-E98C8EC07ADE}"/>
              </c:ext>
            </c:extLst>
          </c:dPt>
          <c:cat>
            <c:numRef>
              <c:f>'14.5'!$J$19:$J$26</c:f>
              <c:numCache>
                <c:formatCode>General</c:formatCode>
                <c:ptCount val="8"/>
              </c:numCache>
            </c:numRef>
          </c:cat>
          <c:val>
            <c:numRef>
              <c:f>'14.5'!$K$19:$K$26</c:f>
              <c:numCache>
                <c:formatCode>General</c:formatCode>
                <c:ptCount val="8"/>
              </c:numCache>
            </c:numRef>
          </c:val>
          <c:extLst>
            <c:ext xmlns:c16="http://schemas.microsoft.com/office/drawing/2014/chart" uri="{C3380CC4-5D6E-409C-BE32-E72D297353CC}">
              <c16:uniqueId val="{00000002-DD01-4341-8E84-E98C8EC07ADE}"/>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'14.5'!$H$19:$H$22</c:f>
              <c:numCache>
                <c:formatCode>0.0</c:formatCode>
                <c:ptCount val="4"/>
              </c:numCache>
            </c:numRef>
          </c:cat>
          <c:val>
            <c:numRef>
              <c:f>'14.5'!$I$19:$I$22</c:f>
              <c:numCache>
                <c:formatCode>0.0%</c:formatCode>
                <c:ptCount val="4"/>
              </c:numCache>
            </c:numRef>
          </c:val>
          <c:extLst>
            <c:ext xmlns:c16="http://schemas.microsoft.com/office/drawing/2014/chart" uri="{C3380CC4-5D6E-409C-BE32-E72D297353CC}">
              <c16:uniqueId val="{00000000-CC2F-4213-A774-7C0A38C6592C}"/>
            </c:ext>
          </c:extLst>
        </c:ser>
        <c:dLbls>
          <c:showLegendKey val="0"/>
          <c:showVal val="0"/>
          <c:showCatName val="0"/>
          <c:showSerName val="0"/>
          <c:showPercent val="0"/>
          <c:showBubbleSize val="0"/>
        </c:dLbls>
        <c:gapWidth val="150"/>
        <c:axId val="226074624"/>
        <c:axId val="226076160"/>
      </c:barChart>
      <c:catAx>
        <c:axId val="226074624"/>
        <c:scaling>
          <c:orientation val="maxMin"/>
        </c:scaling>
        <c:delete val="0"/>
        <c:axPos val="l"/>
        <c:numFmt formatCode="0.0" sourceLinked="1"/>
        <c:majorTickMark val="none"/>
        <c:minorTickMark val="none"/>
        <c:tickLblPos val="nextTo"/>
        <c:txPr>
          <a:bodyPr/>
          <a:lstStyle/>
          <a:p>
            <a:pPr>
              <a:defRPr sz="900"/>
            </a:pPr>
            <a:endParaRPr lang="cs-CZ"/>
          </a:p>
        </c:txPr>
        <c:crossAx val="226076160"/>
        <c:crosses val="autoZero"/>
        <c:auto val="1"/>
        <c:lblAlgn val="ctr"/>
        <c:lblOffset val="100"/>
        <c:noMultiLvlLbl val="0"/>
      </c:catAx>
      <c:valAx>
        <c:axId val="226076160"/>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26074624"/>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'14.5'!$H$31:$H$38</c:f>
              <c:numCache>
                <c:formatCode>General</c:formatCode>
                <c:ptCount val="8"/>
              </c:numCache>
            </c:numRef>
          </c:cat>
          <c:val>
            <c:numRef>
              <c:f>'14.5'!$I$31:$I$38</c:f>
              <c:numCache>
                <c:formatCode>0.0%</c:formatCode>
                <c:ptCount val="8"/>
              </c:numCache>
            </c:numRef>
          </c:val>
          <c:extLst>
            <c:ext xmlns:c16="http://schemas.microsoft.com/office/drawing/2014/chart" uri="{C3380CC4-5D6E-409C-BE32-E72D297353CC}">
              <c16:uniqueId val="{00000000-73DD-4BC7-8B22-ECCF7DFC7F6C}"/>
            </c:ext>
          </c:extLst>
        </c:ser>
        <c:dLbls>
          <c:showLegendKey val="0"/>
          <c:showVal val="0"/>
          <c:showCatName val="0"/>
          <c:showSerName val="0"/>
          <c:showPercent val="0"/>
          <c:showBubbleSize val="0"/>
        </c:dLbls>
        <c:gapWidth val="150"/>
        <c:axId val="239805952"/>
        <c:axId val="239807488"/>
      </c:barChart>
      <c:catAx>
        <c:axId val="239805952"/>
        <c:scaling>
          <c:orientation val="minMax"/>
        </c:scaling>
        <c:delete val="0"/>
        <c:axPos val="l"/>
        <c:numFmt formatCode="General" sourceLinked="1"/>
        <c:majorTickMark val="none"/>
        <c:minorTickMark val="none"/>
        <c:tickLblPos val="nextTo"/>
        <c:txPr>
          <a:bodyPr/>
          <a:lstStyle/>
          <a:p>
            <a:pPr>
              <a:defRPr sz="900"/>
            </a:pPr>
            <a:endParaRPr lang="cs-CZ"/>
          </a:p>
        </c:txPr>
        <c:crossAx val="239807488"/>
        <c:crosses val="autoZero"/>
        <c:auto val="1"/>
        <c:lblAlgn val="ctr"/>
        <c:lblOffset val="100"/>
        <c:noMultiLvlLbl val="0"/>
      </c:catAx>
      <c:valAx>
        <c:axId val="239807488"/>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9805952"/>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'14.5'!$J$31</c:f>
              <c:strCache>
                <c:ptCount val="1"/>
              </c:strCache>
            </c:strRef>
          </c:tx>
          <c:invertIfNegative val="0"/>
          <c:cat>
            <c:numRef>
              <c:f>'14.5'!$K$30:$M$30</c:f>
              <c:numCache>
                <c:formatCode>General</c:formatCode>
                <c:ptCount val="3"/>
              </c:numCache>
            </c:numRef>
          </c:cat>
          <c:val>
            <c:numRef>
              <c:f>'14.5'!$K$31:$M$31</c:f>
              <c:numCache>
                <c:formatCode>#,##0.0</c:formatCode>
                <c:ptCount val="3"/>
              </c:numCache>
            </c:numRef>
          </c:val>
          <c:extLst>
            <c:ext xmlns:c16="http://schemas.microsoft.com/office/drawing/2014/chart" uri="{C3380CC4-5D6E-409C-BE32-E72D297353CC}">
              <c16:uniqueId val="{00000000-2800-4D3B-A173-467E32C29FDD}"/>
            </c:ext>
          </c:extLst>
        </c:ser>
        <c:ser>
          <c:idx val="1"/>
          <c:order val="1"/>
          <c:tx>
            <c:strRef>
              <c:f>'14.5'!$J$32</c:f>
              <c:strCache>
                <c:ptCount val="1"/>
              </c:strCache>
            </c:strRef>
          </c:tx>
          <c:invertIfNegative val="0"/>
          <c:cat>
            <c:numRef>
              <c:f>'14.5'!$K$30:$M$30</c:f>
              <c:numCache>
                <c:formatCode>General</c:formatCode>
                <c:ptCount val="3"/>
              </c:numCache>
            </c:numRef>
          </c:cat>
          <c:val>
            <c:numRef>
              <c:f>'14.5'!$K$32:$M$32</c:f>
              <c:numCache>
                <c:formatCode>#,##0.0</c:formatCode>
                <c:ptCount val="3"/>
              </c:numCache>
            </c:numRef>
          </c:val>
          <c:extLst>
            <c:ext xmlns:c16="http://schemas.microsoft.com/office/drawing/2014/chart" uri="{C3380CC4-5D6E-409C-BE32-E72D297353CC}">
              <c16:uniqueId val="{00000001-2800-4D3B-A173-467E32C29FDD}"/>
            </c:ext>
          </c:extLst>
        </c:ser>
        <c:ser>
          <c:idx val="2"/>
          <c:order val="2"/>
          <c:tx>
            <c:strRef>
              <c:f>'14.5'!$J$33</c:f>
              <c:strCache>
                <c:ptCount val="1"/>
              </c:strCache>
            </c:strRef>
          </c:tx>
          <c:invertIfNegative val="0"/>
          <c:cat>
            <c:numRef>
              <c:f>'14.5'!$K$30:$M$30</c:f>
              <c:numCache>
                <c:formatCode>General</c:formatCode>
                <c:ptCount val="3"/>
              </c:numCache>
            </c:numRef>
          </c:cat>
          <c:val>
            <c:numRef>
              <c:f>'14.5'!$K$33:$M$33</c:f>
              <c:numCache>
                <c:formatCode>#,##0.0</c:formatCode>
                <c:ptCount val="3"/>
              </c:numCache>
            </c:numRef>
          </c:val>
          <c:extLst>
            <c:ext xmlns:c16="http://schemas.microsoft.com/office/drawing/2014/chart" uri="{C3380CC4-5D6E-409C-BE32-E72D297353CC}">
              <c16:uniqueId val="{00000002-2800-4D3B-A173-467E32C29FDD}"/>
            </c:ext>
          </c:extLst>
        </c:ser>
        <c:ser>
          <c:idx val="3"/>
          <c:order val="3"/>
          <c:tx>
            <c:strRef>
              <c:f>'14.5'!$J$34</c:f>
              <c:strCache>
                <c:ptCount val="1"/>
              </c:strCache>
            </c:strRef>
          </c:tx>
          <c:invertIfNegative val="0"/>
          <c:cat>
            <c:numRef>
              <c:f>'14.5'!$K$30:$M$30</c:f>
              <c:numCache>
                <c:formatCode>General</c:formatCode>
                <c:ptCount val="3"/>
              </c:numCache>
            </c:numRef>
          </c:cat>
          <c:val>
            <c:numRef>
              <c:f>'14.5'!$K$34:$M$34</c:f>
              <c:numCache>
                <c:formatCode>#,##0.0</c:formatCode>
                <c:ptCount val="3"/>
              </c:numCache>
            </c:numRef>
          </c:val>
          <c:extLst>
            <c:ext xmlns:c16="http://schemas.microsoft.com/office/drawing/2014/chart" uri="{C3380CC4-5D6E-409C-BE32-E72D297353CC}">
              <c16:uniqueId val="{00000003-2800-4D3B-A173-467E32C29FDD}"/>
            </c:ext>
          </c:extLst>
        </c:ser>
        <c:ser>
          <c:idx val="4"/>
          <c:order val="4"/>
          <c:tx>
            <c:strRef>
              <c:f>'14.5'!$J$35</c:f>
              <c:strCache>
                <c:ptCount val="1"/>
              </c:strCache>
            </c:strRef>
          </c:tx>
          <c:invertIfNegative val="0"/>
          <c:cat>
            <c:numRef>
              <c:f>'14.5'!$K$30:$M$30</c:f>
              <c:numCache>
                <c:formatCode>General</c:formatCode>
                <c:ptCount val="3"/>
              </c:numCache>
            </c:numRef>
          </c:cat>
          <c:val>
            <c:numRef>
              <c:f>'14.5'!$K$35:$M$35</c:f>
              <c:numCache>
                <c:formatCode>#,##0.0</c:formatCode>
                <c:ptCount val="3"/>
              </c:numCache>
            </c:numRef>
          </c:val>
          <c:extLst>
            <c:ext xmlns:c16="http://schemas.microsoft.com/office/drawing/2014/chart" uri="{C3380CC4-5D6E-409C-BE32-E72D297353CC}">
              <c16:uniqueId val="{00000004-2800-4D3B-A173-467E32C29FDD}"/>
            </c:ext>
          </c:extLst>
        </c:ser>
        <c:ser>
          <c:idx val="5"/>
          <c:order val="5"/>
          <c:tx>
            <c:strRef>
              <c:f>'14.5'!$J$36</c:f>
              <c:strCache>
                <c:ptCount val="1"/>
              </c:strCache>
            </c:strRef>
          </c:tx>
          <c:invertIfNegative val="0"/>
          <c:cat>
            <c:numRef>
              <c:f>'14.5'!$K$30:$M$30</c:f>
              <c:numCache>
                <c:formatCode>General</c:formatCode>
                <c:ptCount val="3"/>
              </c:numCache>
            </c:numRef>
          </c:cat>
          <c:val>
            <c:numRef>
              <c:f>'14.5'!$K$36:$M$36</c:f>
              <c:numCache>
                <c:formatCode>#,##0.0</c:formatCode>
                <c:ptCount val="3"/>
              </c:numCache>
            </c:numRef>
          </c:val>
          <c:extLst>
            <c:ext xmlns:c16="http://schemas.microsoft.com/office/drawing/2014/chart" uri="{C3380CC4-5D6E-409C-BE32-E72D297353CC}">
              <c16:uniqueId val="{00000005-2800-4D3B-A173-467E32C29FDD}"/>
            </c:ext>
          </c:extLst>
        </c:ser>
        <c:ser>
          <c:idx val="6"/>
          <c:order val="6"/>
          <c:tx>
            <c:strRef>
              <c:f>'14.5'!$J$37</c:f>
              <c:strCache>
                <c:ptCount val="1"/>
              </c:strCache>
            </c:strRef>
          </c:tx>
          <c:invertIfNegative val="0"/>
          <c:cat>
            <c:numRef>
              <c:f>'14.5'!$K$30:$M$30</c:f>
              <c:numCache>
                <c:formatCode>General</c:formatCode>
                <c:ptCount val="3"/>
              </c:numCache>
            </c:numRef>
          </c:cat>
          <c:val>
            <c:numRef>
              <c:f>'14.5'!$K$37:$M$37</c:f>
              <c:numCache>
                <c:formatCode>#,##0.0</c:formatCode>
                <c:ptCount val="3"/>
              </c:numCache>
            </c:numRef>
          </c:val>
          <c:extLst>
            <c:ext xmlns:c16="http://schemas.microsoft.com/office/drawing/2014/chart" uri="{C3380CC4-5D6E-409C-BE32-E72D297353CC}">
              <c16:uniqueId val="{00000006-2800-4D3B-A173-467E32C29FDD}"/>
            </c:ext>
          </c:extLst>
        </c:ser>
        <c:ser>
          <c:idx val="7"/>
          <c:order val="7"/>
          <c:tx>
            <c:strRef>
              <c:f>'14.5'!$J$38</c:f>
              <c:strCache>
                <c:ptCount val="1"/>
              </c:strCache>
            </c:strRef>
          </c:tx>
          <c:spPr>
            <a:solidFill>
              <a:srgbClr val="FFC000"/>
            </a:solidFill>
          </c:spPr>
          <c:invertIfNegative val="0"/>
          <c:cat>
            <c:numRef>
              <c:f>'14.5'!$K$30:$M$30</c:f>
              <c:numCache>
                <c:formatCode>General</c:formatCode>
                <c:ptCount val="3"/>
              </c:numCache>
            </c:numRef>
          </c:cat>
          <c:val>
            <c:numRef>
              <c:f>'14.5'!$K$38:$M$38</c:f>
              <c:numCache>
                <c:formatCode>#,##0.0</c:formatCode>
                <c:ptCount val="3"/>
              </c:numCache>
            </c:numRef>
          </c:val>
          <c:extLst>
            <c:ext xmlns:c16="http://schemas.microsoft.com/office/drawing/2014/chart" uri="{C3380CC4-5D6E-409C-BE32-E72D297353CC}">
              <c16:uniqueId val="{00000007-2800-4D3B-A173-467E32C29FDD}"/>
            </c:ext>
          </c:extLst>
        </c:ser>
        <c:dLbls>
          <c:showLegendKey val="0"/>
          <c:showVal val="0"/>
          <c:showCatName val="0"/>
          <c:showSerName val="0"/>
          <c:showPercent val="0"/>
          <c:showBubbleSize val="0"/>
        </c:dLbls>
        <c:gapWidth val="150"/>
        <c:overlap val="100"/>
        <c:axId val="273173888"/>
        <c:axId val="273187968"/>
      </c:barChart>
      <c:catAx>
        <c:axId val="273173888"/>
        <c:scaling>
          <c:orientation val="minMax"/>
        </c:scaling>
        <c:delete val="0"/>
        <c:axPos val="b"/>
        <c:numFmt formatCode="General" sourceLinked="1"/>
        <c:majorTickMark val="none"/>
        <c:minorTickMark val="none"/>
        <c:tickLblPos val="nextTo"/>
        <c:txPr>
          <a:bodyPr/>
          <a:lstStyle/>
          <a:p>
            <a:pPr>
              <a:defRPr sz="900"/>
            </a:pPr>
            <a:endParaRPr lang="cs-CZ"/>
          </a:p>
        </c:txPr>
        <c:crossAx val="273187968"/>
        <c:crosses val="autoZero"/>
        <c:auto val="1"/>
        <c:lblAlgn val="ctr"/>
        <c:lblOffset val="100"/>
        <c:noMultiLvlLbl val="0"/>
      </c:catAx>
      <c:valAx>
        <c:axId val="273187968"/>
        <c:scaling>
          <c:orientation val="minMax"/>
          <c:max val="30000"/>
        </c:scaling>
        <c:delete val="0"/>
        <c:axPos val="l"/>
        <c:majorGridlines/>
        <c:numFmt formatCode="#,##0" sourceLinked="0"/>
        <c:majorTickMark val="out"/>
        <c:minorTickMark val="none"/>
        <c:tickLblPos val="nextTo"/>
        <c:spPr>
          <a:ln>
            <a:noFill/>
          </a:ln>
        </c:spPr>
        <c:txPr>
          <a:bodyPr/>
          <a:lstStyle/>
          <a:p>
            <a:pPr>
              <a:defRPr sz="900"/>
            </a:pPr>
            <a:endParaRPr lang="cs-CZ"/>
          </a:p>
        </c:txPr>
        <c:crossAx val="273173888"/>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'14.5'!$L$19:$L$26</c:f>
              <c:numCache>
                <c:formatCode>General</c:formatCode>
                <c:ptCount val="8"/>
              </c:numCache>
            </c:numRef>
          </c:cat>
          <c:val>
            <c:numRef>
              <c:f>'14.5'!$M$19:$M$26</c:f>
              <c:numCache>
                <c:formatCode>0.0%</c:formatCode>
                <c:ptCount val="8"/>
              </c:numCache>
            </c:numRef>
          </c:val>
          <c:extLst>
            <c:ext xmlns:c16="http://schemas.microsoft.com/office/drawing/2014/chart" uri="{C3380CC4-5D6E-409C-BE32-E72D297353CC}">
              <c16:uniqueId val="{00000000-5C21-4B22-BD3E-2E05E53F6178}"/>
            </c:ext>
          </c:extLst>
        </c:ser>
        <c:dLbls>
          <c:showLegendKey val="0"/>
          <c:showVal val="0"/>
          <c:showCatName val="0"/>
          <c:showSerName val="0"/>
          <c:showPercent val="0"/>
          <c:showBubbleSize val="0"/>
        </c:dLbls>
        <c:gapWidth val="150"/>
        <c:axId val="273213312"/>
        <c:axId val="273214848"/>
      </c:barChart>
      <c:catAx>
        <c:axId val="273213312"/>
        <c:scaling>
          <c:orientation val="minMax"/>
        </c:scaling>
        <c:delete val="0"/>
        <c:axPos val="l"/>
        <c:numFmt formatCode="General" sourceLinked="1"/>
        <c:majorTickMark val="none"/>
        <c:minorTickMark val="none"/>
        <c:tickLblPos val="nextTo"/>
        <c:txPr>
          <a:bodyPr/>
          <a:lstStyle/>
          <a:p>
            <a:pPr>
              <a:defRPr sz="900"/>
            </a:pPr>
            <a:endParaRPr lang="cs-CZ"/>
          </a:p>
        </c:txPr>
        <c:crossAx val="273214848"/>
        <c:crosses val="autoZero"/>
        <c:auto val="1"/>
        <c:lblAlgn val="ctr"/>
        <c:lblOffset val="100"/>
        <c:noMultiLvlLbl val="0"/>
      </c:catAx>
      <c:valAx>
        <c:axId val="273214848"/>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73213312"/>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1121-47DF-A066-939F8AF5BEA4}"/>
              </c:ext>
            </c:extLst>
          </c:dPt>
          <c:cat>
            <c:numRef>
              <c:f>'14.6'!$J$19:$J$26</c:f>
              <c:numCache>
                <c:formatCode>General</c:formatCode>
                <c:ptCount val="8"/>
              </c:numCache>
            </c:numRef>
          </c:cat>
          <c:val>
            <c:numRef>
              <c:f>'14.6'!$K$19:$K$26</c:f>
              <c:numCache>
                <c:formatCode>General</c:formatCode>
                <c:ptCount val="8"/>
              </c:numCache>
            </c:numRef>
          </c:val>
          <c:extLst>
            <c:ext xmlns:c16="http://schemas.microsoft.com/office/drawing/2014/chart" uri="{C3380CC4-5D6E-409C-BE32-E72D297353CC}">
              <c16:uniqueId val="{00000002-1121-47DF-A066-939F8AF5BEA4}"/>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'14.6'!$H$19:$H$22</c:f>
              <c:numCache>
                <c:formatCode>0.0</c:formatCode>
                <c:ptCount val="4"/>
              </c:numCache>
            </c:numRef>
          </c:cat>
          <c:val>
            <c:numRef>
              <c:f>'14.6'!$I$19:$I$22</c:f>
              <c:numCache>
                <c:formatCode>0.0%</c:formatCode>
                <c:ptCount val="4"/>
              </c:numCache>
            </c:numRef>
          </c:val>
          <c:extLst>
            <c:ext xmlns:c16="http://schemas.microsoft.com/office/drawing/2014/chart" uri="{C3380CC4-5D6E-409C-BE32-E72D297353CC}">
              <c16:uniqueId val="{00000000-9049-4F71-88B4-02D8FD815F57}"/>
            </c:ext>
          </c:extLst>
        </c:ser>
        <c:dLbls>
          <c:showLegendKey val="0"/>
          <c:showVal val="0"/>
          <c:showCatName val="0"/>
          <c:showSerName val="0"/>
          <c:showPercent val="0"/>
          <c:showBubbleSize val="0"/>
        </c:dLbls>
        <c:gapWidth val="150"/>
        <c:axId val="248643584"/>
        <c:axId val="248645120"/>
      </c:barChart>
      <c:catAx>
        <c:axId val="248643584"/>
        <c:scaling>
          <c:orientation val="maxMin"/>
        </c:scaling>
        <c:delete val="0"/>
        <c:axPos val="l"/>
        <c:numFmt formatCode="0.0" sourceLinked="1"/>
        <c:majorTickMark val="none"/>
        <c:minorTickMark val="none"/>
        <c:tickLblPos val="nextTo"/>
        <c:txPr>
          <a:bodyPr/>
          <a:lstStyle/>
          <a:p>
            <a:pPr>
              <a:defRPr sz="900"/>
            </a:pPr>
            <a:endParaRPr lang="cs-CZ"/>
          </a:p>
        </c:txPr>
        <c:crossAx val="248645120"/>
        <c:crosses val="autoZero"/>
        <c:auto val="1"/>
        <c:lblAlgn val="ctr"/>
        <c:lblOffset val="100"/>
        <c:noMultiLvlLbl val="0"/>
      </c:catAx>
      <c:valAx>
        <c:axId val="248645120"/>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48643584"/>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'14.6'!$H$31:$H$38</c:f>
              <c:numCache>
                <c:formatCode>General</c:formatCode>
                <c:ptCount val="8"/>
              </c:numCache>
            </c:numRef>
          </c:cat>
          <c:val>
            <c:numRef>
              <c:f>'14.6'!$I$31:$I$38</c:f>
              <c:numCache>
                <c:formatCode>0.0%</c:formatCode>
                <c:ptCount val="8"/>
              </c:numCache>
            </c:numRef>
          </c:val>
          <c:extLst>
            <c:ext xmlns:c16="http://schemas.microsoft.com/office/drawing/2014/chart" uri="{C3380CC4-5D6E-409C-BE32-E72D297353CC}">
              <c16:uniqueId val="{00000000-A4A7-4652-9AA5-5FA977427D6E}"/>
            </c:ext>
          </c:extLst>
        </c:ser>
        <c:dLbls>
          <c:showLegendKey val="0"/>
          <c:showVal val="0"/>
          <c:showCatName val="0"/>
          <c:showSerName val="0"/>
          <c:showPercent val="0"/>
          <c:showBubbleSize val="0"/>
        </c:dLbls>
        <c:gapWidth val="150"/>
        <c:axId val="248657408"/>
        <c:axId val="248658944"/>
      </c:barChart>
      <c:catAx>
        <c:axId val="248657408"/>
        <c:scaling>
          <c:orientation val="minMax"/>
        </c:scaling>
        <c:delete val="0"/>
        <c:axPos val="l"/>
        <c:numFmt formatCode="General" sourceLinked="1"/>
        <c:majorTickMark val="none"/>
        <c:minorTickMark val="none"/>
        <c:tickLblPos val="nextTo"/>
        <c:txPr>
          <a:bodyPr/>
          <a:lstStyle/>
          <a:p>
            <a:pPr>
              <a:defRPr sz="900"/>
            </a:pPr>
            <a:endParaRPr lang="cs-CZ"/>
          </a:p>
        </c:txPr>
        <c:crossAx val="248658944"/>
        <c:crosses val="autoZero"/>
        <c:auto val="1"/>
        <c:lblAlgn val="ctr"/>
        <c:lblOffset val="100"/>
        <c:noMultiLvlLbl val="0"/>
      </c:catAx>
      <c:valAx>
        <c:axId val="248658944"/>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48657408"/>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'14.6'!$J$31</c:f>
              <c:strCache>
                <c:ptCount val="1"/>
              </c:strCache>
            </c:strRef>
          </c:tx>
          <c:invertIfNegative val="0"/>
          <c:cat>
            <c:numRef>
              <c:f>'14.6'!$K$30:$M$30</c:f>
              <c:numCache>
                <c:formatCode>General</c:formatCode>
                <c:ptCount val="3"/>
              </c:numCache>
            </c:numRef>
          </c:cat>
          <c:val>
            <c:numRef>
              <c:f>'14.6'!$K$31:$M$31</c:f>
              <c:numCache>
                <c:formatCode>#,##0.0</c:formatCode>
                <c:ptCount val="3"/>
              </c:numCache>
            </c:numRef>
          </c:val>
          <c:extLst>
            <c:ext xmlns:c16="http://schemas.microsoft.com/office/drawing/2014/chart" uri="{C3380CC4-5D6E-409C-BE32-E72D297353CC}">
              <c16:uniqueId val="{00000000-1A14-45F6-84A2-7B3CE5193F8B}"/>
            </c:ext>
          </c:extLst>
        </c:ser>
        <c:ser>
          <c:idx val="1"/>
          <c:order val="1"/>
          <c:tx>
            <c:strRef>
              <c:f>'14.6'!$J$32</c:f>
              <c:strCache>
                <c:ptCount val="1"/>
              </c:strCache>
            </c:strRef>
          </c:tx>
          <c:invertIfNegative val="0"/>
          <c:cat>
            <c:numRef>
              <c:f>'14.6'!$K$30:$M$30</c:f>
              <c:numCache>
                <c:formatCode>General</c:formatCode>
                <c:ptCount val="3"/>
              </c:numCache>
            </c:numRef>
          </c:cat>
          <c:val>
            <c:numRef>
              <c:f>'14.6'!$K$32:$M$32</c:f>
              <c:numCache>
                <c:formatCode>#,##0.0</c:formatCode>
                <c:ptCount val="3"/>
              </c:numCache>
            </c:numRef>
          </c:val>
          <c:extLst>
            <c:ext xmlns:c16="http://schemas.microsoft.com/office/drawing/2014/chart" uri="{C3380CC4-5D6E-409C-BE32-E72D297353CC}">
              <c16:uniqueId val="{00000001-1A14-45F6-84A2-7B3CE5193F8B}"/>
            </c:ext>
          </c:extLst>
        </c:ser>
        <c:ser>
          <c:idx val="2"/>
          <c:order val="2"/>
          <c:tx>
            <c:strRef>
              <c:f>'14.6'!$J$33</c:f>
              <c:strCache>
                <c:ptCount val="1"/>
              </c:strCache>
            </c:strRef>
          </c:tx>
          <c:invertIfNegative val="0"/>
          <c:cat>
            <c:numRef>
              <c:f>'14.6'!$K$30:$M$30</c:f>
              <c:numCache>
                <c:formatCode>General</c:formatCode>
                <c:ptCount val="3"/>
              </c:numCache>
            </c:numRef>
          </c:cat>
          <c:val>
            <c:numRef>
              <c:f>'14.6'!$K$33:$M$33</c:f>
              <c:numCache>
                <c:formatCode>#,##0.0</c:formatCode>
                <c:ptCount val="3"/>
              </c:numCache>
            </c:numRef>
          </c:val>
          <c:extLst>
            <c:ext xmlns:c16="http://schemas.microsoft.com/office/drawing/2014/chart" uri="{C3380CC4-5D6E-409C-BE32-E72D297353CC}">
              <c16:uniqueId val="{00000002-1A14-45F6-84A2-7B3CE5193F8B}"/>
            </c:ext>
          </c:extLst>
        </c:ser>
        <c:ser>
          <c:idx val="3"/>
          <c:order val="3"/>
          <c:tx>
            <c:strRef>
              <c:f>'14.6'!$J$34</c:f>
              <c:strCache>
                <c:ptCount val="1"/>
              </c:strCache>
            </c:strRef>
          </c:tx>
          <c:invertIfNegative val="0"/>
          <c:cat>
            <c:numRef>
              <c:f>'14.6'!$K$30:$M$30</c:f>
              <c:numCache>
                <c:formatCode>General</c:formatCode>
                <c:ptCount val="3"/>
              </c:numCache>
            </c:numRef>
          </c:cat>
          <c:val>
            <c:numRef>
              <c:f>'14.6'!$K$34:$M$34</c:f>
              <c:numCache>
                <c:formatCode>#,##0.0</c:formatCode>
                <c:ptCount val="3"/>
              </c:numCache>
            </c:numRef>
          </c:val>
          <c:extLst>
            <c:ext xmlns:c16="http://schemas.microsoft.com/office/drawing/2014/chart" uri="{C3380CC4-5D6E-409C-BE32-E72D297353CC}">
              <c16:uniqueId val="{00000003-1A14-45F6-84A2-7B3CE5193F8B}"/>
            </c:ext>
          </c:extLst>
        </c:ser>
        <c:ser>
          <c:idx val="4"/>
          <c:order val="4"/>
          <c:tx>
            <c:strRef>
              <c:f>'14.6'!$J$35</c:f>
              <c:strCache>
                <c:ptCount val="1"/>
              </c:strCache>
            </c:strRef>
          </c:tx>
          <c:invertIfNegative val="0"/>
          <c:cat>
            <c:numRef>
              <c:f>'14.6'!$K$30:$M$30</c:f>
              <c:numCache>
                <c:formatCode>General</c:formatCode>
                <c:ptCount val="3"/>
              </c:numCache>
            </c:numRef>
          </c:cat>
          <c:val>
            <c:numRef>
              <c:f>'14.6'!$K$35:$M$35</c:f>
              <c:numCache>
                <c:formatCode>#,##0.0</c:formatCode>
                <c:ptCount val="3"/>
              </c:numCache>
            </c:numRef>
          </c:val>
          <c:extLst>
            <c:ext xmlns:c16="http://schemas.microsoft.com/office/drawing/2014/chart" uri="{C3380CC4-5D6E-409C-BE32-E72D297353CC}">
              <c16:uniqueId val="{00000004-1A14-45F6-84A2-7B3CE5193F8B}"/>
            </c:ext>
          </c:extLst>
        </c:ser>
        <c:ser>
          <c:idx val="5"/>
          <c:order val="5"/>
          <c:tx>
            <c:strRef>
              <c:f>'14.6'!$J$36</c:f>
              <c:strCache>
                <c:ptCount val="1"/>
              </c:strCache>
            </c:strRef>
          </c:tx>
          <c:invertIfNegative val="0"/>
          <c:cat>
            <c:numRef>
              <c:f>'14.6'!$K$30:$M$30</c:f>
              <c:numCache>
                <c:formatCode>General</c:formatCode>
                <c:ptCount val="3"/>
              </c:numCache>
            </c:numRef>
          </c:cat>
          <c:val>
            <c:numRef>
              <c:f>'14.6'!$K$36:$M$36</c:f>
              <c:numCache>
                <c:formatCode>#,##0.0</c:formatCode>
                <c:ptCount val="3"/>
              </c:numCache>
            </c:numRef>
          </c:val>
          <c:extLst>
            <c:ext xmlns:c16="http://schemas.microsoft.com/office/drawing/2014/chart" uri="{C3380CC4-5D6E-409C-BE32-E72D297353CC}">
              <c16:uniqueId val="{00000005-1A14-45F6-84A2-7B3CE5193F8B}"/>
            </c:ext>
          </c:extLst>
        </c:ser>
        <c:ser>
          <c:idx val="6"/>
          <c:order val="6"/>
          <c:tx>
            <c:strRef>
              <c:f>'14.6'!$J$37</c:f>
              <c:strCache>
                <c:ptCount val="1"/>
              </c:strCache>
            </c:strRef>
          </c:tx>
          <c:invertIfNegative val="0"/>
          <c:cat>
            <c:numRef>
              <c:f>'14.6'!$K$30:$M$30</c:f>
              <c:numCache>
                <c:formatCode>General</c:formatCode>
                <c:ptCount val="3"/>
              </c:numCache>
            </c:numRef>
          </c:cat>
          <c:val>
            <c:numRef>
              <c:f>'14.6'!$K$37:$M$37</c:f>
              <c:numCache>
                <c:formatCode>#,##0.0</c:formatCode>
                <c:ptCount val="3"/>
              </c:numCache>
            </c:numRef>
          </c:val>
          <c:extLst>
            <c:ext xmlns:c16="http://schemas.microsoft.com/office/drawing/2014/chart" uri="{C3380CC4-5D6E-409C-BE32-E72D297353CC}">
              <c16:uniqueId val="{00000006-1A14-45F6-84A2-7B3CE5193F8B}"/>
            </c:ext>
          </c:extLst>
        </c:ser>
        <c:ser>
          <c:idx val="7"/>
          <c:order val="7"/>
          <c:tx>
            <c:strRef>
              <c:f>'14.6'!$J$38</c:f>
              <c:strCache>
                <c:ptCount val="1"/>
              </c:strCache>
            </c:strRef>
          </c:tx>
          <c:spPr>
            <a:solidFill>
              <a:srgbClr val="FFC000"/>
            </a:solidFill>
          </c:spPr>
          <c:invertIfNegative val="0"/>
          <c:cat>
            <c:numRef>
              <c:f>'14.6'!$K$30:$M$30</c:f>
              <c:numCache>
                <c:formatCode>General</c:formatCode>
                <c:ptCount val="3"/>
              </c:numCache>
            </c:numRef>
          </c:cat>
          <c:val>
            <c:numRef>
              <c:f>'14.6'!$K$38:$M$38</c:f>
              <c:numCache>
                <c:formatCode>#,##0.0</c:formatCode>
                <c:ptCount val="3"/>
              </c:numCache>
            </c:numRef>
          </c:val>
          <c:extLst>
            <c:ext xmlns:c16="http://schemas.microsoft.com/office/drawing/2014/chart" uri="{C3380CC4-5D6E-409C-BE32-E72D297353CC}">
              <c16:uniqueId val="{00000007-1A14-45F6-84A2-7B3CE5193F8B}"/>
            </c:ext>
          </c:extLst>
        </c:ser>
        <c:dLbls>
          <c:showLegendKey val="0"/>
          <c:showVal val="0"/>
          <c:showCatName val="0"/>
          <c:showSerName val="0"/>
          <c:showPercent val="0"/>
          <c:showBubbleSize val="0"/>
        </c:dLbls>
        <c:gapWidth val="150"/>
        <c:overlap val="100"/>
        <c:axId val="273509760"/>
        <c:axId val="273523840"/>
      </c:barChart>
      <c:catAx>
        <c:axId val="273509760"/>
        <c:scaling>
          <c:orientation val="minMax"/>
        </c:scaling>
        <c:delete val="0"/>
        <c:axPos val="b"/>
        <c:numFmt formatCode="General" sourceLinked="1"/>
        <c:majorTickMark val="none"/>
        <c:minorTickMark val="none"/>
        <c:tickLblPos val="nextTo"/>
        <c:txPr>
          <a:bodyPr/>
          <a:lstStyle/>
          <a:p>
            <a:pPr>
              <a:defRPr sz="900"/>
            </a:pPr>
            <a:endParaRPr lang="cs-CZ"/>
          </a:p>
        </c:txPr>
        <c:crossAx val="273523840"/>
        <c:crosses val="autoZero"/>
        <c:auto val="1"/>
        <c:lblAlgn val="ctr"/>
        <c:lblOffset val="100"/>
        <c:noMultiLvlLbl val="0"/>
      </c:catAx>
      <c:valAx>
        <c:axId val="273523840"/>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73509760"/>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'14.6'!$L$19:$L$26</c:f>
              <c:numCache>
                <c:formatCode>General</c:formatCode>
                <c:ptCount val="8"/>
              </c:numCache>
            </c:numRef>
          </c:cat>
          <c:val>
            <c:numRef>
              <c:f>'14.6'!$M$19:$M$26</c:f>
              <c:numCache>
                <c:formatCode>0.0%</c:formatCode>
                <c:ptCount val="8"/>
              </c:numCache>
            </c:numRef>
          </c:val>
          <c:extLst>
            <c:ext xmlns:c16="http://schemas.microsoft.com/office/drawing/2014/chart" uri="{C3380CC4-5D6E-409C-BE32-E72D297353CC}">
              <c16:uniqueId val="{00000000-F2FC-4B78-9C3C-48E068C9CC4D}"/>
            </c:ext>
          </c:extLst>
        </c:ser>
        <c:dLbls>
          <c:showLegendKey val="0"/>
          <c:showVal val="0"/>
          <c:showCatName val="0"/>
          <c:showSerName val="0"/>
          <c:showPercent val="0"/>
          <c:showBubbleSize val="0"/>
        </c:dLbls>
        <c:gapWidth val="150"/>
        <c:axId val="273545088"/>
        <c:axId val="273546624"/>
      </c:barChart>
      <c:catAx>
        <c:axId val="273545088"/>
        <c:scaling>
          <c:orientation val="minMax"/>
        </c:scaling>
        <c:delete val="0"/>
        <c:axPos val="l"/>
        <c:numFmt formatCode="General" sourceLinked="1"/>
        <c:majorTickMark val="none"/>
        <c:minorTickMark val="none"/>
        <c:tickLblPos val="nextTo"/>
        <c:txPr>
          <a:bodyPr/>
          <a:lstStyle/>
          <a:p>
            <a:pPr>
              <a:defRPr sz="900"/>
            </a:pPr>
            <a:endParaRPr lang="cs-CZ"/>
          </a:p>
        </c:txPr>
        <c:crossAx val="273546624"/>
        <c:crosses val="autoZero"/>
        <c:auto val="1"/>
        <c:lblAlgn val="ctr"/>
        <c:lblOffset val="100"/>
        <c:noMultiLvlLbl val="0"/>
      </c:catAx>
      <c:valAx>
        <c:axId val="273546624"/>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73545088"/>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EA30-4CEE-82F4-84E39EA87D4D}"/>
              </c:ext>
            </c:extLst>
          </c:dPt>
          <c:cat>
            <c:numRef>
              <c:f>'14.7'!$J$19:$J$26</c:f>
              <c:numCache>
                <c:formatCode>General</c:formatCode>
                <c:ptCount val="8"/>
              </c:numCache>
            </c:numRef>
          </c:cat>
          <c:val>
            <c:numRef>
              <c:f>'14.7'!$K$19:$K$26</c:f>
              <c:numCache>
                <c:formatCode>General</c:formatCode>
                <c:ptCount val="8"/>
              </c:numCache>
            </c:numRef>
          </c:val>
          <c:extLst>
            <c:ext xmlns:c16="http://schemas.microsoft.com/office/drawing/2014/chart" uri="{C3380CC4-5D6E-409C-BE32-E72D297353CC}">
              <c16:uniqueId val="{00000002-EA30-4CEE-82F4-84E39EA87D4D}"/>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'14.7'!$H$19:$H$22</c:f>
              <c:numCache>
                <c:formatCode>0.0</c:formatCode>
                <c:ptCount val="4"/>
              </c:numCache>
            </c:numRef>
          </c:cat>
          <c:val>
            <c:numRef>
              <c:f>'14.7'!$I$19:$I$22</c:f>
              <c:numCache>
                <c:formatCode>0.0%</c:formatCode>
                <c:ptCount val="4"/>
              </c:numCache>
            </c:numRef>
          </c:val>
          <c:extLst>
            <c:ext xmlns:c16="http://schemas.microsoft.com/office/drawing/2014/chart" uri="{C3380CC4-5D6E-409C-BE32-E72D297353CC}">
              <c16:uniqueId val="{00000000-EDEF-469E-8882-6677712C58D1}"/>
            </c:ext>
          </c:extLst>
        </c:ser>
        <c:dLbls>
          <c:showLegendKey val="0"/>
          <c:showVal val="0"/>
          <c:showCatName val="0"/>
          <c:showSerName val="0"/>
          <c:showPercent val="0"/>
          <c:showBubbleSize val="0"/>
        </c:dLbls>
        <c:gapWidth val="150"/>
        <c:axId val="273390592"/>
        <c:axId val="273392384"/>
      </c:barChart>
      <c:catAx>
        <c:axId val="273390592"/>
        <c:scaling>
          <c:orientation val="maxMin"/>
        </c:scaling>
        <c:delete val="0"/>
        <c:axPos val="l"/>
        <c:numFmt formatCode="0.0" sourceLinked="1"/>
        <c:majorTickMark val="none"/>
        <c:minorTickMark val="none"/>
        <c:tickLblPos val="nextTo"/>
        <c:txPr>
          <a:bodyPr/>
          <a:lstStyle/>
          <a:p>
            <a:pPr>
              <a:defRPr sz="900"/>
            </a:pPr>
            <a:endParaRPr lang="cs-CZ"/>
          </a:p>
        </c:txPr>
        <c:crossAx val="273392384"/>
        <c:crosses val="autoZero"/>
        <c:auto val="1"/>
        <c:lblAlgn val="ctr"/>
        <c:lblOffset val="100"/>
        <c:noMultiLvlLbl val="0"/>
      </c:catAx>
      <c:valAx>
        <c:axId val="273392384"/>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73390592"/>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'14.7'!$H$31:$H$38</c:f>
              <c:numCache>
                <c:formatCode>General</c:formatCode>
                <c:ptCount val="8"/>
              </c:numCache>
            </c:numRef>
          </c:cat>
          <c:val>
            <c:numRef>
              <c:f>'14.7'!$I$31:$I$38</c:f>
              <c:numCache>
                <c:formatCode>0.0%</c:formatCode>
                <c:ptCount val="8"/>
              </c:numCache>
            </c:numRef>
          </c:val>
          <c:extLst>
            <c:ext xmlns:c16="http://schemas.microsoft.com/office/drawing/2014/chart" uri="{C3380CC4-5D6E-409C-BE32-E72D297353CC}">
              <c16:uniqueId val="{00000000-742B-43B9-B62D-C3F42BE7D44B}"/>
            </c:ext>
          </c:extLst>
        </c:ser>
        <c:dLbls>
          <c:showLegendKey val="0"/>
          <c:showVal val="0"/>
          <c:showCatName val="0"/>
          <c:showSerName val="0"/>
          <c:showPercent val="0"/>
          <c:showBubbleSize val="0"/>
        </c:dLbls>
        <c:gapWidth val="150"/>
        <c:axId val="273421056"/>
        <c:axId val="273422592"/>
      </c:barChart>
      <c:catAx>
        <c:axId val="273421056"/>
        <c:scaling>
          <c:orientation val="minMax"/>
        </c:scaling>
        <c:delete val="0"/>
        <c:axPos val="l"/>
        <c:numFmt formatCode="General" sourceLinked="1"/>
        <c:majorTickMark val="none"/>
        <c:minorTickMark val="none"/>
        <c:tickLblPos val="nextTo"/>
        <c:txPr>
          <a:bodyPr/>
          <a:lstStyle/>
          <a:p>
            <a:pPr>
              <a:defRPr sz="900"/>
            </a:pPr>
            <a:endParaRPr lang="cs-CZ"/>
          </a:p>
        </c:txPr>
        <c:crossAx val="273422592"/>
        <c:crosses val="autoZero"/>
        <c:auto val="1"/>
        <c:lblAlgn val="ctr"/>
        <c:lblOffset val="100"/>
        <c:noMultiLvlLbl val="0"/>
      </c:catAx>
      <c:valAx>
        <c:axId val="273422592"/>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73421056"/>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'14.7'!$J$31</c:f>
              <c:strCache>
                <c:ptCount val="1"/>
              </c:strCache>
            </c:strRef>
          </c:tx>
          <c:invertIfNegative val="0"/>
          <c:cat>
            <c:numRef>
              <c:f>'14.7'!$K$30:$M$30</c:f>
              <c:numCache>
                <c:formatCode>General</c:formatCode>
                <c:ptCount val="3"/>
              </c:numCache>
            </c:numRef>
          </c:cat>
          <c:val>
            <c:numRef>
              <c:f>'14.7'!$K$31:$M$31</c:f>
              <c:numCache>
                <c:formatCode>#,##0.0</c:formatCode>
                <c:ptCount val="3"/>
              </c:numCache>
            </c:numRef>
          </c:val>
          <c:extLst>
            <c:ext xmlns:c16="http://schemas.microsoft.com/office/drawing/2014/chart" uri="{C3380CC4-5D6E-409C-BE32-E72D297353CC}">
              <c16:uniqueId val="{00000000-485F-4B2D-94E1-A077602F6E15}"/>
            </c:ext>
          </c:extLst>
        </c:ser>
        <c:ser>
          <c:idx val="1"/>
          <c:order val="1"/>
          <c:tx>
            <c:strRef>
              <c:f>'14.7'!$J$32</c:f>
              <c:strCache>
                <c:ptCount val="1"/>
              </c:strCache>
            </c:strRef>
          </c:tx>
          <c:invertIfNegative val="0"/>
          <c:cat>
            <c:numRef>
              <c:f>'14.7'!$K$30:$M$30</c:f>
              <c:numCache>
                <c:formatCode>General</c:formatCode>
                <c:ptCount val="3"/>
              </c:numCache>
            </c:numRef>
          </c:cat>
          <c:val>
            <c:numRef>
              <c:f>'14.7'!$K$32:$M$32</c:f>
              <c:numCache>
                <c:formatCode>#,##0.0</c:formatCode>
                <c:ptCount val="3"/>
              </c:numCache>
            </c:numRef>
          </c:val>
          <c:extLst>
            <c:ext xmlns:c16="http://schemas.microsoft.com/office/drawing/2014/chart" uri="{C3380CC4-5D6E-409C-BE32-E72D297353CC}">
              <c16:uniqueId val="{00000001-485F-4B2D-94E1-A077602F6E15}"/>
            </c:ext>
          </c:extLst>
        </c:ser>
        <c:ser>
          <c:idx val="2"/>
          <c:order val="2"/>
          <c:tx>
            <c:strRef>
              <c:f>'14.7'!$J$33</c:f>
              <c:strCache>
                <c:ptCount val="1"/>
              </c:strCache>
            </c:strRef>
          </c:tx>
          <c:invertIfNegative val="0"/>
          <c:cat>
            <c:numRef>
              <c:f>'14.7'!$K$30:$M$30</c:f>
              <c:numCache>
                <c:formatCode>General</c:formatCode>
                <c:ptCount val="3"/>
              </c:numCache>
            </c:numRef>
          </c:cat>
          <c:val>
            <c:numRef>
              <c:f>'14.7'!$K$33:$M$33</c:f>
              <c:numCache>
                <c:formatCode>#,##0.0</c:formatCode>
                <c:ptCount val="3"/>
              </c:numCache>
            </c:numRef>
          </c:val>
          <c:extLst>
            <c:ext xmlns:c16="http://schemas.microsoft.com/office/drawing/2014/chart" uri="{C3380CC4-5D6E-409C-BE32-E72D297353CC}">
              <c16:uniqueId val="{00000002-485F-4B2D-94E1-A077602F6E15}"/>
            </c:ext>
          </c:extLst>
        </c:ser>
        <c:ser>
          <c:idx val="3"/>
          <c:order val="3"/>
          <c:tx>
            <c:strRef>
              <c:f>'14.7'!$J$34</c:f>
              <c:strCache>
                <c:ptCount val="1"/>
              </c:strCache>
            </c:strRef>
          </c:tx>
          <c:invertIfNegative val="0"/>
          <c:cat>
            <c:numRef>
              <c:f>'14.7'!$K$30:$M$30</c:f>
              <c:numCache>
                <c:formatCode>General</c:formatCode>
                <c:ptCount val="3"/>
              </c:numCache>
            </c:numRef>
          </c:cat>
          <c:val>
            <c:numRef>
              <c:f>'14.7'!$K$34:$M$34</c:f>
              <c:numCache>
                <c:formatCode>#,##0.0</c:formatCode>
                <c:ptCount val="3"/>
              </c:numCache>
            </c:numRef>
          </c:val>
          <c:extLst>
            <c:ext xmlns:c16="http://schemas.microsoft.com/office/drawing/2014/chart" uri="{C3380CC4-5D6E-409C-BE32-E72D297353CC}">
              <c16:uniqueId val="{00000003-485F-4B2D-94E1-A077602F6E15}"/>
            </c:ext>
          </c:extLst>
        </c:ser>
        <c:ser>
          <c:idx val="4"/>
          <c:order val="4"/>
          <c:tx>
            <c:strRef>
              <c:f>'14.7'!$J$35</c:f>
              <c:strCache>
                <c:ptCount val="1"/>
              </c:strCache>
            </c:strRef>
          </c:tx>
          <c:invertIfNegative val="0"/>
          <c:cat>
            <c:numRef>
              <c:f>'14.7'!$K$30:$M$30</c:f>
              <c:numCache>
                <c:formatCode>General</c:formatCode>
                <c:ptCount val="3"/>
              </c:numCache>
            </c:numRef>
          </c:cat>
          <c:val>
            <c:numRef>
              <c:f>'14.7'!$K$35:$M$35</c:f>
              <c:numCache>
                <c:formatCode>#,##0.0</c:formatCode>
                <c:ptCount val="3"/>
              </c:numCache>
            </c:numRef>
          </c:val>
          <c:extLst>
            <c:ext xmlns:c16="http://schemas.microsoft.com/office/drawing/2014/chart" uri="{C3380CC4-5D6E-409C-BE32-E72D297353CC}">
              <c16:uniqueId val="{00000004-485F-4B2D-94E1-A077602F6E15}"/>
            </c:ext>
          </c:extLst>
        </c:ser>
        <c:ser>
          <c:idx val="5"/>
          <c:order val="5"/>
          <c:tx>
            <c:strRef>
              <c:f>'14.7'!$J$36</c:f>
              <c:strCache>
                <c:ptCount val="1"/>
              </c:strCache>
            </c:strRef>
          </c:tx>
          <c:invertIfNegative val="0"/>
          <c:cat>
            <c:numRef>
              <c:f>'14.7'!$K$30:$M$30</c:f>
              <c:numCache>
                <c:formatCode>General</c:formatCode>
                <c:ptCount val="3"/>
              </c:numCache>
            </c:numRef>
          </c:cat>
          <c:val>
            <c:numRef>
              <c:f>'14.7'!$K$36:$M$36</c:f>
              <c:numCache>
                <c:formatCode>#,##0.0</c:formatCode>
                <c:ptCount val="3"/>
              </c:numCache>
            </c:numRef>
          </c:val>
          <c:extLst>
            <c:ext xmlns:c16="http://schemas.microsoft.com/office/drawing/2014/chart" uri="{C3380CC4-5D6E-409C-BE32-E72D297353CC}">
              <c16:uniqueId val="{00000005-485F-4B2D-94E1-A077602F6E15}"/>
            </c:ext>
          </c:extLst>
        </c:ser>
        <c:ser>
          <c:idx val="6"/>
          <c:order val="6"/>
          <c:tx>
            <c:strRef>
              <c:f>'14.7'!$J$37</c:f>
              <c:strCache>
                <c:ptCount val="1"/>
              </c:strCache>
            </c:strRef>
          </c:tx>
          <c:invertIfNegative val="0"/>
          <c:cat>
            <c:numRef>
              <c:f>'14.7'!$K$30:$M$30</c:f>
              <c:numCache>
                <c:formatCode>General</c:formatCode>
                <c:ptCount val="3"/>
              </c:numCache>
            </c:numRef>
          </c:cat>
          <c:val>
            <c:numRef>
              <c:f>'14.7'!$K$37:$M$37</c:f>
              <c:numCache>
                <c:formatCode>#,##0.0</c:formatCode>
                <c:ptCount val="3"/>
              </c:numCache>
            </c:numRef>
          </c:val>
          <c:extLst>
            <c:ext xmlns:c16="http://schemas.microsoft.com/office/drawing/2014/chart" uri="{C3380CC4-5D6E-409C-BE32-E72D297353CC}">
              <c16:uniqueId val="{00000006-485F-4B2D-94E1-A077602F6E15}"/>
            </c:ext>
          </c:extLst>
        </c:ser>
        <c:ser>
          <c:idx val="7"/>
          <c:order val="7"/>
          <c:tx>
            <c:strRef>
              <c:f>'14.7'!$J$38</c:f>
              <c:strCache>
                <c:ptCount val="1"/>
              </c:strCache>
            </c:strRef>
          </c:tx>
          <c:spPr>
            <a:solidFill>
              <a:srgbClr val="FFC000"/>
            </a:solidFill>
          </c:spPr>
          <c:invertIfNegative val="0"/>
          <c:cat>
            <c:numRef>
              <c:f>'14.7'!$K$30:$M$30</c:f>
              <c:numCache>
                <c:formatCode>General</c:formatCode>
                <c:ptCount val="3"/>
              </c:numCache>
            </c:numRef>
          </c:cat>
          <c:val>
            <c:numRef>
              <c:f>'14.7'!$K$38:$M$38</c:f>
              <c:numCache>
                <c:formatCode>#,##0.0</c:formatCode>
                <c:ptCount val="3"/>
              </c:numCache>
            </c:numRef>
          </c:val>
          <c:extLst>
            <c:ext xmlns:c16="http://schemas.microsoft.com/office/drawing/2014/chart" uri="{C3380CC4-5D6E-409C-BE32-E72D297353CC}">
              <c16:uniqueId val="{00000007-485F-4B2D-94E1-A077602F6E15}"/>
            </c:ext>
          </c:extLst>
        </c:ser>
        <c:dLbls>
          <c:showLegendKey val="0"/>
          <c:showVal val="0"/>
          <c:showCatName val="0"/>
          <c:showSerName val="0"/>
          <c:showPercent val="0"/>
          <c:showBubbleSize val="0"/>
        </c:dLbls>
        <c:gapWidth val="150"/>
        <c:overlap val="100"/>
        <c:axId val="199301760"/>
        <c:axId val="199307648"/>
      </c:barChart>
      <c:catAx>
        <c:axId val="199301760"/>
        <c:scaling>
          <c:orientation val="minMax"/>
        </c:scaling>
        <c:delete val="0"/>
        <c:axPos val="b"/>
        <c:numFmt formatCode="General" sourceLinked="1"/>
        <c:majorTickMark val="none"/>
        <c:minorTickMark val="none"/>
        <c:tickLblPos val="nextTo"/>
        <c:txPr>
          <a:bodyPr/>
          <a:lstStyle/>
          <a:p>
            <a:pPr>
              <a:defRPr sz="900"/>
            </a:pPr>
            <a:endParaRPr lang="cs-CZ"/>
          </a:p>
        </c:txPr>
        <c:crossAx val="199307648"/>
        <c:crosses val="autoZero"/>
        <c:auto val="1"/>
        <c:lblAlgn val="ctr"/>
        <c:lblOffset val="100"/>
        <c:noMultiLvlLbl val="0"/>
      </c:catAx>
      <c:valAx>
        <c:axId val="199307648"/>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199301760"/>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'14.7'!$L$19:$L$26</c:f>
              <c:numCache>
                <c:formatCode>General</c:formatCode>
                <c:ptCount val="8"/>
              </c:numCache>
            </c:numRef>
          </c:cat>
          <c:val>
            <c:numRef>
              <c:f>'14.7'!$M$19:$M$26</c:f>
              <c:numCache>
                <c:formatCode>0.0%</c:formatCode>
                <c:ptCount val="8"/>
              </c:numCache>
            </c:numRef>
          </c:val>
          <c:extLst>
            <c:ext xmlns:c16="http://schemas.microsoft.com/office/drawing/2014/chart" uri="{C3380CC4-5D6E-409C-BE32-E72D297353CC}">
              <c16:uniqueId val="{00000000-4C4F-4C99-971D-152B3649C556}"/>
            </c:ext>
          </c:extLst>
        </c:ser>
        <c:dLbls>
          <c:showLegendKey val="0"/>
          <c:showVal val="0"/>
          <c:showCatName val="0"/>
          <c:showSerName val="0"/>
          <c:showPercent val="0"/>
          <c:showBubbleSize val="0"/>
        </c:dLbls>
        <c:gapWidth val="150"/>
        <c:axId val="199337088"/>
        <c:axId val="199338624"/>
      </c:barChart>
      <c:catAx>
        <c:axId val="199337088"/>
        <c:scaling>
          <c:orientation val="minMax"/>
        </c:scaling>
        <c:delete val="0"/>
        <c:axPos val="l"/>
        <c:numFmt formatCode="General" sourceLinked="1"/>
        <c:majorTickMark val="none"/>
        <c:minorTickMark val="none"/>
        <c:tickLblPos val="nextTo"/>
        <c:txPr>
          <a:bodyPr/>
          <a:lstStyle/>
          <a:p>
            <a:pPr>
              <a:defRPr sz="900"/>
            </a:pPr>
            <a:endParaRPr lang="cs-CZ"/>
          </a:p>
        </c:txPr>
        <c:crossAx val="199338624"/>
        <c:crosses val="autoZero"/>
        <c:auto val="1"/>
        <c:lblAlgn val="ctr"/>
        <c:lblOffset val="100"/>
        <c:noMultiLvlLbl val="0"/>
      </c:catAx>
      <c:valAx>
        <c:axId val="199338624"/>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199337088"/>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1FEC-4315-80D4-4B7A801E662B}"/>
              </c:ext>
            </c:extLst>
          </c:dPt>
          <c:cat>
            <c:numRef>
              <c:f>'14.8'!$J$19:$J$26</c:f>
              <c:numCache>
                <c:formatCode>General</c:formatCode>
                <c:ptCount val="8"/>
              </c:numCache>
            </c:numRef>
          </c:cat>
          <c:val>
            <c:numRef>
              <c:f>'14.8'!$K$19:$K$26</c:f>
              <c:numCache>
                <c:formatCode>General</c:formatCode>
                <c:ptCount val="8"/>
              </c:numCache>
            </c:numRef>
          </c:val>
          <c:extLst>
            <c:ext xmlns:c16="http://schemas.microsoft.com/office/drawing/2014/chart" uri="{C3380CC4-5D6E-409C-BE32-E72D297353CC}">
              <c16:uniqueId val="{00000002-1FEC-4315-80D4-4B7A801E662B}"/>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'14.8'!$H$19:$H$22</c:f>
              <c:numCache>
                <c:formatCode>0.0</c:formatCode>
                <c:ptCount val="4"/>
              </c:numCache>
            </c:numRef>
          </c:cat>
          <c:val>
            <c:numRef>
              <c:f>'14.8'!$I$19:$I$22</c:f>
              <c:numCache>
                <c:formatCode>0.0%</c:formatCode>
                <c:ptCount val="4"/>
              </c:numCache>
            </c:numRef>
          </c:val>
          <c:extLst>
            <c:ext xmlns:c16="http://schemas.microsoft.com/office/drawing/2014/chart" uri="{C3380CC4-5D6E-409C-BE32-E72D297353CC}">
              <c16:uniqueId val="{00000000-4731-47CA-88D3-4FD328BA874F}"/>
            </c:ext>
          </c:extLst>
        </c:ser>
        <c:dLbls>
          <c:showLegendKey val="0"/>
          <c:showVal val="0"/>
          <c:showCatName val="0"/>
          <c:showSerName val="0"/>
          <c:showPercent val="0"/>
          <c:showBubbleSize val="0"/>
        </c:dLbls>
        <c:gapWidth val="150"/>
        <c:axId val="273251328"/>
        <c:axId val="239141632"/>
      </c:barChart>
      <c:catAx>
        <c:axId val="273251328"/>
        <c:scaling>
          <c:orientation val="maxMin"/>
        </c:scaling>
        <c:delete val="0"/>
        <c:axPos val="l"/>
        <c:numFmt formatCode="0.0" sourceLinked="1"/>
        <c:majorTickMark val="none"/>
        <c:minorTickMark val="none"/>
        <c:tickLblPos val="nextTo"/>
        <c:txPr>
          <a:bodyPr/>
          <a:lstStyle/>
          <a:p>
            <a:pPr>
              <a:defRPr sz="900"/>
            </a:pPr>
            <a:endParaRPr lang="cs-CZ"/>
          </a:p>
        </c:txPr>
        <c:crossAx val="239141632"/>
        <c:crosses val="autoZero"/>
        <c:auto val="1"/>
        <c:lblAlgn val="ctr"/>
        <c:lblOffset val="100"/>
        <c:noMultiLvlLbl val="0"/>
      </c:catAx>
      <c:valAx>
        <c:axId val="239141632"/>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73251328"/>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'14.8'!$H$31:$H$38</c:f>
              <c:numCache>
                <c:formatCode>General</c:formatCode>
                <c:ptCount val="8"/>
              </c:numCache>
            </c:numRef>
          </c:cat>
          <c:val>
            <c:numRef>
              <c:f>'14.8'!$I$31:$I$38</c:f>
              <c:numCache>
                <c:formatCode>0.0%</c:formatCode>
                <c:ptCount val="8"/>
              </c:numCache>
            </c:numRef>
          </c:val>
          <c:extLst>
            <c:ext xmlns:c16="http://schemas.microsoft.com/office/drawing/2014/chart" uri="{C3380CC4-5D6E-409C-BE32-E72D297353CC}">
              <c16:uniqueId val="{00000000-C04A-4152-B6DE-430C151AFD37}"/>
            </c:ext>
          </c:extLst>
        </c:ser>
        <c:dLbls>
          <c:showLegendKey val="0"/>
          <c:showVal val="0"/>
          <c:showCatName val="0"/>
          <c:showSerName val="0"/>
          <c:showPercent val="0"/>
          <c:showBubbleSize val="0"/>
        </c:dLbls>
        <c:gapWidth val="150"/>
        <c:axId val="239162112"/>
        <c:axId val="239163648"/>
      </c:barChart>
      <c:catAx>
        <c:axId val="239162112"/>
        <c:scaling>
          <c:orientation val="minMax"/>
        </c:scaling>
        <c:delete val="0"/>
        <c:axPos val="l"/>
        <c:numFmt formatCode="General" sourceLinked="1"/>
        <c:majorTickMark val="none"/>
        <c:minorTickMark val="none"/>
        <c:tickLblPos val="nextTo"/>
        <c:txPr>
          <a:bodyPr/>
          <a:lstStyle/>
          <a:p>
            <a:pPr>
              <a:defRPr sz="900"/>
            </a:pPr>
            <a:endParaRPr lang="cs-CZ"/>
          </a:p>
        </c:txPr>
        <c:crossAx val="239163648"/>
        <c:crosses val="autoZero"/>
        <c:auto val="1"/>
        <c:lblAlgn val="ctr"/>
        <c:lblOffset val="100"/>
        <c:noMultiLvlLbl val="0"/>
      </c:catAx>
      <c:valAx>
        <c:axId val="239163648"/>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9162112"/>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'14.8'!$J$31</c:f>
              <c:strCache>
                <c:ptCount val="1"/>
              </c:strCache>
            </c:strRef>
          </c:tx>
          <c:invertIfNegative val="0"/>
          <c:cat>
            <c:numRef>
              <c:f>'14.8'!$K$30:$M$30</c:f>
              <c:numCache>
                <c:formatCode>General</c:formatCode>
                <c:ptCount val="3"/>
              </c:numCache>
            </c:numRef>
          </c:cat>
          <c:val>
            <c:numRef>
              <c:f>'14.8'!$K$31:$M$31</c:f>
              <c:numCache>
                <c:formatCode>#,##0.0</c:formatCode>
                <c:ptCount val="3"/>
              </c:numCache>
            </c:numRef>
          </c:val>
          <c:extLst>
            <c:ext xmlns:c16="http://schemas.microsoft.com/office/drawing/2014/chart" uri="{C3380CC4-5D6E-409C-BE32-E72D297353CC}">
              <c16:uniqueId val="{00000000-1568-4295-8493-CE17D15AB661}"/>
            </c:ext>
          </c:extLst>
        </c:ser>
        <c:ser>
          <c:idx val="1"/>
          <c:order val="1"/>
          <c:tx>
            <c:strRef>
              <c:f>'14.8'!$J$32</c:f>
              <c:strCache>
                <c:ptCount val="1"/>
              </c:strCache>
            </c:strRef>
          </c:tx>
          <c:invertIfNegative val="0"/>
          <c:cat>
            <c:numRef>
              <c:f>'14.8'!$K$30:$M$30</c:f>
              <c:numCache>
                <c:formatCode>General</c:formatCode>
                <c:ptCount val="3"/>
              </c:numCache>
            </c:numRef>
          </c:cat>
          <c:val>
            <c:numRef>
              <c:f>'14.8'!$K$32:$M$32</c:f>
              <c:numCache>
                <c:formatCode>#,##0.0</c:formatCode>
                <c:ptCount val="3"/>
              </c:numCache>
            </c:numRef>
          </c:val>
          <c:extLst>
            <c:ext xmlns:c16="http://schemas.microsoft.com/office/drawing/2014/chart" uri="{C3380CC4-5D6E-409C-BE32-E72D297353CC}">
              <c16:uniqueId val="{00000001-1568-4295-8493-CE17D15AB661}"/>
            </c:ext>
          </c:extLst>
        </c:ser>
        <c:ser>
          <c:idx val="2"/>
          <c:order val="2"/>
          <c:tx>
            <c:strRef>
              <c:f>'14.8'!$J$33</c:f>
              <c:strCache>
                <c:ptCount val="1"/>
              </c:strCache>
            </c:strRef>
          </c:tx>
          <c:invertIfNegative val="0"/>
          <c:cat>
            <c:numRef>
              <c:f>'14.8'!$K$30:$M$30</c:f>
              <c:numCache>
                <c:formatCode>General</c:formatCode>
                <c:ptCount val="3"/>
              </c:numCache>
            </c:numRef>
          </c:cat>
          <c:val>
            <c:numRef>
              <c:f>'14.8'!$K$33:$M$33</c:f>
              <c:numCache>
                <c:formatCode>#,##0.0</c:formatCode>
                <c:ptCount val="3"/>
              </c:numCache>
            </c:numRef>
          </c:val>
          <c:extLst>
            <c:ext xmlns:c16="http://schemas.microsoft.com/office/drawing/2014/chart" uri="{C3380CC4-5D6E-409C-BE32-E72D297353CC}">
              <c16:uniqueId val="{00000002-1568-4295-8493-CE17D15AB661}"/>
            </c:ext>
          </c:extLst>
        </c:ser>
        <c:ser>
          <c:idx val="3"/>
          <c:order val="3"/>
          <c:tx>
            <c:strRef>
              <c:f>'14.8'!$J$34</c:f>
              <c:strCache>
                <c:ptCount val="1"/>
              </c:strCache>
            </c:strRef>
          </c:tx>
          <c:invertIfNegative val="0"/>
          <c:cat>
            <c:numRef>
              <c:f>'14.8'!$K$30:$M$30</c:f>
              <c:numCache>
                <c:formatCode>General</c:formatCode>
                <c:ptCount val="3"/>
              </c:numCache>
            </c:numRef>
          </c:cat>
          <c:val>
            <c:numRef>
              <c:f>'14.8'!$K$34:$M$34</c:f>
              <c:numCache>
                <c:formatCode>#,##0.0</c:formatCode>
                <c:ptCount val="3"/>
              </c:numCache>
            </c:numRef>
          </c:val>
          <c:extLst>
            <c:ext xmlns:c16="http://schemas.microsoft.com/office/drawing/2014/chart" uri="{C3380CC4-5D6E-409C-BE32-E72D297353CC}">
              <c16:uniqueId val="{00000003-1568-4295-8493-CE17D15AB661}"/>
            </c:ext>
          </c:extLst>
        </c:ser>
        <c:ser>
          <c:idx val="4"/>
          <c:order val="4"/>
          <c:tx>
            <c:strRef>
              <c:f>'14.8'!$J$35</c:f>
              <c:strCache>
                <c:ptCount val="1"/>
              </c:strCache>
            </c:strRef>
          </c:tx>
          <c:invertIfNegative val="0"/>
          <c:cat>
            <c:numRef>
              <c:f>'14.8'!$K$30:$M$30</c:f>
              <c:numCache>
                <c:formatCode>General</c:formatCode>
                <c:ptCount val="3"/>
              </c:numCache>
            </c:numRef>
          </c:cat>
          <c:val>
            <c:numRef>
              <c:f>'14.8'!$K$35:$M$35</c:f>
              <c:numCache>
                <c:formatCode>#,##0.0</c:formatCode>
                <c:ptCount val="3"/>
              </c:numCache>
            </c:numRef>
          </c:val>
          <c:extLst>
            <c:ext xmlns:c16="http://schemas.microsoft.com/office/drawing/2014/chart" uri="{C3380CC4-5D6E-409C-BE32-E72D297353CC}">
              <c16:uniqueId val="{00000004-1568-4295-8493-CE17D15AB661}"/>
            </c:ext>
          </c:extLst>
        </c:ser>
        <c:ser>
          <c:idx val="5"/>
          <c:order val="5"/>
          <c:tx>
            <c:strRef>
              <c:f>'14.8'!$J$36</c:f>
              <c:strCache>
                <c:ptCount val="1"/>
              </c:strCache>
            </c:strRef>
          </c:tx>
          <c:invertIfNegative val="0"/>
          <c:cat>
            <c:numRef>
              <c:f>'14.8'!$K$30:$M$30</c:f>
              <c:numCache>
                <c:formatCode>General</c:formatCode>
                <c:ptCount val="3"/>
              </c:numCache>
            </c:numRef>
          </c:cat>
          <c:val>
            <c:numRef>
              <c:f>'14.8'!$K$36:$M$36</c:f>
              <c:numCache>
                <c:formatCode>#,##0.0</c:formatCode>
                <c:ptCount val="3"/>
              </c:numCache>
            </c:numRef>
          </c:val>
          <c:extLst>
            <c:ext xmlns:c16="http://schemas.microsoft.com/office/drawing/2014/chart" uri="{C3380CC4-5D6E-409C-BE32-E72D297353CC}">
              <c16:uniqueId val="{00000005-1568-4295-8493-CE17D15AB661}"/>
            </c:ext>
          </c:extLst>
        </c:ser>
        <c:ser>
          <c:idx val="6"/>
          <c:order val="6"/>
          <c:tx>
            <c:strRef>
              <c:f>'14.8'!$J$37</c:f>
              <c:strCache>
                <c:ptCount val="1"/>
              </c:strCache>
            </c:strRef>
          </c:tx>
          <c:invertIfNegative val="0"/>
          <c:cat>
            <c:numRef>
              <c:f>'14.8'!$K$30:$M$30</c:f>
              <c:numCache>
                <c:formatCode>General</c:formatCode>
                <c:ptCount val="3"/>
              </c:numCache>
            </c:numRef>
          </c:cat>
          <c:val>
            <c:numRef>
              <c:f>'14.8'!$K$37:$M$37</c:f>
              <c:numCache>
                <c:formatCode>#,##0.0</c:formatCode>
                <c:ptCount val="3"/>
              </c:numCache>
            </c:numRef>
          </c:val>
          <c:extLst>
            <c:ext xmlns:c16="http://schemas.microsoft.com/office/drawing/2014/chart" uri="{C3380CC4-5D6E-409C-BE32-E72D297353CC}">
              <c16:uniqueId val="{00000006-1568-4295-8493-CE17D15AB661}"/>
            </c:ext>
          </c:extLst>
        </c:ser>
        <c:ser>
          <c:idx val="7"/>
          <c:order val="7"/>
          <c:tx>
            <c:strRef>
              <c:f>'14.8'!$J$38</c:f>
              <c:strCache>
                <c:ptCount val="1"/>
              </c:strCache>
            </c:strRef>
          </c:tx>
          <c:spPr>
            <a:solidFill>
              <a:srgbClr val="FFC000"/>
            </a:solidFill>
          </c:spPr>
          <c:invertIfNegative val="0"/>
          <c:cat>
            <c:numRef>
              <c:f>'14.8'!$K$30:$M$30</c:f>
              <c:numCache>
                <c:formatCode>General</c:formatCode>
                <c:ptCount val="3"/>
              </c:numCache>
            </c:numRef>
          </c:cat>
          <c:val>
            <c:numRef>
              <c:f>'14.8'!$K$38:$M$38</c:f>
              <c:numCache>
                <c:formatCode>#,##0.0</c:formatCode>
                <c:ptCount val="3"/>
              </c:numCache>
            </c:numRef>
          </c:val>
          <c:extLst>
            <c:ext xmlns:c16="http://schemas.microsoft.com/office/drawing/2014/chart" uri="{C3380CC4-5D6E-409C-BE32-E72D297353CC}">
              <c16:uniqueId val="{00000007-1568-4295-8493-CE17D15AB661}"/>
            </c:ext>
          </c:extLst>
        </c:ser>
        <c:dLbls>
          <c:showLegendKey val="0"/>
          <c:showVal val="0"/>
          <c:showCatName val="0"/>
          <c:showSerName val="0"/>
          <c:showPercent val="0"/>
          <c:showBubbleSize val="0"/>
        </c:dLbls>
        <c:gapWidth val="150"/>
        <c:overlap val="100"/>
        <c:axId val="239291008"/>
        <c:axId val="239313280"/>
      </c:barChart>
      <c:catAx>
        <c:axId val="239291008"/>
        <c:scaling>
          <c:orientation val="minMax"/>
        </c:scaling>
        <c:delete val="0"/>
        <c:axPos val="b"/>
        <c:numFmt formatCode="General" sourceLinked="1"/>
        <c:majorTickMark val="none"/>
        <c:minorTickMark val="none"/>
        <c:tickLblPos val="nextTo"/>
        <c:txPr>
          <a:bodyPr/>
          <a:lstStyle/>
          <a:p>
            <a:pPr>
              <a:defRPr sz="900"/>
            </a:pPr>
            <a:endParaRPr lang="cs-CZ"/>
          </a:p>
        </c:txPr>
        <c:crossAx val="239313280"/>
        <c:crosses val="autoZero"/>
        <c:auto val="1"/>
        <c:lblAlgn val="ctr"/>
        <c:lblOffset val="100"/>
        <c:noMultiLvlLbl val="0"/>
      </c:catAx>
      <c:valAx>
        <c:axId val="239313280"/>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39291008"/>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'14.8'!$L$19:$L$26</c:f>
              <c:numCache>
                <c:formatCode>General</c:formatCode>
                <c:ptCount val="8"/>
              </c:numCache>
            </c:numRef>
          </c:cat>
          <c:val>
            <c:numRef>
              <c:f>'14.8'!$M$19:$M$26</c:f>
              <c:numCache>
                <c:formatCode>0.0%</c:formatCode>
                <c:ptCount val="8"/>
              </c:numCache>
            </c:numRef>
          </c:val>
          <c:extLst>
            <c:ext xmlns:c16="http://schemas.microsoft.com/office/drawing/2014/chart" uri="{C3380CC4-5D6E-409C-BE32-E72D297353CC}">
              <c16:uniqueId val="{00000000-9CF2-4986-BA65-CA71F5D8D0D6}"/>
            </c:ext>
          </c:extLst>
        </c:ser>
        <c:dLbls>
          <c:showLegendKey val="0"/>
          <c:showVal val="0"/>
          <c:showCatName val="0"/>
          <c:showSerName val="0"/>
          <c:showPercent val="0"/>
          <c:showBubbleSize val="0"/>
        </c:dLbls>
        <c:gapWidth val="150"/>
        <c:axId val="239326336"/>
        <c:axId val="239327872"/>
      </c:barChart>
      <c:catAx>
        <c:axId val="239326336"/>
        <c:scaling>
          <c:orientation val="minMax"/>
        </c:scaling>
        <c:delete val="0"/>
        <c:axPos val="l"/>
        <c:numFmt formatCode="General" sourceLinked="1"/>
        <c:majorTickMark val="none"/>
        <c:minorTickMark val="none"/>
        <c:tickLblPos val="nextTo"/>
        <c:txPr>
          <a:bodyPr/>
          <a:lstStyle/>
          <a:p>
            <a:pPr>
              <a:defRPr sz="900"/>
            </a:pPr>
            <a:endParaRPr lang="cs-CZ"/>
          </a:p>
        </c:txPr>
        <c:crossAx val="239327872"/>
        <c:crosses val="autoZero"/>
        <c:auto val="1"/>
        <c:lblAlgn val="ctr"/>
        <c:lblOffset val="100"/>
        <c:noMultiLvlLbl val="0"/>
      </c:catAx>
      <c:valAx>
        <c:axId val="239327872"/>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9326336"/>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4091-431D-A8B3-D9803D311F40}"/>
              </c:ext>
            </c:extLst>
          </c:dPt>
          <c:cat>
            <c:numRef>
              <c:f>'14.9'!$J$19:$J$26</c:f>
              <c:numCache>
                <c:formatCode>General</c:formatCode>
                <c:ptCount val="8"/>
              </c:numCache>
            </c:numRef>
          </c:cat>
          <c:val>
            <c:numRef>
              <c:f>'14.9'!$K$19:$K$26</c:f>
              <c:numCache>
                <c:formatCode>General</c:formatCode>
                <c:ptCount val="8"/>
              </c:numCache>
            </c:numRef>
          </c:val>
          <c:extLst>
            <c:ext xmlns:c16="http://schemas.microsoft.com/office/drawing/2014/chart" uri="{C3380CC4-5D6E-409C-BE32-E72D297353CC}">
              <c16:uniqueId val="{00000002-4091-431D-A8B3-D9803D311F40}"/>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'14.9'!$H$19:$H$22</c:f>
              <c:numCache>
                <c:formatCode>0.0</c:formatCode>
                <c:ptCount val="4"/>
              </c:numCache>
            </c:numRef>
          </c:cat>
          <c:val>
            <c:numRef>
              <c:f>'14.9'!$I$19:$I$22</c:f>
              <c:numCache>
                <c:formatCode>0.0%</c:formatCode>
                <c:ptCount val="4"/>
              </c:numCache>
            </c:numRef>
          </c:val>
          <c:extLst>
            <c:ext xmlns:c16="http://schemas.microsoft.com/office/drawing/2014/chart" uri="{C3380CC4-5D6E-409C-BE32-E72D297353CC}">
              <c16:uniqueId val="{00000000-2149-4519-A948-13538D1FA8A2}"/>
            </c:ext>
          </c:extLst>
        </c:ser>
        <c:dLbls>
          <c:showLegendKey val="0"/>
          <c:showVal val="0"/>
          <c:showCatName val="0"/>
          <c:showSerName val="0"/>
          <c:showPercent val="0"/>
          <c:showBubbleSize val="0"/>
        </c:dLbls>
        <c:gapWidth val="150"/>
        <c:axId val="273689216"/>
        <c:axId val="273727872"/>
      </c:barChart>
      <c:catAx>
        <c:axId val="273689216"/>
        <c:scaling>
          <c:orientation val="maxMin"/>
        </c:scaling>
        <c:delete val="0"/>
        <c:axPos val="l"/>
        <c:numFmt formatCode="0.0" sourceLinked="1"/>
        <c:majorTickMark val="none"/>
        <c:minorTickMark val="none"/>
        <c:tickLblPos val="nextTo"/>
        <c:txPr>
          <a:bodyPr/>
          <a:lstStyle/>
          <a:p>
            <a:pPr>
              <a:defRPr sz="900"/>
            </a:pPr>
            <a:endParaRPr lang="cs-CZ"/>
          </a:p>
        </c:txPr>
        <c:crossAx val="273727872"/>
        <c:crosses val="autoZero"/>
        <c:auto val="1"/>
        <c:lblAlgn val="ctr"/>
        <c:lblOffset val="100"/>
        <c:noMultiLvlLbl val="0"/>
      </c:catAx>
      <c:valAx>
        <c:axId val="273727872"/>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73689216"/>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'14.9'!$H$31:$H$38</c:f>
              <c:numCache>
                <c:formatCode>General</c:formatCode>
                <c:ptCount val="8"/>
              </c:numCache>
            </c:numRef>
          </c:cat>
          <c:val>
            <c:numRef>
              <c:f>'14.9'!$I$31:$I$38</c:f>
              <c:numCache>
                <c:formatCode>0.0%</c:formatCode>
                <c:ptCount val="8"/>
              </c:numCache>
            </c:numRef>
          </c:val>
          <c:extLst>
            <c:ext xmlns:c16="http://schemas.microsoft.com/office/drawing/2014/chart" uri="{C3380CC4-5D6E-409C-BE32-E72D297353CC}">
              <c16:uniqueId val="{00000000-6B65-42E2-9A82-93FAD9E4E8AF}"/>
            </c:ext>
          </c:extLst>
        </c:ser>
        <c:dLbls>
          <c:showLegendKey val="0"/>
          <c:showVal val="0"/>
          <c:showCatName val="0"/>
          <c:showSerName val="0"/>
          <c:showPercent val="0"/>
          <c:showBubbleSize val="0"/>
        </c:dLbls>
        <c:gapWidth val="150"/>
        <c:axId val="273768832"/>
        <c:axId val="273770368"/>
      </c:barChart>
      <c:catAx>
        <c:axId val="273768832"/>
        <c:scaling>
          <c:orientation val="minMax"/>
        </c:scaling>
        <c:delete val="0"/>
        <c:axPos val="l"/>
        <c:numFmt formatCode="General" sourceLinked="1"/>
        <c:majorTickMark val="none"/>
        <c:minorTickMark val="none"/>
        <c:tickLblPos val="nextTo"/>
        <c:txPr>
          <a:bodyPr/>
          <a:lstStyle/>
          <a:p>
            <a:pPr>
              <a:defRPr sz="900"/>
            </a:pPr>
            <a:endParaRPr lang="cs-CZ"/>
          </a:p>
        </c:txPr>
        <c:crossAx val="273770368"/>
        <c:crosses val="autoZero"/>
        <c:auto val="1"/>
        <c:lblAlgn val="ctr"/>
        <c:lblOffset val="100"/>
        <c:noMultiLvlLbl val="0"/>
      </c:catAx>
      <c:valAx>
        <c:axId val="273770368"/>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73768832"/>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'14.9'!$J$31</c:f>
              <c:strCache>
                <c:ptCount val="1"/>
              </c:strCache>
            </c:strRef>
          </c:tx>
          <c:invertIfNegative val="0"/>
          <c:cat>
            <c:numRef>
              <c:f>'14.9'!$K$30:$M$30</c:f>
              <c:numCache>
                <c:formatCode>General</c:formatCode>
                <c:ptCount val="3"/>
              </c:numCache>
            </c:numRef>
          </c:cat>
          <c:val>
            <c:numRef>
              <c:f>'14.9'!$K$31:$M$31</c:f>
              <c:numCache>
                <c:formatCode>#,##0.0</c:formatCode>
                <c:ptCount val="3"/>
              </c:numCache>
            </c:numRef>
          </c:val>
          <c:extLst>
            <c:ext xmlns:c16="http://schemas.microsoft.com/office/drawing/2014/chart" uri="{C3380CC4-5D6E-409C-BE32-E72D297353CC}">
              <c16:uniqueId val="{00000000-4932-44E0-848B-781B20C8C87C}"/>
            </c:ext>
          </c:extLst>
        </c:ser>
        <c:ser>
          <c:idx val="1"/>
          <c:order val="1"/>
          <c:tx>
            <c:strRef>
              <c:f>'14.9'!$J$32</c:f>
              <c:strCache>
                <c:ptCount val="1"/>
              </c:strCache>
            </c:strRef>
          </c:tx>
          <c:invertIfNegative val="0"/>
          <c:cat>
            <c:numRef>
              <c:f>'14.9'!$K$30:$M$30</c:f>
              <c:numCache>
                <c:formatCode>General</c:formatCode>
                <c:ptCount val="3"/>
              </c:numCache>
            </c:numRef>
          </c:cat>
          <c:val>
            <c:numRef>
              <c:f>'14.9'!$K$32:$M$32</c:f>
              <c:numCache>
                <c:formatCode>#,##0.0</c:formatCode>
                <c:ptCount val="3"/>
              </c:numCache>
            </c:numRef>
          </c:val>
          <c:extLst>
            <c:ext xmlns:c16="http://schemas.microsoft.com/office/drawing/2014/chart" uri="{C3380CC4-5D6E-409C-BE32-E72D297353CC}">
              <c16:uniqueId val="{00000001-4932-44E0-848B-781B20C8C87C}"/>
            </c:ext>
          </c:extLst>
        </c:ser>
        <c:ser>
          <c:idx val="2"/>
          <c:order val="2"/>
          <c:tx>
            <c:strRef>
              <c:f>'14.9'!$J$33</c:f>
              <c:strCache>
                <c:ptCount val="1"/>
              </c:strCache>
            </c:strRef>
          </c:tx>
          <c:invertIfNegative val="0"/>
          <c:cat>
            <c:numRef>
              <c:f>'14.9'!$K$30:$M$30</c:f>
              <c:numCache>
                <c:formatCode>General</c:formatCode>
                <c:ptCount val="3"/>
              </c:numCache>
            </c:numRef>
          </c:cat>
          <c:val>
            <c:numRef>
              <c:f>'14.9'!$K$33:$M$33</c:f>
              <c:numCache>
                <c:formatCode>#,##0.0</c:formatCode>
                <c:ptCount val="3"/>
              </c:numCache>
            </c:numRef>
          </c:val>
          <c:extLst>
            <c:ext xmlns:c16="http://schemas.microsoft.com/office/drawing/2014/chart" uri="{C3380CC4-5D6E-409C-BE32-E72D297353CC}">
              <c16:uniqueId val="{00000002-4932-44E0-848B-781B20C8C87C}"/>
            </c:ext>
          </c:extLst>
        </c:ser>
        <c:ser>
          <c:idx val="3"/>
          <c:order val="3"/>
          <c:tx>
            <c:strRef>
              <c:f>'14.9'!$J$34</c:f>
              <c:strCache>
                <c:ptCount val="1"/>
              </c:strCache>
            </c:strRef>
          </c:tx>
          <c:invertIfNegative val="0"/>
          <c:cat>
            <c:numRef>
              <c:f>'14.9'!$K$30:$M$30</c:f>
              <c:numCache>
                <c:formatCode>General</c:formatCode>
                <c:ptCount val="3"/>
              </c:numCache>
            </c:numRef>
          </c:cat>
          <c:val>
            <c:numRef>
              <c:f>'14.9'!$K$34:$M$34</c:f>
              <c:numCache>
                <c:formatCode>#,##0.0</c:formatCode>
                <c:ptCount val="3"/>
              </c:numCache>
            </c:numRef>
          </c:val>
          <c:extLst>
            <c:ext xmlns:c16="http://schemas.microsoft.com/office/drawing/2014/chart" uri="{C3380CC4-5D6E-409C-BE32-E72D297353CC}">
              <c16:uniqueId val="{00000003-4932-44E0-848B-781B20C8C87C}"/>
            </c:ext>
          </c:extLst>
        </c:ser>
        <c:ser>
          <c:idx val="4"/>
          <c:order val="4"/>
          <c:tx>
            <c:strRef>
              <c:f>'14.9'!$J$35</c:f>
              <c:strCache>
                <c:ptCount val="1"/>
              </c:strCache>
            </c:strRef>
          </c:tx>
          <c:invertIfNegative val="0"/>
          <c:cat>
            <c:numRef>
              <c:f>'14.9'!$K$30:$M$30</c:f>
              <c:numCache>
                <c:formatCode>General</c:formatCode>
                <c:ptCount val="3"/>
              </c:numCache>
            </c:numRef>
          </c:cat>
          <c:val>
            <c:numRef>
              <c:f>'14.9'!$K$35:$M$35</c:f>
              <c:numCache>
                <c:formatCode>#,##0.0</c:formatCode>
                <c:ptCount val="3"/>
              </c:numCache>
            </c:numRef>
          </c:val>
          <c:extLst>
            <c:ext xmlns:c16="http://schemas.microsoft.com/office/drawing/2014/chart" uri="{C3380CC4-5D6E-409C-BE32-E72D297353CC}">
              <c16:uniqueId val="{00000004-4932-44E0-848B-781B20C8C87C}"/>
            </c:ext>
          </c:extLst>
        </c:ser>
        <c:ser>
          <c:idx val="5"/>
          <c:order val="5"/>
          <c:tx>
            <c:strRef>
              <c:f>'14.9'!$J$36</c:f>
              <c:strCache>
                <c:ptCount val="1"/>
              </c:strCache>
            </c:strRef>
          </c:tx>
          <c:invertIfNegative val="0"/>
          <c:cat>
            <c:numRef>
              <c:f>'14.9'!$K$30:$M$30</c:f>
              <c:numCache>
                <c:formatCode>General</c:formatCode>
                <c:ptCount val="3"/>
              </c:numCache>
            </c:numRef>
          </c:cat>
          <c:val>
            <c:numRef>
              <c:f>'14.9'!$K$36:$M$36</c:f>
              <c:numCache>
                <c:formatCode>#,##0.0</c:formatCode>
                <c:ptCount val="3"/>
              </c:numCache>
            </c:numRef>
          </c:val>
          <c:extLst>
            <c:ext xmlns:c16="http://schemas.microsoft.com/office/drawing/2014/chart" uri="{C3380CC4-5D6E-409C-BE32-E72D297353CC}">
              <c16:uniqueId val="{00000005-4932-44E0-848B-781B20C8C87C}"/>
            </c:ext>
          </c:extLst>
        </c:ser>
        <c:ser>
          <c:idx val="6"/>
          <c:order val="6"/>
          <c:tx>
            <c:strRef>
              <c:f>'14.9'!$J$37</c:f>
              <c:strCache>
                <c:ptCount val="1"/>
              </c:strCache>
            </c:strRef>
          </c:tx>
          <c:invertIfNegative val="0"/>
          <c:cat>
            <c:numRef>
              <c:f>'14.9'!$K$30:$M$30</c:f>
              <c:numCache>
                <c:formatCode>General</c:formatCode>
                <c:ptCount val="3"/>
              </c:numCache>
            </c:numRef>
          </c:cat>
          <c:val>
            <c:numRef>
              <c:f>'14.9'!$K$37:$M$37</c:f>
              <c:numCache>
                <c:formatCode>#,##0.0</c:formatCode>
                <c:ptCount val="3"/>
              </c:numCache>
            </c:numRef>
          </c:val>
          <c:extLst>
            <c:ext xmlns:c16="http://schemas.microsoft.com/office/drawing/2014/chart" uri="{C3380CC4-5D6E-409C-BE32-E72D297353CC}">
              <c16:uniqueId val="{00000006-4932-44E0-848B-781B20C8C87C}"/>
            </c:ext>
          </c:extLst>
        </c:ser>
        <c:ser>
          <c:idx val="7"/>
          <c:order val="7"/>
          <c:tx>
            <c:strRef>
              <c:f>'14.9'!$J$38</c:f>
              <c:strCache>
                <c:ptCount val="1"/>
              </c:strCache>
            </c:strRef>
          </c:tx>
          <c:spPr>
            <a:solidFill>
              <a:srgbClr val="FFC000"/>
            </a:solidFill>
          </c:spPr>
          <c:invertIfNegative val="0"/>
          <c:cat>
            <c:numRef>
              <c:f>'14.9'!$K$30:$M$30</c:f>
              <c:numCache>
                <c:formatCode>General</c:formatCode>
                <c:ptCount val="3"/>
              </c:numCache>
            </c:numRef>
          </c:cat>
          <c:val>
            <c:numRef>
              <c:f>'14.9'!$K$38:$M$38</c:f>
              <c:numCache>
                <c:formatCode>#,##0.0</c:formatCode>
                <c:ptCount val="3"/>
              </c:numCache>
            </c:numRef>
          </c:val>
          <c:extLst>
            <c:ext xmlns:c16="http://schemas.microsoft.com/office/drawing/2014/chart" uri="{C3380CC4-5D6E-409C-BE32-E72D297353CC}">
              <c16:uniqueId val="{00000007-4932-44E0-848B-781B20C8C87C}"/>
            </c:ext>
          </c:extLst>
        </c:ser>
        <c:dLbls>
          <c:showLegendKey val="0"/>
          <c:showVal val="0"/>
          <c:showCatName val="0"/>
          <c:showSerName val="0"/>
          <c:showPercent val="0"/>
          <c:showBubbleSize val="0"/>
        </c:dLbls>
        <c:gapWidth val="150"/>
        <c:overlap val="100"/>
        <c:axId val="273877248"/>
        <c:axId val="273887232"/>
      </c:barChart>
      <c:catAx>
        <c:axId val="273877248"/>
        <c:scaling>
          <c:orientation val="minMax"/>
        </c:scaling>
        <c:delete val="0"/>
        <c:axPos val="b"/>
        <c:numFmt formatCode="General" sourceLinked="1"/>
        <c:majorTickMark val="none"/>
        <c:minorTickMark val="none"/>
        <c:tickLblPos val="nextTo"/>
        <c:txPr>
          <a:bodyPr/>
          <a:lstStyle/>
          <a:p>
            <a:pPr>
              <a:defRPr sz="900"/>
            </a:pPr>
            <a:endParaRPr lang="cs-CZ"/>
          </a:p>
        </c:txPr>
        <c:crossAx val="273887232"/>
        <c:crosses val="autoZero"/>
        <c:auto val="1"/>
        <c:lblAlgn val="ctr"/>
        <c:lblOffset val="100"/>
        <c:noMultiLvlLbl val="0"/>
      </c:catAx>
      <c:valAx>
        <c:axId val="273887232"/>
        <c:scaling>
          <c:orientation val="minMax"/>
          <c:max val="120000"/>
        </c:scaling>
        <c:delete val="0"/>
        <c:axPos val="l"/>
        <c:majorGridlines/>
        <c:numFmt formatCode="#,##0" sourceLinked="0"/>
        <c:majorTickMark val="out"/>
        <c:minorTickMark val="none"/>
        <c:tickLblPos val="nextTo"/>
        <c:spPr>
          <a:ln>
            <a:noFill/>
          </a:ln>
        </c:spPr>
        <c:txPr>
          <a:bodyPr/>
          <a:lstStyle/>
          <a:p>
            <a:pPr>
              <a:defRPr sz="900"/>
            </a:pPr>
            <a:endParaRPr lang="cs-CZ"/>
          </a:p>
        </c:txPr>
        <c:crossAx val="273877248"/>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'14.9'!$L$19:$L$26</c:f>
              <c:numCache>
                <c:formatCode>General</c:formatCode>
                <c:ptCount val="8"/>
              </c:numCache>
            </c:numRef>
          </c:cat>
          <c:val>
            <c:numRef>
              <c:f>'14.9'!$M$19:$M$26</c:f>
              <c:numCache>
                <c:formatCode>0.0%</c:formatCode>
                <c:ptCount val="8"/>
              </c:numCache>
            </c:numRef>
          </c:val>
          <c:extLst>
            <c:ext xmlns:c16="http://schemas.microsoft.com/office/drawing/2014/chart" uri="{C3380CC4-5D6E-409C-BE32-E72D297353CC}">
              <c16:uniqueId val="{00000000-F990-4CAA-BC17-3581B0BC59F5}"/>
            </c:ext>
          </c:extLst>
        </c:ser>
        <c:dLbls>
          <c:showLegendKey val="0"/>
          <c:showVal val="0"/>
          <c:showCatName val="0"/>
          <c:showSerName val="0"/>
          <c:showPercent val="0"/>
          <c:showBubbleSize val="0"/>
        </c:dLbls>
        <c:gapWidth val="150"/>
        <c:axId val="273928960"/>
        <c:axId val="273930496"/>
      </c:barChart>
      <c:catAx>
        <c:axId val="273928960"/>
        <c:scaling>
          <c:orientation val="minMax"/>
        </c:scaling>
        <c:delete val="0"/>
        <c:axPos val="l"/>
        <c:numFmt formatCode="General" sourceLinked="1"/>
        <c:majorTickMark val="none"/>
        <c:minorTickMark val="none"/>
        <c:tickLblPos val="nextTo"/>
        <c:txPr>
          <a:bodyPr/>
          <a:lstStyle/>
          <a:p>
            <a:pPr>
              <a:defRPr sz="900"/>
            </a:pPr>
            <a:endParaRPr lang="cs-CZ"/>
          </a:p>
        </c:txPr>
        <c:crossAx val="273930496"/>
        <c:crosses val="autoZero"/>
        <c:auto val="1"/>
        <c:lblAlgn val="ctr"/>
        <c:lblOffset val="100"/>
        <c:noMultiLvlLbl val="0"/>
      </c:catAx>
      <c:valAx>
        <c:axId val="273930496"/>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73928960"/>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1866-486B-92CE-D6F802979A99}"/>
              </c:ext>
            </c:extLst>
          </c:dPt>
          <c:cat>
            <c:numRef>
              <c:f>'14.10'!$J$19:$J$26</c:f>
              <c:numCache>
                <c:formatCode>General</c:formatCode>
                <c:ptCount val="8"/>
              </c:numCache>
            </c:numRef>
          </c:cat>
          <c:val>
            <c:numRef>
              <c:f>'14.10'!$K$19:$K$26</c:f>
              <c:numCache>
                <c:formatCode>General</c:formatCode>
                <c:ptCount val="8"/>
              </c:numCache>
            </c:numRef>
          </c:val>
          <c:extLst>
            <c:ext xmlns:c16="http://schemas.microsoft.com/office/drawing/2014/chart" uri="{C3380CC4-5D6E-409C-BE32-E72D297353CC}">
              <c16:uniqueId val="{00000002-1866-486B-92CE-D6F802979A99}"/>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'14.10'!$H$19:$H$22</c:f>
              <c:numCache>
                <c:formatCode>0.0</c:formatCode>
                <c:ptCount val="4"/>
              </c:numCache>
            </c:numRef>
          </c:cat>
          <c:val>
            <c:numRef>
              <c:f>'14.10'!$I$19:$I$22</c:f>
              <c:numCache>
                <c:formatCode>0.0%</c:formatCode>
                <c:ptCount val="4"/>
              </c:numCache>
            </c:numRef>
          </c:val>
          <c:extLst>
            <c:ext xmlns:c16="http://schemas.microsoft.com/office/drawing/2014/chart" uri="{C3380CC4-5D6E-409C-BE32-E72D297353CC}">
              <c16:uniqueId val="{00000000-CA2E-4F2E-9540-E0F0730E1080}"/>
            </c:ext>
          </c:extLst>
        </c:ser>
        <c:dLbls>
          <c:showLegendKey val="0"/>
          <c:showVal val="0"/>
          <c:showCatName val="0"/>
          <c:showSerName val="0"/>
          <c:showPercent val="0"/>
          <c:showBubbleSize val="0"/>
        </c:dLbls>
        <c:gapWidth val="150"/>
        <c:axId val="233446016"/>
        <c:axId val="233447808"/>
      </c:barChart>
      <c:catAx>
        <c:axId val="233446016"/>
        <c:scaling>
          <c:orientation val="maxMin"/>
        </c:scaling>
        <c:delete val="0"/>
        <c:axPos val="l"/>
        <c:numFmt formatCode="0.0" sourceLinked="1"/>
        <c:majorTickMark val="none"/>
        <c:minorTickMark val="none"/>
        <c:tickLblPos val="nextTo"/>
        <c:txPr>
          <a:bodyPr/>
          <a:lstStyle/>
          <a:p>
            <a:pPr>
              <a:defRPr sz="900"/>
            </a:pPr>
            <a:endParaRPr lang="cs-CZ"/>
          </a:p>
        </c:txPr>
        <c:crossAx val="233447808"/>
        <c:crosses val="autoZero"/>
        <c:auto val="1"/>
        <c:lblAlgn val="ctr"/>
        <c:lblOffset val="100"/>
        <c:noMultiLvlLbl val="0"/>
      </c:catAx>
      <c:valAx>
        <c:axId val="233447808"/>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33446016"/>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'14.10'!$H$31:$H$38</c:f>
              <c:numCache>
                <c:formatCode>General</c:formatCode>
                <c:ptCount val="8"/>
              </c:numCache>
            </c:numRef>
          </c:cat>
          <c:val>
            <c:numRef>
              <c:f>'14.10'!$I$31:$I$38</c:f>
              <c:numCache>
                <c:formatCode>0.0%</c:formatCode>
                <c:ptCount val="8"/>
              </c:numCache>
            </c:numRef>
          </c:val>
          <c:extLst>
            <c:ext xmlns:c16="http://schemas.microsoft.com/office/drawing/2014/chart" uri="{C3380CC4-5D6E-409C-BE32-E72D297353CC}">
              <c16:uniqueId val="{00000000-2258-41E0-BDFA-95DDE87F2ABA}"/>
            </c:ext>
          </c:extLst>
        </c:ser>
        <c:dLbls>
          <c:showLegendKey val="0"/>
          <c:showVal val="0"/>
          <c:showCatName val="0"/>
          <c:showSerName val="0"/>
          <c:showPercent val="0"/>
          <c:showBubbleSize val="0"/>
        </c:dLbls>
        <c:gapWidth val="150"/>
        <c:axId val="233468288"/>
        <c:axId val="233469824"/>
      </c:barChart>
      <c:catAx>
        <c:axId val="233468288"/>
        <c:scaling>
          <c:orientation val="minMax"/>
        </c:scaling>
        <c:delete val="0"/>
        <c:axPos val="l"/>
        <c:numFmt formatCode="General" sourceLinked="1"/>
        <c:majorTickMark val="none"/>
        <c:minorTickMark val="none"/>
        <c:tickLblPos val="nextTo"/>
        <c:txPr>
          <a:bodyPr/>
          <a:lstStyle/>
          <a:p>
            <a:pPr>
              <a:defRPr sz="900"/>
            </a:pPr>
            <a:endParaRPr lang="cs-CZ"/>
          </a:p>
        </c:txPr>
        <c:crossAx val="233469824"/>
        <c:crosses val="autoZero"/>
        <c:auto val="1"/>
        <c:lblAlgn val="ctr"/>
        <c:lblOffset val="100"/>
        <c:noMultiLvlLbl val="0"/>
      </c:catAx>
      <c:valAx>
        <c:axId val="233469824"/>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3468288"/>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'14.10'!$J$31</c:f>
              <c:strCache>
                <c:ptCount val="1"/>
              </c:strCache>
            </c:strRef>
          </c:tx>
          <c:invertIfNegative val="0"/>
          <c:cat>
            <c:numRef>
              <c:f>'14.10'!$K$30:$M$30</c:f>
              <c:numCache>
                <c:formatCode>General</c:formatCode>
                <c:ptCount val="3"/>
              </c:numCache>
            </c:numRef>
          </c:cat>
          <c:val>
            <c:numRef>
              <c:f>'14.10'!$K$31:$M$31</c:f>
              <c:numCache>
                <c:formatCode>#,##0.0</c:formatCode>
                <c:ptCount val="3"/>
              </c:numCache>
            </c:numRef>
          </c:val>
          <c:extLst>
            <c:ext xmlns:c16="http://schemas.microsoft.com/office/drawing/2014/chart" uri="{C3380CC4-5D6E-409C-BE32-E72D297353CC}">
              <c16:uniqueId val="{00000000-BA15-437A-AFEC-F67B4F4772C2}"/>
            </c:ext>
          </c:extLst>
        </c:ser>
        <c:ser>
          <c:idx val="1"/>
          <c:order val="1"/>
          <c:tx>
            <c:strRef>
              <c:f>'14.10'!$J$32</c:f>
              <c:strCache>
                <c:ptCount val="1"/>
              </c:strCache>
            </c:strRef>
          </c:tx>
          <c:invertIfNegative val="0"/>
          <c:cat>
            <c:numRef>
              <c:f>'14.10'!$K$30:$M$30</c:f>
              <c:numCache>
                <c:formatCode>General</c:formatCode>
                <c:ptCount val="3"/>
              </c:numCache>
            </c:numRef>
          </c:cat>
          <c:val>
            <c:numRef>
              <c:f>'14.10'!$K$32:$M$32</c:f>
              <c:numCache>
                <c:formatCode>#,##0.0</c:formatCode>
                <c:ptCount val="3"/>
              </c:numCache>
            </c:numRef>
          </c:val>
          <c:extLst>
            <c:ext xmlns:c16="http://schemas.microsoft.com/office/drawing/2014/chart" uri="{C3380CC4-5D6E-409C-BE32-E72D297353CC}">
              <c16:uniqueId val="{00000001-BA15-437A-AFEC-F67B4F4772C2}"/>
            </c:ext>
          </c:extLst>
        </c:ser>
        <c:ser>
          <c:idx val="2"/>
          <c:order val="2"/>
          <c:tx>
            <c:strRef>
              <c:f>'14.10'!$J$33</c:f>
              <c:strCache>
                <c:ptCount val="1"/>
              </c:strCache>
            </c:strRef>
          </c:tx>
          <c:invertIfNegative val="0"/>
          <c:cat>
            <c:numRef>
              <c:f>'14.10'!$K$30:$M$30</c:f>
              <c:numCache>
                <c:formatCode>General</c:formatCode>
                <c:ptCount val="3"/>
              </c:numCache>
            </c:numRef>
          </c:cat>
          <c:val>
            <c:numRef>
              <c:f>'14.10'!$K$33:$M$33</c:f>
              <c:numCache>
                <c:formatCode>#,##0.0</c:formatCode>
                <c:ptCount val="3"/>
              </c:numCache>
            </c:numRef>
          </c:val>
          <c:extLst>
            <c:ext xmlns:c16="http://schemas.microsoft.com/office/drawing/2014/chart" uri="{C3380CC4-5D6E-409C-BE32-E72D297353CC}">
              <c16:uniqueId val="{00000002-BA15-437A-AFEC-F67B4F4772C2}"/>
            </c:ext>
          </c:extLst>
        </c:ser>
        <c:ser>
          <c:idx val="3"/>
          <c:order val="3"/>
          <c:tx>
            <c:strRef>
              <c:f>'14.10'!$J$34</c:f>
              <c:strCache>
                <c:ptCount val="1"/>
              </c:strCache>
            </c:strRef>
          </c:tx>
          <c:invertIfNegative val="0"/>
          <c:cat>
            <c:numRef>
              <c:f>'14.10'!$K$30:$M$30</c:f>
              <c:numCache>
                <c:formatCode>General</c:formatCode>
                <c:ptCount val="3"/>
              </c:numCache>
            </c:numRef>
          </c:cat>
          <c:val>
            <c:numRef>
              <c:f>'14.10'!$K$34:$M$34</c:f>
              <c:numCache>
                <c:formatCode>#,##0.0</c:formatCode>
                <c:ptCount val="3"/>
              </c:numCache>
            </c:numRef>
          </c:val>
          <c:extLst>
            <c:ext xmlns:c16="http://schemas.microsoft.com/office/drawing/2014/chart" uri="{C3380CC4-5D6E-409C-BE32-E72D297353CC}">
              <c16:uniqueId val="{00000003-BA15-437A-AFEC-F67B4F4772C2}"/>
            </c:ext>
          </c:extLst>
        </c:ser>
        <c:ser>
          <c:idx val="4"/>
          <c:order val="4"/>
          <c:tx>
            <c:strRef>
              <c:f>'14.10'!$J$35</c:f>
              <c:strCache>
                <c:ptCount val="1"/>
              </c:strCache>
            </c:strRef>
          </c:tx>
          <c:invertIfNegative val="0"/>
          <c:cat>
            <c:numRef>
              <c:f>'14.10'!$K$30:$M$30</c:f>
              <c:numCache>
                <c:formatCode>General</c:formatCode>
                <c:ptCount val="3"/>
              </c:numCache>
            </c:numRef>
          </c:cat>
          <c:val>
            <c:numRef>
              <c:f>'14.10'!$K$35:$M$35</c:f>
              <c:numCache>
                <c:formatCode>#,##0.0</c:formatCode>
                <c:ptCount val="3"/>
              </c:numCache>
            </c:numRef>
          </c:val>
          <c:extLst>
            <c:ext xmlns:c16="http://schemas.microsoft.com/office/drawing/2014/chart" uri="{C3380CC4-5D6E-409C-BE32-E72D297353CC}">
              <c16:uniqueId val="{00000004-BA15-437A-AFEC-F67B4F4772C2}"/>
            </c:ext>
          </c:extLst>
        </c:ser>
        <c:ser>
          <c:idx val="5"/>
          <c:order val="5"/>
          <c:tx>
            <c:strRef>
              <c:f>'14.10'!$J$36</c:f>
              <c:strCache>
                <c:ptCount val="1"/>
              </c:strCache>
            </c:strRef>
          </c:tx>
          <c:invertIfNegative val="0"/>
          <c:cat>
            <c:numRef>
              <c:f>'14.10'!$K$30:$M$30</c:f>
              <c:numCache>
                <c:formatCode>General</c:formatCode>
                <c:ptCount val="3"/>
              </c:numCache>
            </c:numRef>
          </c:cat>
          <c:val>
            <c:numRef>
              <c:f>'14.10'!$K$36:$M$36</c:f>
              <c:numCache>
                <c:formatCode>#,##0.0</c:formatCode>
                <c:ptCount val="3"/>
              </c:numCache>
            </c:numRef>
          </c:val>
          <c:extLst>
            <c:ext xmlns:c16="http://schemas.microsoft.com/office/drawing/2014/chart" uri="{C3380CC4-5D6E-409C-BE32-E72D297353CC}">
              <c16:uniqueId val="{00000005-BA15-437A-AFEC-F67B4F4772C2}"/>
            </c:ext>
          </c:extLst>
        </c:ser>
        <c:ser>
          <c:idx val="6"/>
          <c:order val="6"/>
          <c:tx>
            <c:strRef>
              <c:f>'14.10'!$J$37</c:f>
              <c:strCache>
                <c:ptCount val="1"/>
              </c:strCache>
            </c:strRef>
          </c:tx>
          <c:invertIfNegative val="0"/>
          <c:cat>
            <c:numRef>
              <c:f>'14.10'!$K$30:$M$30</c:f>
              <c:numCache>
                <c:formatCode>General</c:formatCode>
                <c:ptCount val="3"/>
              </c:numCache>
            </c:numRef>
          </c:cat>
          <c:val>
            <c:numRef>
              <c:f>'14.10'!$K$37:$M$37</c:f>
              <c:numCache>
                <c:formatCode>#,##0.0</c:formatCode>
                <c:ptCount val="3"/>
              </c:numCache>
            </c:numRef>
          </c:val>
          <c:extLst>
            <c:ext xmlns:c16="http://schemas.microsoft.com/office/drawing/2014/chart" uri="{C3380CC4-5D6E-409C-BE32-E72D297353CC}">
              <c16:uniqueId val="{00000006-BA15-437A-AFEC-F67B4F4772C2}"/>
            </c:ext>
          </c:extLst>
        </c:ser>
        <c:ser>
          <c:idx val="7"/>
          <c:order val="7"/>
          <c:tx>
            <c:strRef>
              <c:f>'14.10'!$J$38</c:f>
              <c:strCache>
                <c:ptCount val="1"/>
              </c:strCache>
            </c:strRef>
          </c:tx>
          <c:spPr>
            <a:solidFill>
              <a:srgbClr val="FFC000"/>
            </a:solidFill>
          </c:spPr>
          <c:invertIfNegative val="0"/>
          <c:cat>
            <c:numRef>
              <c:f>'14.10'!$K$30:$M$30</c:f>
              <c:numCache>
                <c:formatCode>General</c:formatCode>
                <c:ptCount val="3"/>
              </c:numCache>
            </c:numRef>
          </c:cat>
          <c:val>
            <c:numRef>
              <c:f>'14.10'!$K$38:$M$38</c:f>
              <c:numCache>
                <c:formatCode>#,##0.0</c:formatCode>
                <c:ptCount val="3"/>
              </c:numCache>
            </c:numRef>
          </c:val>
          <c:extLst>
            <c:ext xmlns:c16="http://schemas.microsoft.com/office/drawing/2014/chart" uri="{C3380CC4-5D6E-409C-BE32-E72D297353CC}">
              <c16:uniqueId val="{00000007-BA15-437A-AFEC-F67B4F4772C2}"/>
            </c:ext>
          </c:extLst>
        </c:ser>
        <c:dLbls>
          <c:showLegendKey val="0"/>
          <c:showVal val="0"/>
          <c:showCatName val="0"/>
          <c:showSerName val="0"/>
          <c:showPercent val="0"/>
          <c:showBubbleSize val="0"/>
        </c:dLbls>
        <c:gapWidth val="150"/>
        <c:overlap val="100"/>
        <c:axId val="239941888"/>
        <c:axId val="239951872"/>
      </c:barChart>
      <c:catAx>
        <c:axId val="239941888"/>
        <c:scaling>
          <c:orientation val="minMax"/>
        </c:scaling>
        <c:delete val="0"/>
        <c:axPos val="b"/>
        <c:numFmt formatCode="General" sourceLinked="1"/>
        <c:majorTickMark val="none"/>
        <c:minorTickMark val="none"/>
        <c:tickLblPos val="nextTo"/>
        <c:txPr>
          <a:bodyPr/>
          <a:lstStyle/>
          <a:p>
            <a:pPr>
              <a:defRPr sz="900"/>
            </a:pPr>
            <a:endParaRPr lang="cs-CZ"/>
          </a:p>
        </c:txPr>
        <c:crossAx val="239951872"/>
        <c:crosses val="autoZero"/>
        <c:auto val="1"/>
        <c:lblAlgn val="ctr"/>
        <c:lblOffset val="100"/>
        <c:noMultiLvlLbl val="0"/>
      </c:catAx>
      <c:valAx>
        <c:axId val="239951872"/>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39941888"/>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'14.10'!$L$19:$L$26</c:f>
              <c:numCache>
                <c:formatCode>General</c:formatCode>
                <c:ptCount val="8"/>
              </c:numCache>
            </c:numRef>
          </c:cat>
          <c:val>
            <c:numRef>
              <c:f>'14.10'!$M$19:$M$26</c:f>
              <c:numCache>
                <c:formatCode>0.0%</c:formatCode>
                <c:ptCount val="8"/>
              </c:numCache>
            </c:numRef>
          </c:val>
          <c:extLst>
            <c:ext xmlns:c16="http://schemas.microsoft.com/office/drawing/2014/chart" uri="{C3380CC4-5D6E-409C-BE32-E72D297353CC}">
              <c16:uniqueId val="{00000000-23D2-4185-9911-1AA78E8AE87D}"/>
            </c:ext>
          </c:extLst>
        </c:ser>
        <c:dLbls>
          <c:showLegendKey val="0"/>
          <c:showVal val="0"/>
          <c:showCatName val="0"/>
          <c:showSerName val="0"/>
          <c:showPercent val="0"/>
          <c:showBubbleSize val="0"/>
        </c:dLbls>
        <c:gapWidth val="150"/>
        <c:axId val="239985408"/>
        <c:axId val="239986944"/>
      </c:barChart>
      <c:catAx>
        <c:axId val="239985408"/>
        <c:scaling>
          <c:orientation val="minMax"/>
        </c:scaling>
        <c:delete val="0"/>
        <c:axPos val="l"/>
        <c:numFmt formatCode="General" sourceLinked="1"/>
        <c:majorTickMark val="none"/>
        <c:minorTickMark val="none"/>
        <c:tickLblPos val="nextTo"/>
        <c:txPr>
          <a:bodyPr/>
          <a:lstStyle/>
          <a:p>
            <a:pPr>
              <a:defRPr sz="900"/>
            </a:pPr>
            <a:endParaRPr lang="cs-CZ"/>
          </a:p>
        </c:txPr>
        <c:crossAx val="239986944"/>
        <c:crosses val="autoZero"/>
        <c:auto val="1"/>
        <c:lblAlgn val="ctr"/>
        <c:lblOffset val="100"/>
        <c:noMultiLvlLbl val="0"/>
      </c:catAx>
      <c:valAx>
        <c:axId val="239986944"/>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39985408"/>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38CE-44D1-85D7-94C1CC5A2F72}"/>
              </c:ext>
            </c:extLst>
          </c:dPt>
          <c:cat>
            <c:numRef>
              <c:f>'14.11'!$J$19:$J$26</c:f>
              <c:numCache>
                <c:formatCode>General</c:formatCode>
                <c:ptCount val="8"/>
              </c:numCache>
            </c:numRef>
          </c:cat>
          <c:val>
            <c:numRef>
              <c:f>'14.11'!$K$19:$K$26</c:f>
              <c:numCache>
                <c:formatCode>General</c:formatCode>
                <c:ptCount val="8"/>
              </c:numCache>
            </c:numRef>
          </c:val>
          <c:extLst>
            <c:ext xmlns:c16="http://schemas.microsoft.com/office/drawing/2014/chart" uri="{C3380CC4-5D6E-409C-BE32-E72D297353CC}">
              <c16:uniqueId val="{00000002-38CE-44D1-85D7-94C1CC5A2F72}"/>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'14.11'!$H$19:$H$22</c:f>
              <c:numCache>
                <c:formatCode>0.0</c:formatCode>
                <c:ptCount val="4"/>
              </c:numCache>
            </c:numRef>
          </c:cat>
          <c:val>
            <c:numRef>
              <c:f>'14.11'!$I$19:$I$22</c:f>
              <c:numCache>
                <c:formatCode>0.0%</c:formatCode>
                <c:ptCount val="4"/>
              </c:numCache>
            </c:numRef>
          </c:val>
          <c:extLst>
            <c:ext xmlns:c16="http://schemas.microsoft.com/office/drawing/2014/chart" uri="{C3380CC4-5D6E-409C-BE32-E72D297353CC}">
              <c16:uniqueId val="{00000000-8067-45B0-B91B-8BE079E260DC}"/>
            </c:ext>
          </c:extLst>
        </c:ser>
        <c:dLbls>
          <c:showLegendKey val="0"/>
          <c:showVal val="0"/>
          <c:showCatName val="0"/>
          <c:showSerName val="0"/>
          <c:showPercent val="0"/>
          <c:showBubbleSize val="0"/>
        </c:dLbls>
        <c:gapWidth val="150"/>
        <c:axId val="282414080"/>
        <c:axId val="282444544"/>
      </c:barChart>
      <c:catAx>
        <c:axId val="282414080"/>
        <c:scaling>
          <c:orientation val="maxMin"/>
        </c:scaling>
        <c:delete val="0"/>
        <c:axPos val="l"/>
        <c:numFmt formatCode="0.0" sourceLinked="1"/>
        <c:majorTickMark val="none"/>
        <c:minorTickMark val="none"/>
        <c:tickLblPos val="nextTo"/>
        <c:txPr>
          <a:bodyPr/>
          <a:lstStyle/>
          <a:p>
            <a:pPr>
              <a:defRPr sz="900"/>
            </a:pPr>
            <a:endParaRPr lang="cs-CZ"/>
          </a:p>
        </c:txPr>
        <c:crossAx val="282444544"/>
        <c:crosses val="autoZero"/>
        <c:auto val="1"/>
        <c:lblAlgn val="ctr"/>
        <c:lblOffset val="100"/>
        <c:noMultiLvlLbl val="0"/>
      </c:catAx>
      <c:valAx>
        <c:axId val="282444544"/>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82414080"/>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'14.11'!$H$31:$H$38</c:f>
              <c:numCache>
                <c:formatCode>General</c:formatCode>
                <c:ptCount val="8"/>
              </c:numCache>
            </c:numRef>
          </c:cat>
          <c:val>
            <c:numRef>
              <c:f>'14.11'!$I$31:$I$38</c:f>
              <c:numCache>
                <c:formatCode>0.0%</c:formatCode>
                <c:ptCount val="8"/>
              </c:numCache>
            </c:numRef>
          </c:val>
          <c:extLst>
            <c:ext xmlns:c16="http://schemas.microsoft.com/office/drawing/2014/chart" uri="{C3380CC4-5D6E-409C-BE32-E72D297353CC}">
              <c16:uniqueId val="{00000000-B9A4-4520-8A93-B59E49D15D68}"/>
            </c:ext>
          </c:extLst>
        </c:ser>
        <c:dLbls>
          <c:showLegendKey val="0"/>
          <c:showVal val="0"/>
          <c:showCatName val="0"/>
          <c:showSerName val="0"/>
          <c:showPercent val="0"/>
          <c:showBubbleSize val="0"/>
        </c:dLbls>
        <c:gapWidth val="150"/>
        <c:axId val="282469120"/>
        <c:axId val="282470656"/>
      </c:barChart>
      <c:catAx>
        <c:axId val="282469120"/>
        <c:scaling>
          <c:orientation val="minMax"/>
        </c:scaling>
        <c:delete val="0"/>
        <c:axPos val="l"/>
        <c:numFmt formatCode="General" sourceLinked="1"/>
        <c:majorTickMark val="none"/>
        <c:minorTickMark val="none"/>
        <c:tickLblPos val="nextTo"/>
        <c:txPr>
          <a:bodyPr/>
          <a:lstStyle/>
          <a:p>
            <a:pPr>
              <a:defRPr sz="900"/>
            </a:pPr>
            <a:endParaRPr lang="cs-CZ"/>
          </a:p>
        </c:txPr>
        <c:crossAx val="282470656"/>
        <c:crosses val="autoZero"/>
        <c:auto val="1"/>
        <c:lblAlgn val="ctr"/>
        <c:lblOffset val="100"/>
        <c:noMultiLvlLbl val="0"/>
      </c:catAx>
      <c:valAx>
        <c:axId val="282470656"/>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82469120"/>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'14.11'!$J$31</c:f>
              <c:strCache>
                <c:ptCount val="1"/>
              </c:strCache>
            </c:strRef>
          </c:tx>
          <c:invertIfNegative val="0"/>
          <c:cat>
            <c:numRef>
              <c:f>'14.11'!$K$30:$M$30</c:f>
              <c:numCache>
                <c:formatCode>General</c:formatCode>
                <c:ptCount val="3"/>
              </c:numCache>
            </c:numRef>
          </c:cat>
          <c:val>
            <c:numRef>
              <c:f>'14.11'!$K$31:$M$31</c:f>
              <c:numCache>
                <c:formatCode>#,##0.0</c:formatCode>
                <c:ptCount val="3"/>
              </c:numCache>
            </c:numRef>
          </c:val>
          <c:extLst>
            <c:ext xmlns:c16="http://schemas.microsoft.com/office/drawing/2014/chart" uri="{C3380CC4-5D6E-409C-BE32-E72D297353CC}">
              <c16:uniqueId val="{00000000-D8D9-4205-8FFE-D75120B2EB3F}"/>
            </c:ext>
          </c:extLst>
        </c:ser>
        <c:ser>
          <c:idx val="1"/>
          <c:order val="1"/>
          <c:tx>
            <c:strRef>
              <c:f>'14.11'!$J$32</c:f>
              <c:strCache>
                <c:ptCount val="1"/>
              </c:strCache>
            </c:strRef>
          </c:tx>
          <c:invertIfNegative val="0"/>
          <c:cat>
            <c:numRef>
              <c:f>'14.11'!$K$30:$M$30</c:f>
              <c:numCache>
                <c:formatCode>General</c:formatCode>
                <c:ptCount val="3"/>
              </c:numCache>
            </c:numRef>
          </c:cat>
          <c:val>
            <c:numRef>
              <c:f>'14.11'!$K$32:$M$32</c:f>
              <c:numCache>
                <c:formatCode>#,##0.0</c:formatCode>
                <c:ptCount val="3"/>
              </c:numCache>
            </c:numRef>
          </c:val>
          <c:extLst>
            <c:ext xmlns:c16="http://schemas.microsoft.com/office/drawing/2014/chart" uri="{C3380CC4-5D6E-409C-BE32-E72D297353CC}">
              <c16:uniqueId val="{00000001-D8D9-4205-8FFE-D75120B2EB3F}"/>
            </c:ext>
          </c:extLst>
        </c:ser>
        <c:ser>
          <c:idx val="2"/>
          <c:order val="2"/>
          <c:tx>
            <c:strRef>
              <c:f>'14.11'!$J$33</c:f>
              <c:strCache>
                <c:ptCount val="1"/>
              </c:strCache>
            </c:strRef>
          </c:tx>
          <c:invertIfNegative val="0"/>
          <c:cat>
            <c:numRef>
              <c:f>'14.11'!$K$30:$M$30</c:f>
              <c:numCache>
                <c:formatCode>General</c:formatCode>
                <c:ptCount val="3"/>
              </c:numCache>
            </c:numRef>
          </c:cat>
          <c:val>
            <c:numRef>
              <c:f>'14.11'!$K$33:$M$33</c:f>
              <c:numCache>
                <c:formatCode>#,##0.0</c:formatCode>
                <c:ptCount val="3"/>
              </c:numCache>
            </c:numRef>
          </c:val>
          <c:extLst>
            <c:ext xmlns:c16="http://schemas.microsoft.com/office/drawing/2014/chart" uri="{C3380CC4-5D6E-409C-BE32-E72D297353CC}">
              <c16:uniqueId val="{00000002-D8D9-4205-8FFE-D75120B2EB3F}"/>
            </c:ext>
          </c:extLst>
        </c:ser>
        <c:ser>
          <c:idx val="3"/>
          <c:order val="3"/>
          <c:tx>
            <c:strRef>
              <c:f>'14.11'!$J$34</c:f>
              <c:strCache>
                <c:ptCount val="1"/>
              </c:strCache>
            </c:strRef>
          </c:tx>
          <c:invertIfNegative val="0"/>
          <c:cat>
            <c:numRef>
              <c:f>'14.11'!$K$30:$M$30</c:f>
              <c:numCache>
                <c:formatCode>General</c:formatCode>
                <c:ptCount val="3"/>
              </c:numCache>
            </c:numRef>
          </c:cat>
          <c:val>
            <c:numRef>
              <c:f>'14.11'!$K$34:$M$34</c:f>
              <c:numCache>
                <c:formatCode>#,##0.0</c:formatCode>
                <c:ptCount val="3"/>
              </c:numCache>
            </c:numRef>
          </c:val>
          <c:extLst>
            <c:ext xmlns:c16="http://schemas.microsoft.com/office/drawing/2014/chart" uri="{C3380CC4-5D6E-409C-BE32-E72D297353CC}">
              <c16:uniqueId val="{00000003-D8D9-4205-8FFE-D75120B2EB3F}"/>
            </c:ext>
          </c:extLst>
        </c:ser>
        <c:ser>
          <c:idx val="4"/>
          <c:order val="4"/>
          <c:tx>
            <c:strRef>
              <c:f>'14.11'!$J$35</c:f>
              <c:strCache>
                <c:ptCount val="1"/>
              </c:strCache>
            </c:strRef>
          </c:tx>
          <c:invertIfNegative val="0"/>
          <c:cat>
            <c:numRef>
              <c:f>'14.11'!$K$30:$M$30</c:f>
              <c:numCache>
                <c:formatCode>General</c:formatCode>
                <c:ptCount val="3"/>
              </c:numCache>
            </c:numRef>
          </c:cat>
          <c:val>
            <c:numRef>
              <c:f>'14.11'!$K$35:$M$35</c:f>
              <c:numCache>
                <c:formatCode>#,##0.0</c:formatCode>
                <c:ptCount val="3"/>
              </c:numCache>
            </c:numRef>
          </c:val>
          <c:extLst>
            <c:ext xmlns:c16="http://schemas.microsoft.com/office/drawing/2014/chart" uri="{C3380CC4-5D6E-409C-BE32-E72D297353CC}">
              <c16:uniqueId val="{00000004-D8D9-4205-8FFE-D75120B2EB3F}"/>
            </c:ext>
          </c:extLst>
        </c:ser>
        <c:ser>
          <c:idx val="5"/>
          <c:order val="5"/>
          <c:tx>
            <c:strRef>
              <c:f>'14.11'!$J$36</c:f>
              <c:strCache>
                <c:ptCount val="1"/>
              </c:strCache>
            </c:strRef>
          </c:tx>
          <c:invertIfNegative val="0"/>
          <c:cat>
            <c:numRef>
              <c:f>'14.11'!$K$30:$M$30</c:f>
              <c:numCache>
                <c:formatCode>General</c:formatCode>
                <c:ptCount val="3"/>
              </c:numCache>
            </c:numRef>
          </c:cat>
          <c:val>
            <c:numRef>
              <c:f>'14.11'!$K$36:$M$36</c:f>
              <c:numCache>
                <c:formatCode>#,##0.0</c:formatCode>
                <c:ptCount val="3"/>
              </c:numCache>
            </c:numRef>
          </c:val>
          <c:extLst>
            <c:ext xmlns:c16="http://schemas.microsoft.com/office/drawing/2014/chart" uri="{C3380CC4-5D6E-409C-BE32-E72D297353CC}">
              <c16:uniqueId val="{00000005-D8D9-4205-8FFE-D75120B2EB3F}"/>
            </c:ext>
          </c:extLst>
        </c:ser>
        <c:ser>
          <c:idx val="6"/>
          <c:order val="6"/>
          <c:tx>
            <c:strRef>
              <c:f>'14.11'!$J$37</c:f>
              <c:strCache>
                <c:ptCount val="1"/>
              </c:strCache>
            </c:strRef>
          </c:tx>
          <c:invertIfNegative val="0"/>
          <c:cat>
            <c:numRef>
              <c:f>'14.11'!$K$30:$M$30</c:f>
              <c:numCache>
                <c:formatCode>General</c:formatCode>
                <c:ptCount val="3"/>
              </c:numCache>
            </c:numRef>
          </c:cat>
          <c:val>
            <c:numRef>
              <c:f>'14.11'!$K$37:$M$37</c:f>
              <c:numCache>
                <c:formatCode>#,##0.0</c:formatCode>
                <c:ptCount val="3"/>
              </c:numCache>
            </c:numRef>
          </c:val>
          <c:extLst>
            <c:ext xmlns:c16="http://schemas.microsoft.com/office/drawing/2014/chart" uri="{C3380CC4-5D6E-409C-BE32-E72D297353CC}">
              <c16:uniqueId val="{00000006-D8D9-4205-8FFE-D75120B2EB3F}"/>
            </c:ext>
          </c:extLst>
        </c:ser>
        <c:ser>
          <c:idx val="7"/>
          <c:order val="7"/>
          <c:tx>
            <c:strRef>
              <c:f>'14.11'!$J$38</c:f>
              <c:strCache>
                <c:ptCount val="1"/>
              </c:strCache>
            </c:strRef>
          </c:tx>
          <c:spPr>
            <a:solidFill>
              <a:srgbClr val="FFC000"/>
            </a:solidFill>
          </c:spPr>
          <c:invertIfNegative val="0"/>
          <c:cat>
            <c:numRef>
              <c:f>'14.11'!$K$30:$M$30</c:f>
              <c:numCache>
                <c:formatCode>General</c:formatCode>
                <c:ptCount val="3"/>
              </c:numCache>
            </c:numRef>
          </c:cat>
          <c:val>
            <c:numRef>
              <c:f>'14.11'!$K$38:$M$38</c:f>
              <c:numCache>
                <c:formatCode>#,##0.0</c:formatCode>
                <c:ptCount val="3"/>
              </c:numCache>
            </c:numRef>
          </c:val>
          <c:extLst>
            <c:ext xmlns:c16="http://schemas.microsoft.com/office/drawing/2014/chart" uri="{C3380CC4-5D6E-409C-BE32-E72D297353CC}">
              <c16:uniqueId val="{00000007-D8D9-4205-8FFE-D75120B2EB3F}"/>
            </c:ext>
          </c:extLst>
        </c:ser>
        <c:dLbls>
          <c:showLegendKey val="0"/>
          <c:showVal val="0"/>
          <c:showCatName val="0"/>
          <c:showSerName val="0"/>
          <c:showPercent val="0"/>
          <c:showBubbleSize val="0"/>
        </c:dLbls>
        <c:gapWidth val="150"/>
        <c:overlap val="100"/>
        <c:axId val="282520192"/>
        <c:axId val="284635520"/>
      </c:barChart>
      <c:catAx>
        <c:axId val="282520192"/>
        <c:scaling>
          <c:orientation val="minMax"/>
        </c:scaling>
        <c:delete val="0"/>
        <c:axPos val="b"/>
        <c:numFmt formatCode="General" sourceLinked="1"/>
        <c:majorTickMark val="none"/>
        <c:minorTickMark val="none"/>
        <c:tickLblPos val="nextTo"/>
        <c:txPr>
          <a:bodyPr/>
          <a:lstStyle/>
          <a:p>
            <a:pPr>
              <a:defRPr sz="900"/>
            </a:pPr>
            <a:endParaRPr lang="cs-CZ"/>
          </a:p>
        </c:txPr>
        <c:crossAx val="284635520"/>
        <c:crosses val="autoZero"/>
        <c:auto val="1"/>
        <c:lblAlgn val="ctr"/>
        <c:lblOffset val="100"/>
        <c:noMultiLvlLbl val="0"/>
      </c:catAx>
      <c:valAx>
        <c:axId val="284635520"/>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82520192"/>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'14.11'!$L$19:$L$26</c:f>
              <c:numCache>
                <c:formatCode>General</c:formatCode>
                <c:ptCount val="8"/>
              </c:numCache>
            </c:numRef>
          </c:cat>
          <c:val>
            <c:numRef>
              <c:f>'14.11'!$M$19:$M$26</c:f>
              <c:numCache>
                <c:formatCode>0.0%</c:formatCode>
                <c:ptCount val="8"/>
              </c:numCache>
            </c:numRef>
          </c:val>
          <c:extLst>
            <c:ext xmlns:c16="http://schemas.microsoft.com/office/drawing/2014/chart" uri="{C3380CC4-5D6E-409C-BE32-E72D297353CC}">
              <c16:uniqueId val="{00000000-284D-48C2-8EA4-9AF7E6CF9D65}"/>
            </c:ext>
          </c:extLst>
        </c:ser>
        <c:dLbls>
          <c:showLegendKey val="0"/>
          <c:showVal val="0"/>
          <c:showCatName val="0"/>
          <c:showSerName val="0"/>
          <c:showPercent val="0"/>
          <c:showBubbleSize val="0"/>
        </c:dLbls>
        <c:gapWidth val="150"/>
        <c:axId val="284660864"/>
        <c:axId val="284662400"/>
      </c:barChart>
      <c:catAx>
        <c:axId val="284660864"/>
        <c:scaling>
          <c:orientation val="minMax"/>
        </c:scaling>
        <c:delete val="0"/>
        <c:axPos val="l"/>
        <c:numFmt formatCode="General" sourceLinked="1"/>
        <c:majorTickMark val="none"/>
        <c:minorTickMark val="none"/>
        <c:tickLblPos val="nextTo"/>
        <c:txPr>
          <a:bodyPr/>
          <a:lstStyle/>
          <a:p>
            <a:pPr>
              <a:defRPr sz="900"/>
            </a:pPr>
            <a:endParaRPr lang="cs-CZ"/>
          </a:p>
        </c:txPr>
        <c:crossAx val="284662400"/>
        <c:crosses val="autoZero"/>
        <c:auto val="1"/>
        <c:lblAlgn val="ctr"/>
        <c:lblOffset val="100"/>
        <c:noMultiLvlLbl val="0"/>
      </c:catAx>
      <c:valAx>
        <c:axId val="284662400"/>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84660864"/>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B811-48CA-9688-34DCE695C456}"/>
              </c:ext>
            </c:extLst>
          </c:dPt>
          <c:cat>
            <c:numRef>
              <c:f>'14.12'!$J$19:$J$26</c:f>
              <c:numCache>
                <c:formatCode>General</c:formatCode>
                <c:ptCount val="8"/>
              </c:numCache>
            </c:numRef>
          </c:cat>
          <c:val>
            <c:numRef>
              <c:f>'14.12'!$K$19:$K$26</c:f>
              <c:numCache>
                <c:formatCode>General</c:formatCode>
                <c:ptCount val="8"/>
              </c:numCache>
            </c:numRef>
          </c:val>
          <c:extLst>
            <c:ext xmlns:c16="http://schemas.microsoft.com/office/drawing/2014/chart" uri="{C3380CC4-5D6E-409C-BE32-E72D297353CC}">
              <c16:uniqueId val="{00000002-B811-48CA-9688-34DCE695C456}"/>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'14.12'!$H$19:$H$22</c:f>
              <c:numCache>
                <c:formatCode>0.0</c:formatCode>
                <c:ptCount val="4"/>
              </c:numCache>
            </c:numRef>
          </c:cat>
          <c:val>
            <c:numRef>
              <c:f>'14.12'!$I$19:$I$22</c:f>
              <c:numCache>
                <c:formatCode>0.0%</c:formatCode>
                <c:ptCount val="4"/>
              </c:numCache>
            </c:numRef>
          </c:val>
          <c:extLst>
            <c:ext xmlns:c16="http://schemas.microsoft.com/office/drawing/2014/chart" uri="{C3380CC4-5D6E-409C-BE32-E72D297353CC}">
              <c16:uniqueId val="{00000000-D62E-46B3-B390-D4ABEDCE35D4}"/>
            </c:ext>
          </c:extLst>
        </c:ser>
        <c:dLbls>
          <c:showLegendKey val="0"/>
          <c:showVal val="0"/>
          <c:showCatName val="0"/>
          <c:showSerName val="0"/>
          <c:showPercent val="0"/>
          <c:showBubbleSize val="0"/>
        </c:dLbls>
        <c:gapWidth val="150"/>
        <c:axId val="284748416"/>
        <c:axId val="284758400"/>
      </c:barChart>
      <c:catAx>
        <c:axId val="284748416"/>
        <c:scaling>
          <c:orientation val="maxMin"/>
        </c:scaling>
        <c:delete val="0"/>
        <c:axPos val="l"/>
        <c:numFmt formatCode="0.0" sourceLinked="1"/>
        <c:majorTickMark val="none"/>
        <c:minorTickMark val="none"/>
        <c:tickLblPos val="nextTo"/>
        <c:txPr>
          <a:bodyPr/>
          <a:lstStyle/>
          <a:p>
            <a:pPr>
              <a:defRPr sz="900"/>
            </a:pPr>
            <a:endParaRPr lang="cs-CZ"/>
          </a:p>
        </c:txPr>
        <c:crossAx val="284758400"/>
        <c:crosses val="autoZero"/>
        <c:auto val="1"/>
        <c:lblAlgn val="ctr"/>
        <c:lblOffset val="100"/>
        <c:noMultiLvlLbl val="0"/>
      </c:catAx>
      <c:valAx>
        <c:axId val="284758400"/>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84748416"/>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'14.12'!$H$31:$H$38</c:f>
              <c:numCache>
                <c:formatCode>General</c:formatCode>
                <c:ptCount val="8"/>
              </c:numCache>
            </c:numRef>
          </c:cat>
          <c:val>
            <c:numRef>
              <c:f>'14.12'!$I$31:$I$38</c:f>
              <c:numCache>
                <c:formatCode>0.0%</c:formatCode>
                <c:ptCount val="8"/>
              </c:numCache>
            </c:numRef>
          </c:val>
          <c:extLst>
            <c:ext xmlns:c16="http://schemas.microsoft.com/office/drawing/2014/chart" uri="{C3380CC4-5D6E-409C-BE32-E72D297353CC}">
              <c16:uniqueId val="{00000000-F2A0-451B-B7CC-C92BF36CB4F8}"/>
            </c:ext>
          </c:extLst>
        </c:ser>
        <c:dLbls>
          <c:showLegendKey val="0"/>
          <c:showVal val="0"/>
          <c:showCatName val="0"/>
          <c:showSerName val="0"/>
          <c:showPercent val="0"/>
          <c:showBubbleSize val="0"/>
        </c:dLbls>
        <c:gapWidth val="150"/>
        <c:axId val="284787072"/>
        <c:axId val="284788608"/>
      </c:barChart>
      <c:catAx>
        <c:axId val="284787072"/>
        <c:scaling>
          <c:orientation val="minMax"/>
        </c:scaling>
        <c:delete val="0"/>
        <c:axPos val="l"/>
        <c:numFmt formatCode="General" sourceLinked="1"/>
        <c:majorTickMark val="none"/>
        <c:minorTickMark val="none"/>
        <c:tickLblPos val="nextTo"/>
        <c:txPr>
          <a:bodyPr/>
          <a:lstStyle/>
          <a:p>
            <a:pPr>
              <a:defRPr sz="900"/>
            </a:pPr>
            <a:endParaRPr lang="cs-CZ"/>
          </a:p>
        </c:txPr>
        <c:crossAx val="284788608"/>
        <c:crosses val="autoZero"/>
        <c:auto val="1"/>
        <c:lblAlgn val="ctr"/>
        <c:lblOffset val="100"/>
        <c:noMultiLvlLbl val="0"/>
      </c:catAx>
      <c:valAx>
        <c:axId val="284788608"/>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84787072"/>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'14.12'!$J$31</c:f>
              <c:strCache>
                <c:ptCount val="1"/>
              </c:strCache>
            </c:strRef>
          </c:tx>
          <c:invertIfNegative val="0"/>
          <c:cat>
            <c:numRef>
              <c:f>'14.12'!$K$30:$M$30</c:f>
              <c:numCache>
                <c:formatCode>General</c:formatCode>
                <c:ptCount val="3"/>
              </c:numCache>
            </c:numRef>
          </c:cat>
          <c:val>
            <c:numRef>
              <c:f>'14.12'!$K$31:$M$31</c:f>
              <c:numCache>
                <c:formatCode>#,##0.0</c:formatCode>
                <c:ptCount val="3"/>
              </c:numCache>
            </c:numRef>
          </c:val>
          <c:extLst>
            <c:ext xmlns:c16="http://schemas.microsoft.com/office/drawing/2014/chart" uri="{C3380CC4-5D6E-409C-BE32-E72D297353CC}">
              <c16:uniqueId val="{00000000-F83F-4CFE-81BF-ADCF32E0E5EC}"/>
            </c:ext>
          </c:extLst>
        </c:ser>
        <c:ser>
          <c:idx val="1"/>
          <c:order val="1"/>
          <c:tx>
            <c:strRef>
              <c:f>'14.12'!$J$32</c:f>
              <c:strCache>
                <c:ptCount val="1"/>
              </c:strCache>
            </c:strRef>
          </c:tx>
          <c:invertIfNegative val="0"/>
          <c:cat>
            <c:numRef>
              <c:f>'14.12'!$K$30:$M$30</c:f>
              <c:numCache>
                <c:formatCode>General</c:formatCode>
                <c:ptCount val="3"/>
              </c:numCache>
            </c:numRef>
          </c:cat>
          <c:val>
            <c:numRef>
              <c:f>'14.12'!$K$32:$M$32</c:f>
              <c:numCache>
                <c:formatCode>#,##0.0</c:formatCode>
                <c:ptCount val="3"/>
              </c:numCache>
            </c:numRef>
          </c:val>
          <c:extLst>
            <c:ext xmlns:c16="http://schemas.microsoft.com/office/drawing/2014/chart" uri="{C3380CC4-5D6E-409C-BE32-E72D297353CC}">
              <c16:uniqueId val="{00000001-F83F-4CFE-81BF-ADCF32E0E5EC}"/>
            </c:ext>
          </c:extLst>
        </c:ser>
        <c:ser>
          <c:idx val="2"/>
          <c:order val="2"/>
          <c:tx>
            <c:strRef>
              <c:f>'14.12'!$J$33</c:f>
              <c:strCache>
                <c:ptCount val="1"/>
              </c:strCache>
            </c:strRef>
          </c:tx>
          <c:invertIfNegative val="0"/>
          <c:cat>
            <c:numRef>
              <c:f>'14.12'!$K$30:$M$30</c:f>
              <c:numCache>
                <c:formatCode>General</c:formatCode>
                <c:ptCount val="3"/>
              </c:numCache>
            </c:numRef>
          </c:cat>
          <c:val>
            <c:numRef>
              <c:f>'14.12'!$K$33:$M$33</c:f>
              <c:numCache>
                <c:formatCode>#,##0.0</c:formatCode>
                <c:ptCount val="3"/>
              </c:numCache>
            </c:numRef>
          </c:val>
          <c:extLst>
            <c:ext xmlns:c16="http://schemas.microsoft.com/office/drawing/2014/chart" uri="{C3380CC4-5D6E-409C-BE32-E72D297353CC}">
              <c16:uniqueId val="{00000002-F83F-4CFE-81BF-ADCF32E0E5EC}"/>
            </c:ext>
          </c:extLst>
        </c:ser>
        <c:ser>
          <c:idx val="3"/>
          <c:order val="3"/>
          <c:tx>
            <c:strRef>
              <c:f>'14.12'!$J$34</c:f>
              <c:strCache>
                <c:ptCount val="1"/>
              </c:strCache>
            </c:strRef>
          </c:tx>
          <c:invertIfNegative val="0"/>
          <c:cat>
            <c:numRef>
              <c:f>'14.12'!$K$30:$M$30</c:f>
              <c:numCache>
                <c:formatCode>General</c:formatCode>
                <c:ptCount val="3"/>
              </c:numCache>
            </c:numRef>
          </c:cat>
          <c:val>
            <c:numRef>
              <c:f>'14.12'!$K$34:$M$34</c:f>
              <c:numCache>
                <c:formatCode>#,##0.0</c:formatCode>
                <c:ptCount val="3"/>
              </c:numCache>
            </c:numRef>
          </c:val>
          <c:extLst>
            <c:ext xmlns:c16="http://schemas.microsoft.com/office/drawing/2014/chart" uri="{C3380CC4-5D6E-409C-BE32-E72D297353CC}">
              <c16:uniqueId val="{00000003-F83F-4CFE-81BF-ADCF32E0E5EC}"/>
            </c:ext>
          </c:extLst>
        </c:ser>
        <c:ser>
          <c:idx val="4"/>
          <c:order val="4"/>
          <c:tx>
            <c:strRef>
              <c:f>'14.12'!$J$35</c:f>
              <c:strCache>
                <c:ptCount val="1"/>
              </c:strCache>
            </c:strRef>
          </c:tx>
          <c:invertIfNegative val="0"/>
          <c:cat>
            <c:numRef>
              <c:f>'14.12'!$K$30:$M$30</c:f>
              <c:numCache>
                <c:formatCode>General</c:formatCode>
                <c:ptCount val="3"/>
              </c:numCache>
            </c:numRef>
          </c:cat>
          <c:val>
            <c:numRef>
              <c:f>'14.12'!$K$35:$M$35</c:f>
              <c:numCache>
                <c:formatCode>#,##0.0</c:formatCode>
                <c:ptCount val="3"/>
              </c:numCache>
            </c:numRef>
          </c:val>
          <c:extLst>
            <c:ext xmlns:c16="http://schemas.microsoft.com/office/drawing/2014/chart" uri="{C3380CC4-5D6E-409C-BE32-E72D297353CC}">
              <c16:uniqueId val="{00000004-F83F-4CFE-81BF-ADCF32E0E5EC}"/>
            </c:ext>
          </c:extLst>
        </c:ser>
        <c:ser>
          <c:idx val="5"/>
          <c:order val="5"/>
          <c:tx>
            <c:strRef>
              <c:f>'14.12'!$J$36</c:f>
              <c:strCache>
                <c:ptCount val="1"/>
              </c:strCache>
            </c:strRef>
          </c:tx>
          <c:invertIfNegative val="0"/>
          <c:cat>
            <c:numRef>
              <c:f>'14.12'!$K$30:$M$30</c:f>
              <c:numCache>
                <c:formatCode>General</c:formatCode>
                <c:ptCount val="3"/>
              </c:numCache>
            </c:numRef>
          </c:cat>
          <c:val>
            <c:numRef>
              <c:f>'14.12'!$K$36:$M$36</c:f>
              <c:numCache>
                <c:formatCode>#,##0.0</c:formatCode>
                <c:ptCount val="3"/>
              </c:numCache>
            </c:numRef>
          </c:val>
          <c:extLst>
            <c:ext xmlns:c16="http://schemas.microsoft.com/office/drawing/2014/chart" uri="{C3380CC4-5D6E-409C-BE32-E72D297353CC}">
              <c16:uniqueId val="{00000005-F83F-4CFE-81BF-ADCF32E0E5EC}"/>
            </c:ext>
          </c:extLst>
        </c:ser>
        <c:ser>
          <c:idx val="6"/>
          <c:order val="6"/>
          <c:tx>
            <c:strRef>
              <c:f>'14.12'!$J$37</c:f>
              <c:strCache>
                <c:ptCount val="1"/>
              </c:strCache>
            </c:strRef>
          </c:tx>
          <c:invertIfNegative val="0"/>
          <c:cat>
            <c:numRef>
              <c:f>'14.12'!$K$30:$M$30</c:f>
              <c:numCache>
                <c:formatCode>General</c:formatCode>
                <c:ptCount val="3"/>
              </c:numCache>
            </c:numRef>
          </c:cat>
          <c:val>
            <c:numRef>
              <c:f>'14.12'!$K$37:$M$37</c:f>
              <c:numCache>
                <c:formatCode>#,##0.0</c:formatCode>
                <c:ptCount val="3"/>
              </c:numCache>
            </c:numRef>
          </c:val>
          <c:extLst>
            <c:ext xmlns:c16="http://schemas.microsoft.com/office/drawing/2014/chart" uri="{C3380CC4-5D6E-409C-BE32-E72D297353CC}">
              <c16:uniqueId val="{00000006-F83F-4CFE-81BF-ADCF32E0E5EC}"/>
            </c:ext>
          </c:extLst>
        </c:ser>
        <c:ser>
          <c:idx val="7"/>
          <c:order val="7"/>
          <c:tx>
            <c:strRef>
              <c:f>'14.12'!$J$38</c:f>
              <c:strCache>
                <c:ptCount val="1"/>
              </c:strCache>
            </c:strRef>
          </c:tx>
          <c:spPr>
            <a:solidFill>
              <a:srgbClr val="FFC000"/>
            </a:solidFill>
          </c:spPr>
          <c:invertIfNegative val="0"/>
          <c:cat>
            <c:numRef>
              <c:f>'14.12'!$K$30:$M$30</c:f>
              <c:numCache>
                <c:formatCode>General</c:formatCode>
                <c:ptCount val="3"/>
              </c:numCache>
            </c:numRef>
          </c:cat>
          <c:val>
            <c:numRef>
              <c:f>'14.12'!$K$38:$M$38</c:f>
              <c:numCache>
                <c:formatCode>#,##0.0</c:formatCode>
                <c:ptCount val="3"/>
              </c:numCache>
            </c:numRef>
          </c:val>
          <c:extLst>
            <c:ext xmlns:c16="http://schemas.microsoft.com/office/drawing/2014/chart" uri="{C3380CC4-5D6E-409C-BE32-E72D297353CC}">
              <c16:uniqueId val="{00000007-F83F-4CFE-81BF-ADCF32E0E5EC}"/>
            </c:ext>
          </c:extLst>
        </c:ser>
        <c:dLbls>
          <c:showLegendKey val="0"/>
          <c:showVal val="0"/>
          <c:showCatName val="0"/>
          <c:showSerName val="0"/>
          <c:showPercent val="0"/>
          <c:showBubbleSize val="0"/>
        </c:dLbls>
        <c:gapWidth val="150"/>
        <c:overlap val="100"/>
        <c:axId val="285219072"/>
        <c:axId val="285237248"/>
      </c:barChart>
      <c:catAx>
        <c:axId val="285219072"/>
        <c:scaling>
          <c:orientation val="minMax"/>
        </c:scaling>
        <c:delete val="0"/>
        <c:axPos val="b"/>
        <c:numFmt formatCode="General" sourceLinked="1"/>
        <c:majorTickMark val="none"/>
        <c:minorTickMark val="none"/>
        <c:tickLblPos val="nextTo"/>
        <c:txPr>
          <a:bodyPr/>
          <a:lstStyle/>
          <a:p>
            <a:pPr>
              <a:defRPr sz="900"/>
            </a:pPr>
            <a:endParaRPr lang="cs-CZ"/>
          </a:p>
        </c:txPr>
        <c:crossAx val="285237248"/>
        <c:crosses val="autoZero"/>
        <c:auto val="1"/>
        <c:lblAlgn val="ctr"/>
        <c:lblOffset val="100"/>
        <c:noMultiLvlLbl val="0"/>
      </c:catAx>
      <c:valAx>
        <c:axId val="285237248"/>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85219072"/>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'14.12'!$L$19:$L$26</c:f>
              <c:numCache>
                <c:formatCode>General</c:formatCode>
                <c:ptCount val="8"/>
              </c:numCache>
            </c:numRef>
          </c:cat>
          <c:val>
            <c:numRef>
              <c:f>'14.12'!$M$19:$M$26</c:f>
              <c:numCache>
                <c:formatCode>0.0%</c:formatCode>
                <c:ptCount val="8"/>
              </c:numCache>
            </c:numRef>
          </c:val>
          <c:extLst>
            <c:ext xmlns:c16="http://schemas.microsoft.com/office/drawing/2014/chart" uri="{C3380CC4-5D6E-409C-BE32-E72D297353CC}">
              <c16:uniqueId val="{00000000-E73F-4CA1-94C9-939A54994236}"/>
            </c:ext>
          </c:extLst>
        </c:ser>
        <c:dLbls>
          <c:showLegendKey val="0"/>
          <c:showVal val="0"/>
          <c:showCatName val="0"/>
          <c:showSerName val="0"/>
          <c:showPercent val="0"/>
          <c:showBubbleSize val="0"/>
        </c:dLbls>
        <c:gapWidth val="150"/>
        <c:axId val="285274880"/>
        <c:axId val="285276416"/>
      </c:barChart>
      <c:catAx>
        <c:axId val="285274880"/>
        <c:scaling>
          <c:orientation val="minMax"/>
        </c:scaling>
        <c:delete val="0"/>
        <c:axPos val="l"/>
        <c:numFmt formatCode="General" sourceLinked="1"/>
        <c:majorTickMark val="none"/>
        <c:minorTickMark val="none"/>
        <c:tickLblPos val="nextTo"/>
        <c:txPr>
          <a:bodyPr/>
          <a:lstStyle/>
          <a:p>
            <a:pPr>
              <a:defRPr sz="900"/>
            </a:pPr>
            <a:endParaRPr lang="cs-CZ"/>
          </a:p>
        </c:txPr>
        <c:crossAx val="285276416"/>
        <c:crosses val="autoZero"/>
        <c:auto val="1"/>
        <c:lblAlgn val="ctr"/>
        <c:lblOffset val="100"/>
        <c:noMultiLvlLbl val="0"/>
      </c:catAx>
      <c:valAx>
        <c:axId val="285276416"/>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85274880"/>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52E1-43CD-A1A1-505FD1A893FD}"/>
              </c:ext>
            </c:extLst>
          </c:dPt>
          <c:cat>
            <c:numRef>
              <c:f>'14.13'!$J$19:$J$26</c:f>
              <c:numCache>
                <c:formatCode>General</c:formatCode>
                <c:ptCount val="8"/>
              </c:numCache>
            </c:numRef>
          </c:cat>
          <c:val>
            <c:numRef>
              <c:f>'14.13'!$K$19:$K$26</c:f>
              <c:numCache>
                <c:formatCode>General</c:formatCode>
                <c:ptCount val="8"/>
              </c:numCache>
            </c:numRef>
          </c:val>
          <c:extLst>
            <c:ext xmlns:c16="http://schemas.microsoft.com/office/drawing/2014/chart" uri="{C3380CC4-5D6E-409C-BE32-E72D297353CC}">
              <c16:uniqueId val="{00000002-52E1-43CD-A1A1-505FD1A893FD}"/>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'14.13'!$H$19:$H$22</c:f>
              <c:numCache>
                <c:formatCode>0.0</c:formatCode>
                <c:ptCount val="4"/>
              </c:numCache>
            </c:numRef>
          </c:cat>
          <c:val>
            <c:numRef>
              <c:f>'14.13'!$I$19:$I$22</c:f>
              <c:numCache>
                <c:formatCode>0.0%</c:formatCode>
                <c:ptCount val="4"/>
              </c:numCache>
            </c:numRef>
          </c:val>
          <c:extLst>
            <c:ext xmlns:c16="http://schemas.microsoft.com/office/drawing/2014/chart" uri="{C3380CC4-5D6E-409C-BE32-E72D297353CC}">
              <c16:uniqueId val="{00000000-656E-4ECF-8A0D-3E868447145D}"/>
            </c:ext>
          </c:extLst>
        </c:ser>
        <c:dLbls>
          <c:showLegendKey val="0"/>
          <c:showVal val="0"/>
          <c:showCatName val="0"/>
          <c:showSerName val="0"/>
          <c:showPercent val="0"/>
          <c:showBubbleSize val="0"/>
        </c:dLbls>
        <c:gapWidth val="150"/>
        <c:axId val="285055616"/>
        <c:axId val="285069696"/>
      </c:barChart>
      <c:catAx>
        <c:axId val="285055616"/>
        <c:scaling>
          <c:orientation val="maxMin"/>
        </c:scaling>
        <c:delete val="0"/>
        <c:axPos val="l"/>
        <c:numFmt formatCode="0.0" sourceLinked="1"/>
        <c:majorTickMark val="none"/>
        <c:minorTickMark val="none"/>
        <c:tickLblPos val="nextTo"/>
        <c:txPr>
          <a:bodyPr/>
          <a:lstStyle/>
          <a:p>
            <a:pPr>
              <a:defRPr sz="900"/>
            </a:pPr>
            <a:endParaRPr lang="cs-CZ"/>
          </a:p>
        </c:txPr>
        <c:crossAx val="285069696"/>
        <c:crosses val="autoZero"/>
        <c:auto val="1"/>
        <c:lblAlgn val="ctr"/>
        <c:lblOffset val="100"/>
        <c:noMultiLvlLbl val="0"/>
      </c:catAx>
      <c:valAx>
        <c:axId val="285069696"/>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85055616"/>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'14.13'!$H$31:$H$38</c:f>
              <c:numCache>
                <c:formatCode>General</c:formatCode>
                <c:ptCount val="8"/>
              </c:numCache>
            </c:numRef>
          </c:cat>
          <c:val>
            <c:numRef>
              <c:f>'14.13'!$I$31:$I$38</c:f>
              <c:numCache>
                <c:formatCode>0.0%</c:formatCode>
                <c:ptCount val="8"/>
              </c:numCache>
            </c:numRef>
          </c:val>
          <c:extLst>
            <c:ext xmlns:c16="http://schemas.microsoft.com/office/drawing/2014/chart" uri="{C3380CC4-5D6E-409C-BE32-E72D297353CC}">
              <c16:uniqueId val="{00000000-94C9-4CD4-B0AC-45A08BAC282E}"/>
            </c:ext>
          </c:extLst>
        </c:ser>
        <c:dLbls>
          <c:showLegendKey val="0"/>
          <c:showVal val="0"/>
          <c:showCatName val="0"/>
          <c:showSerName val="0"/>
          <c:showPercent val="0"/>
          <c:showBubbleSize val="0"/>
        </c:dLbls>
        <c:gapWidth val="150"/>
        <c:axId val="285106560"/>
        <c:axId val="285108096"/>
      </c:barChart>
      <c:catAx>
        <c:axId val="285106560"/>
        <c:scaling>
          <c:orientation val="minMax"/>
        </c:scaling>
        <c:delete val="0"/>
        <c:axPos val="l"/>
        <c:numFmt formatCode="General" sourceLinked="1"/>
        <c:majorTickMark val="none"/>
        <c:minorTickMark val="none"/>
        <c:tickLblPos val="nextTo"/>
        <c:txPr>
          <a:bodyPr/>
          <a:lstStyle/>
          <a:p>
            <a:pPr>
              <a:defRPr sz="900"/>
            </a:pPr>
            <a:endParaRPr lang="cs-CZ"/>
          </a:p>
        </c:txPr>
        <c:crossAx val="285108096"/>
        <c:crosses val="autoZero"/>
        <c:auto val="1"/>
        <c:lblAlgn val="ctr"/>
        <c:lblOffset val="100"/>
        <c:noMultiLvlLbl val="0"/>
      </c:catAx>
      <c:valAx>
        <c:axId val="285108096"/>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85106560"/>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'14.13'!$J$31</c:f>
              <c:strCache>
                <c:ptCount val="1"/>
              </c:strCache>
            </c:strRef>
          </c:tx>
          <c:invertIfNegative val="0"/>
          <c:cat>
            <c:numRef>
              <c:f>'14.13'!$K$30:$M$30</c:f>
              <c:numCache>
                <c:formatCode>General</c:formatCode>
                <c:ptCount val="3"/>
              </c:numCache>
            </c:numRef>
          </c:cat>
          <c:val>
            <c:numRef>
              <c:f>'14.13'!$K$31:$M$31</c:f>
              <c:numCache>
                <c:formatCode>#,##0.0</c:formatCode>
                <c:ptCount val="3"/>
              </c:numCache>
            </c:numRef>
          </c:val>
          <c:extLst>
            <c:ext xmlns:c16="http://schemas.microsoft.com/office/drawing/2014/chart" uri="{C3380CC4-5D6E-409C-BE32-E72D297353CC}">
              <c16:uniqueId val="{00000000-E41F-4ADC-AC16-F15E8BEBFAF0}"/>
            </c:ext>
          </c:extLst>
        </c:ser>
        <c:ser>
          <c:idx val="1"/>
          <c:order val="1"/>
          <c:tx>
            <c:strRef>
              <c:f>'14.13'!$J$32</c:f>
              <c:strCache>
                <c:ptCount val="1"/>
              </c:strCache>
            </c:strRef>
          </c:tx>
          <c:invertIfNegative val="0"/>
          <c:cat>
            <c:numRef>
              <c:f>'14.13'!$K$30:$M$30</c:f>
              <c:numCache>
                <c:formatCode>General</c:formatCode>
                <c:ptCount val="3"/>
              </c:numCache>
            </c:numRef>
          </c:cat>
          <c:val>
            <c:numRef>
              <c:f>'14.13'!$K$32:$M$32</c:f>
              <c:numCache>
                <c:formatCode>#,##0.0</c:formatCode>
                <c:ptCount val="3"/>
              </c:numCache>
            </c:numRef>
          </c:val>
          <c:extLst>
            <c:ext xmlns:c16="http://schemas.microsoft.com/office/drawing/2014/chart" uri="{C3380CC4-5D6E-409C-BE32-E72D297353CC}">
              <c16:uniqueId val="{00000001-E41F-4ADC-AC16-F15E8BEBFAF0}"/>
            </c:ext>
          </c:extLst>
        </c:ser>
        <c:ser>
          <c:idx val="2"/>
          <c:order val="2"/>
          <c:tx>
            <c:strRef>
              <c:f>'14.13'!$J$33</c:f>
              <c:strCache>
                <c:ptCount val="1"/>
              </c:strCache>
            </c:strRef>
          </c:tx>
          <c:invertIfNegative val="0"/>
          <c:cat>
            <c:numRef>
              <c:f>'14.13'!$K$30:$M$30</c:f>
              <c:numCache>
                <c:formatCode>General</c:formatCode>
                <c:ptCount val="3"/>
              </c:numCache>
            </c:numRef>
          </c:cat>
          <c:val>
            <c:numRef>
              <c:f>'14.13'!$K$33:$M$33</c:f>
              <c:numCache>
                <c:formatCode>#,##0.0</c:formatCode>
                <c:ptCount val="3"/>
              </c:numCache>
            </c:numRef>
          </c:val>
          <c:extLst>
            <c:ext xmlns:c16="http://schemas.microsoft.com/office/drawing/2014/chart" uri="{C3380CC4-5D6E-409C-BE32-E72D297353CC}">
              <c16:uniqueId val="{00000002-E41F-4ADC-AC16-F15E8BEBFAF0}"/>
            </c:ext>
          </c:extLst>
        </c:ser>
        <c:ser>
          <c:idx val="3"/>
          <c:order val="3"/>
          <c:tx>
            <c:strRef>
              <c:f>'14.13'!$J$34</c:f>
              <c:strCache>
                <c:ptCount val="1"/>
              </c:strCache>
            </c:strRef>
          </c:tx>
          <c:invertIfNegative val="0"/>
          <c:cat>
            <c:numRef>
              <c:f>'14.13'!$K$30:$M$30</c:f>
              <c:numCache>
                <c:formatCode>General</c:formatCode>
                <c:ptCount val="3"/>
              </c:numCache>
            </c:numRef>
          </c:cat>
          <c:val>
            <c:numRef>
              <c:f>'14.13'!$K$34:$M$34</c:f>
              <c:numCache>
                <c:formatCode>#,##0.0</c:formatCode>
                <c:ptCount val="3"/>
              </c:numCache>
            </c:numRef>
          </c:val>
          <c:extLst>
            <c:ext xmlns:c16="http://schemas.microsoft.com/office/drawing/2014/chart" uri="{C3380CC4-5D6E-409C-BE32-E72D297353CC}">
              <c16:uniqueId val="{00000003-E41F-4ADC-AC16-F15E8BEBFAF0}"/>
            </c:ext>
          </c:extLst>
        </c:ser>
        <c:ser>
          <c:idx val="4"/>
          <c:order val="4"/>
          <c:tx>
            <c:strRef>
              <c:f>'14.13'!$J$35</c:f>
              <c:strCache>
                <c:ptCount val="1"/>
              </c:strCache>
            </c:strRef>
          </c:tx>
          <c:invertIfNegative val="0"/>
          <c:cat>
            <c:numRef>
              <c:f>'14.13'!$K$30:$M$30</c:f>
              <c:numCache>
                <c:formatCode>General</c:formatCode>
                <c:ptCount val="3"/>
              </c:numCache>
            </c:numRef>
          </c:cat>
          <c:val>
            <c:numRef>
              <c:f>'14.13'!$K$35:$M$35</c:f>
              <c:numCache>
                <c:formatCode>#,##0.0</c:formatCode>
                <c:ptCount val="3"/>
              </c:numCache>
            </c:numRef>
          </c:val>
          <c:extLst>
            <c:ext xmlns:c16="http://schemas.microsoft.com/office/drawing/2014/chart" uri="{C3380CC4-5D6E-409C-BE32-E72D297353CC}">
              <c16:uniqueId val="{00000004-E41F-4ADC-AC16-F15E8BEBFAF0}"/>
            </c:ext>
          </c:extLst>
        </c:ser>
        <c:ser>
          <c:idx val="5"/>
          <c:order val="5"/>
          <c:tx>
            <c:strRef>
              <c:f>'14.13'!$J$36</c:f>
              <c:strCache>
                <c:ptCount val="1"/>
              </c:strCache>
            </c:strRef>
          </c:tx>
          <c:invertIfNegative val="0"/>
          <c:cat>
            <c:numRef>
              <c:f>'14.13'!$K$30:$M$30</c:f>
              <c:numCache>
                <c:formatCode>General</c:formatCode>
                <c:ptCount val="3"/>
              </c:numCache>
            </c:numRef>
          </c:cat>
          <c:val>
            <c:numRef>
              <c:f>'14.13'!$K$36:$M$36</c:f>
              <c:numCache>
                <c:formatCode>#,##0.0</c:formatCode>
                <c:ptCount val="3"/>
              </c:numCache>
            </c:numRef>
          </c:val>
          <c:extLst>
            <c:ext xmlns:c16="http://schemas.microsoft.com/office/drawing/2014/chart" uri="{C3380CC4-5D6E-409C-BE32-E72D297353CC}">
              <c16:uniqueId val="{00000005-E41F-4ADC-AC16-F15E8BEBFAF0}"/>
            </c:ext>
          </c:extLst>
        </c:ser>
        <c:ser>
          <c:idx val="6"/>
          <c:order val="6"/>
          <c:tx>
            <c:strRef>
              <c:f>'14.13'!$J$37</c:f>
              <c:strCache>
                <c:ptCount val="1"/>
              </c:strCache>
            </c:strRef>
          </c:tx>
          <c:invertIfNegative val="0"/>
          <c:cat>
            <c:numRef>
              <c:f>'14.13'!$K$30:$M$30</c:f>
              <c:numCache>
                <c:formatCode>General</c:formatCode>
                <c:ptCount val="3"/>
              </c:numCache>
            </c:numRef>
          </c:cat>
          <c:val>
            <c:numRef>
              <c:f>'14.13'!$K$37:$M$37</c:f>
              <c:numCache>
                <c:formatCode>#,##0.0</c:formatCode>
                <c:ptCount val="3"/>
              </c:numCache>
            </c:numRef>
          </c:val>
          <c:extLst>
            <c:ext xmlns:c16="http://schemas.microsoft.com/office/drawing/2014/chart" uri="{C3380CC4-5D6E-409C-BE32-E72D297353CC}">
              <c16:uniqueId val="{00000006-E41F-4ADC-AC16-F15E8BEBFAF0}"/>
            </c:ext>
          </c:extLst>
        </c:ser>
        <c:ser>
          <c:idx val="7"/>
          <c:order val="7"/>
          <c:tx>
            <c:strRef>
              <c:f>'14.13'!$J$38</c:f>
              <c:strCache>
                <c:ptCount val="1"/>
              </c:strCache>
            </c:strRef>
          </c:tx>
          <c:spPr>
            <a:solidFill>
              <a:srgbClr val="FFC000"/>
            </a:solidFill>
          </c:spPr>
          <c:invertIfNegative val="0"/>
          <c:cat>
            <c:numRef>
              <c:f>'14.13'!$K$30:$M$30</c:f>
              <c:numCache>
                <c:formatCode>General</c:formatCode>
                <c:ptCount val="3"/>
              </c:numCache>
            </c:numRef>
          </c:cat>
          <c:val>
            <c:numRef>
              <c:f>'14.13'!$K$38:$M$38</c:f>
              <c:numCache>
                <c:formatCode>#,##0.0</c:formatCode>
                <c:ptCount val="3"/>
              </c:numCache>
            </c:numRef>
          </c:val>
          <c:extLst>
            <c:ext xmlns:c16="http://schemas.microsoft.com/office/drawing/2014/chart" uri="{C3380CC4-5D6E-409C-BE32-E72D297353CC}">
              <c16:uniqueId val="{00000007-E41F-4ADC-AC16-F15E8BEBFAF0}"/>
            </c:ext>
          </c:extLst>
        </c:ser>
        <c:dLbls>
          <c:showLegendKey val="0"/>
          <c:showVal val="0"/>
          <c:showCatName val="0"/>
          <c:showSerName val="0"/>
          <c:showPercent val="0"/>
          <c:showBubbleSize val="0"/>
        </c:dLbls>
        <c:gapWidth val="150"/>
        <c:overlap val="100"/>
        <c:axId val="285157632"/>
        <c:axId val="285163520"/>
      </c:barChart>
      <c:catAx>
        <c:axId val="285157632"/>
        <c:scaling>
          <c:orientation val="minMax"/>
        </c:scaling>
        <c:delete val="0"/>
        <c:axPos val="b"/>
        <c:numFmt formatCode="General" sourceLinked="1"/>
        <c:majorTickMark val="none"/>
        <c:minorTickMark val="none"/>
        <c:tickLblPos val="nextTo"/>
        <c:txPr>
          <a:bodyPr/>
          <a:lstStyle/>
          <a:p>
            <a:pPr>
              <a:defRPr sz="900"/>
            </a:pPr>
            <a:endParaRPr lang="cs-CZ"/>
          </a:p>
        </c:txPr>
        <c:crossAx val="285163520"/>
        <c:crosses val="autoZero"/>
        <c:auto val="1"/>
        <c:lblAlgn val="ctr"/>
        <c:lblOffset val="100"/>
        <c:noMultiLvlLbl val="0"/>
      </c:catAx>
      <c:valAx>
        <c:axId val="285163520"/>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85157632"/>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'14.13'!$L$19:$L$26</c:f>
              <c:numCache>
                <c:formatCode>General</c:formatCode>
                <c:ptCount val="8"/>
              </c:numCache>
            </c:numRef>
          </c:cat>
          <c:val>
            <c:numRef>
              <c:f>'14.13'!$M$19:$M$26</c:f>
              <c:numCache>
                <c:formatCode>0.0%</c:formatCode>
                <c:ptCount val="8"/>
              </c:numCache>
            </c:numRef>
          </c:val>
          <c:extLst>
            <c:ext xmlns:c16="http://schemas.microsoft.com/office/drawing/2014/chart" uri="{C3380CC4-5D6E-409C-BE32-E72D297353CC}">
              <c16:uniqueId val="{00000000-3D0B-4998-B3D0-ED4CA6CB4FEB}"/>
            </c:ext>
          </c:extLst>
        </c:ser>
        <c:dLbls>
          <c:showLegendKey val="0"/>
          <c:showVal val="0"/>
          <c:showCatName val="0"/>
          <c:showSerName val="0"/>
          <c:showPercent val="0"/>
          <c:showBubbleSize val="0"/>
        </c:dLbls>
        <c:gapWidth val="150"/>
        <c:axId val="285197056"/>
        <c:axId val="285198592"/>
      </c:barChart>
      <c:catAx>
        <c:axId val="285197056"/>
        <c:scaling>
          <c:orientation val="minMax"/>
        </c:scaling>
        <c:delete val="0"/>
        <c:axPos val="l"/>
        <c:numFmt formatCode="General" sourceLinked="1"/>
        <c:majorTickMark val="none"/>
        <c:minorTickMark val="none"/>
        <c:tickLblPos val="nextTo"/>
        <c:txPr>
          <a:bodyPr/>
          <a:lstStyle/>
          <a:p>
            <a:pPr>
              <a:defRPr sz="900"/>
            </a:pPr>
            <a:endParaRPr lang="cs-CZ"/>
          </a:p>
        </c:txPr>
        <c:crossAx val="285198592"/>
        <c:crosses val="autoZero"/>
        <c:auto val="1"/>
        <c:lblAlgn val="ctr"/>
        <c:lblOffset val="100"/>
        <c:noMultiLvlLbl val="0"/>
      </c:catAx>
      <c:valAx>
        <c:axId val="285198592"/>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85197056"/>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technologií na v</a:t>
            </a:r>
            <a:r>
              <a:rPr lang="en-US" sz="1000"/>
              <a:t>ýrob</a:t>
            </a:r>
            <a:r>
              <a:rPr lang="cs-CZ" sz="1000"/>
              <a:t>ě</a:t>
            </a:r>
            <a:r>
              <a:rPr lang="en-US" sz="1000"/>
              <a:t> elektřiny brutto</a:t>
            </a:r>
          </a:p>
        </c:rich>
      </c:tx>
      <c:overlay val="0"/>
    </c:title>
    <c:autoTitleDeleted val="0"/>
    <c:plotArea>
      <c:layout/>
      <c:doughnutChart>
        <c:varyColors val="1"/>
        <c:ser>
          <c:idx val="2"/>
          <c:order val="0"/>
          <c:dPt>
            <c:idx val="7"/>
            <c:bubble3D val="0"/>
            <c:spPr>
              <a:solidFill>
                <a:srgbClr val="FFC000"/>
              </a:solidFill>
            </c:spPr>
            <c:extLst>
              <c:ext xmlns:c16="http://schemas.microsoft.com/office/drawing/2014/chart" uri="{C3380CC4-5D6E-409C-BE32-E72D297353CC}">
                <c16:uniqueId val="{00000001-D537-48D4-AE83-88E08A54BD35}"/>
              </c:ext>
            </c:extLst>
          </c:dPt>
          <c:cat>
            <c:numRef>
              <c:f>'14.14'!$J$19:$J$26</c:f>
              <c:numCache>
                <c:formatCode>General</c:formatCode>
                <c:ptCount val="8"/>
              </c:numCache>
            </c:numRef>
          </c:cat>
          <c:val>
            <c:numRef>
              <c:f>'14.14'!$K$19:$K$26</c:f>
              <c:numCache>
                <c:formatCode>General</c:formatCode>
                <c:ptCount val="8"/>
              </c:numCache>
            </c:numRef>
          </c:val>
          <c:extLst>
            <c:ext xmlns:c16="http://schemas.microsoft.com/office/drawing/2014/chart" uri="{C3380CC4-5D6E-409C-BE32-E72D297353CC}">
              <c16:uniqueId val="{00000002-D537-48D4-AE83-88E08A54BD35}"/>
            </c:ext>
          </c:extLst>
        </c:ser>
        <c:dLbls>
          <c:showLegendKey val="0"/>
          <c:showVal val="0"/>
          <c:showCatName val="0"/>
          <c:showSerName val="0"/>
          <c:showPercent val="0"/>
          <c:showBubbleSize val="0"/>
          <c:showLeaderLines val="1"/>
        </c:dLbls>
        <c:firstSliceAng val="0"/>
        <c:holeSize val="50"/>
      </c:doughnutChart>
    </c:plotArea>
    <c:legend>
      <c:legendPos val="r"/>
      <c:layout>
        <c:manualLayout>
          <c:xMode val="edge"/>
          <c:yMode val="edge"/>
          <c:x val="0.73366905738454002"/>
          <c:y val="0.21518680535303458"/>
          <c:w val="0.24404682005278588"/>
          <c:h val="0.74415281423155444"/>
        </c:manualLayout>
      </c:layout>
      <c:overlay val="0"/>
      <c:txPr>
        <a:bodyPr/>
        <a:lstStyle/>
        <a:p>
          <a:pPr rtl="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spotřebě elektřiny </a:t>
            </a:r>
            <a:r>
              <a:rPr lang="cs-CZ" sz="1000"/>
              <a:t>v ČR</a:t>
            </a:r>
          </a:p>
        </c:rich>
      </c:tx>
      <c:overlay val="0"/>
    </c:title>
    <c:autoTitleDeleted val="0"/>
    <c:plotArea>
      <c:layout/>
      <c:barChart>
        <c:barDir val="bar"/>
        <c:grouping val="clustered"/>
        <c:varyColors val="0"/>
        <c:ser>
          <c:idx val="0"/>
          <c:order val="0"/>
          <c:invertIfNegative val="0"/>
          <c:cat>
            <c:numRef>
              <c:f>'14.14'!$H$19:$H$22</c:f>
              <c:numCache>
                <c:formatCode>0.0</c:formatCode>
                <c:ptCount val="4"/>
              </c:numCache>
            </c:numRef>
          </c:cat>
          <c:val>
            <c:numRef>
              <c:f>'14.14'!$I$19:$I$22</c:f>
              <c:numCache>
                <c:formatCode>0.0%</c:formatCode>
                <c:ptCount val="4"/>
              </c:numCache>
            </c:numRef>
          </c:val>
          <c:extLst>
            <c:ext xmlns:c16="http://schemas.microsoft.com/office/drawing/2014/chart" uri="{C3380CC4-5D6E-409C-BE32-E72D297353CC}">
              <c16:uniqueId val="{00000000-1CD1-4109-B99F-21BE67C49721}"/>
            </c:ext>
          </c:extLst>
        </c:ser>
        <c:dLbls>
          <c:showLegendKey val="0"/>
          <c:showVal val="0"/>
          <c:showCatName val="0"/>
          <c:showSerName val="0"/>
          <c:showPercent val="0"/>
          <c:showBubbleSize val="0"/>
        </c:dLbls>
        <c:gapWidth val="150"/>
        <c:axId val="285416064"/>
        <c:axId val="285426048"/>
      </c:barChart>
      <c:catAx>
        <c:axId val="285416064"/>
        <c:scaling>
          <c:orientation val="maxMin"/>
        </c:scaling>
        <c:delete val="0"/>
        <c:axPos val="l"/>
        <c:numFmt formatCode="0.0" sourceLinked="1"/>
        <c:majorTickMark val="none"/>
        <c:minorTickMark val="none"/>
        <c:tickLblPos val="nextTo"/>
        <c:txPr>
          <a:bodyPr/>
          <a:lstStyle/>
          <a:p>
            <a:pPr>
              <a:defRPr sz="900"/>
            </a:pPr>
            <a:endParaRPr lang="cs-CZ"/>
          </a:p>
        </c:txPr>
        <c:crossAx val="285426048"/>
        <c:crosses val="autoZero"/>
        <c:auto val="1"/>
        <c:lblAlgn val="ctr"/>
        <c:lblOffset val="100"/>
        <c:noMultiLvlLbl val="0"/>
      </c:catAx>
      <c:valAx>
        <c:axId val="285426048"/>
        <c:scaling>
          <c:orientation val="minMax"/>
          <c:max val="1"/>
        </c:scaling>
        <c:delete val="0"/>
        <c:axPos val="t"/>
        <c:majorGridlines/>
        <c:numFmt formatCode="0%" sourceLinked="0"/>
        <c:majorTickMark val="out"/>
        <c:minorTickMark val="none"/>
        <c:tickLblPos val="high"/>
        <c:spPr>
          <a:ln>
            <a:noFill/>
          </a:ln>
        </c:spPr>
        <c:txPr>
          <a:bodyPr/>
          <a:lstStyle/>
          <a:p>
            <a:pPr>
              <a:defRPr sz="900"/>
            </a:pPr>
            <a:endParaRPr lang="cs-CZ"/>
          </a:p>
        </c:txPr>
        <c:crossAx val="285416064"/>
        <c:crosses val="autoZero"/>
        <c:crossBetween val="between"/>
        <c:majorUnit val="0.2"/>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 instalovaném výkonu v ČR</a:t>
            </a:r>
          </a:p>
        </c:rich>
      </c:tx>
      <c:overlay val="0"/>
    </c:title>
    <c:autoTitleDeleted val="0"/>
    <c:plotArea>
      <c:layout/>
      <c:barChart>
        <c:barDir val="bar"/>
        <c:grouping val="clustered"/>
        <c:varyColors val="0"/>
        <c:ser>
          <c:idx val="0"/>
          <c:order val="0"/>
          <c:invertIfNegative val="0"/>
          <c:cat>
            <c:numRef>
              <c:f>'14.14'!$H$31:$H$38</c:f>
              <c:numCache>
                <c:formatCode>General</c:formatCode>
                <c:ptCount val="8"/>
              </c:numCache>
            </c:numRef>
          </c:cat>
          <c:val>
            <c:numRef>
              <c:f>'14.14'!$I$31:$I$38</c:f>
              <c:numCache>
                <c:formatCode>0.0%</c:formatCode>
                <c:ptCount val="8"/>
              </c:numCache>
            </c:numRef>
          </c:val>
          <c:extLst>
            <c:ext xmlns:c16="http://schemas.microsoft.com/office/drawing/2014/chart" uri="{C3380CC4-5D6E-409C-BE32-E72D297353CC}">
              <c16:uniqueId val="{00000000-533A-4656-9AE8-AC2CE5CFA4EC}"/>
            </c:ext>
          </c:extLst>
        </c:ser>
        <c:dLbls>
          <c:showLegendKey val="0"/>
          <c:showVal val="0"/>
          <c:showCatName val="0"/>
          <c:showSerName val="0"/>
          <c:showPercent val="0"/>
          <c:showBubbleSize val="0"/>
        </c:dLbls>
        <c:gapWidth val="150"/>
        <c:axId val="285442432"/>
        <c:axId val="285443968"/>
      </c:barChart>
      <c:catAx>
        <c:axId val="285442432"/>
        <c:scaling>
          <c:orientation val="minMax"/>
        </c:scaling>
        <c:delete val="0"/>
        <c:axPos val="l"/>
        <c:numFmt formatCode="General" sourceLinked="1"/>
        <c:majorTickMark val="none"/>
        <c:minorTickMark val="none"/>
        <c:tickLblPos val="nextTo"/>
        <c:txPr>
          <a:bodyPr/>
          <a:lstStyle/>
          <a:p>
            <a:pPr>
              <a:defRPr sz="900"/>
            </a:pPr>
            <a:endParaRPr lang="cs-CZ"/>
          </a:p>
        </c:txPr>
        <c:crossAx val="285443968"/>
        <c:crosses val="autoZero"/>
        <c:auto val="1"/>
        <c:lblAlgn val="ctr"/>
        <c:lblOffset val="100"/>
        <c:noMultiLvlLbl val="0"/>
      </c:catAx>
      <c:valAx>
        <c:axId val="285443968"/>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85442432"/>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Výroba elektřiny brutto (GWh)</a:t>
            </a:r>
          </a:p>
        </c:rich>
      </c:tx>
      <c:overlay val="0"/>
    </c:title>
    <c:autoTitleDeleted val="0"/>
    <c:plotArea>
      <c:layout/>
      <c:barChart>
        <c:barDir val="col"/>
        <c:grouping val="stacked"/>
        <c:varyColors val="0"/>
        <c:ser>
          <c:idx val="0"/>
          <c:order val="0"/>
          <c:tx>
            <c:strRef>
              <c:f>'14.14'!$J$31</c:f>
              <c:strCache>
                <c:ptCount val="1"/>
              </c:strCache>
            </c:strRef>
          </c:tx>
          <c:invertIfNegative val="0"/>
          <c:cat>
            <c:numRef>
              <c:f>'14.14'!$K$30:$M$30</c:f>
              <c:numCache>
                <c:formatCode>General</c:formatCode>
                <c:ptCount val="3"/>
              </c:numCache>
            </c:numRef>
          </c:cat>
          <c:val>
            <c:numRef>
              <c:f>'14.14'!$K$31:$M$31</c:f>
              <c:numCache>
                <c:formatCode>#,##0.0</c:formatCode>
                <c:ptCount val="3"/>
              </c:numCache>
            </c:numRef>
          </c:val>
          <c:extLst>
            <c:ext xmlns:c16="http://schemas.microsoft.com/office/drawing/2014/chart" uri="{C3380CC4-5D6E-409C-BE32-E72D297353CC}">
              <c16:uniqueId val="{00000000-1126-45DC-BB60-9D591292108A}"/>
            </c:ext>
          </c:extLst>
        </c:ser>
        <c:ser>
          <c:idx val="1"/>
          <c:order val="1"/>
          <c:tx>
            <c:strRef>
              <c:f>'14.14'!$J$32</c:f>
              <c:strCache>
                <c:ptCount val="1"/>
              </c:strCache>
            </c:strRef>
          </c:tx>
          <c:invertIfNegative val="0"/>
          <c:cat>
            <c:numRef>
              <c:f>'14.14'!$K$30:$M$30</c:f>
              <c:numCache>
                <c:formatCode>General</c:formatCode>
                <c:ptCount val="3"/>
              </c:numCache>
            </c:numRef>
          </c:cat>
          <c:val>
            <c:numRef>
              <c:f>'14.14'!$K$32:$M$32</c:f>
              <c:numCache>
                <c:formatCode>#,##0.0</c:formatCode>
                <c:ptCount val="3"/>
              </c:numCache>
            </c:numRef>
          </c:val>
          <c:extLst>
            <c:ext xmlns:c16="http://schemas.microsoft.com/office/drawing/2014/chart" uri="{C3380CC4-5D6E-409C-BE32-E72D297353CC}">
              <c16:uniqueId val="{00000001-1126-45DC-BB60-9D591292108A}"/>
            </c:ext>
          </c:extLst>
        </c:ser>
        <c:ser>
          <c:idx val="2"/>
          <c:order val="2"/>
          <c:tx>
            <c:strRef>
              <c:f>'14.14'!$J$33</c:f>
              <c:strCache>
                <c:ptCount val="1"/>
              </c:strCache>
            </c:strRef>
          </c:tx>
          <c:invertIfNegative val="0"/>
          <c:cat>
            <c:numRef>
              <c:f>'14.14'!$K$30:$M$30</c:f>
              <c:numCache>
                <c:formatCode>General</c:formatCode>
                <c:ptCount val="3"/>
              </c:numCache>
            </c:numRef>
          </c:cat>
          <c:val>
            <c:numRef>
              <c:f>'14.14'!$K$33:$M$33</c:f>
              <c:numCache>
                <c:formatCode>#,##0.0</c:formatCode>
                <c:ptCount val="3"/>
              </c:numCache>
            </c:numRef>
          </c:val>
          <c:extLst>
            <c:ext xmlns:c16="http://schemas.microsoft.com/office/drawing/2014/chart" uri="{C3380CC4-5D6E-409C-BE32-E72D297353CC}">
              <c16:uniqueId val="{00000002-1126-45DC-BB60-9D591292108A}"/>
            </c:ext>
          </c:extLst>
        </c:ser>
        <c:ser>
          <c:idx val="3"/>
          <c:order val="3"/>
          <c:tx>
            <c:strRef>
              <c:f>'14.14'!$J$34</c:f>
              <c:strCache>
                <c:ptCount val="1"/>
              </c:strCache>
            </c:strRef>
          </c:tx>
          <c:invertIfNegative val="0"/>
          <c:cat>
            <c:numRef>
              <c:f>'14.14'!$K$30:$M$30</c:f>
              <c:numCache>
                <c:formatCode>General</c:formatCode>
                <c:ptCount val="3"/>
              </c:numCache>
            </c:numRef>
          </c:cat>
          <c:val>
            <c:numRef>
              <c:f>'14.14'!$K$34:$M$34</c:f>
              <c:numCache>
                <c:formatCode>#,##0.0</c:formatCode>
                <c:ptCount val="3"/>
              </c:numCache>
            </c:numRef>
          </c:val>
          <c:extLst>
            <c:ext xmlns:c16="http://schemas.microsoft.com/office/drawing/2014/chart" uri="{C3380CC4-5D6E-409C-BE32-E72D297353CC}">
              <c16:uniqueId val="{00000003-1126-45DC-BB60-9D591292108A}"/>
            </c:ext>
          </c:extLst>
        </c:ser>
        <c:ser>
          <c:idx val="4"/>
          <c:order val="4"/>
          <c:tx>
            <c:strRef>
              <c:f>'14.14'!$J$35</c:f>
              <c:strCache>
                <c:ptCount val="1"/>
              </c:strCache>
            </c:strRef>
          </c:tx>
          <c:invertIfNegative val="0"/>
          <c:cat>
            <c:numRef>
              <c:f>'14.14'!$K$30:$M$30</c:f>
              <c:numCache>
                <c:formatCode>General</c:formatCode>
                <c:ptCount val="3"/>
              </c:numCache>
            </c:numRef>
          </c:cat>
          <c:val>
            <c:numRef>
              <c:f>'14.14'!$K$35:$M$35</c:f>
              <c:numCache>
                <c:formatCode>#,##0.0</c:formatCode>
                <c:ptCount val="3"/>
              </c:numCache>
            </c:numRef>
          </c:val>
          <c:extLst>
            <c:ext xmlns:c16="http://schemas.microsoft.com/office/drawing/2014/chart" uri="{C3380CC4-5D6E-409C-BE32-E72D297353CC}">
              <c16:uniqueId val="{00000004-1126-45DC-BB60-9D591292108A}"/>
            </c:ext>
          </c:extLst>
        </c:ser>
        <c:ser>
          <c:idx val="5"/>
          <c:order val="5"/>
          <c:tx>
            <c:strRef>
              <c:f>'14.14'!$J$36</c:f>
              <c:strCache>
                <c:ptCount val="1"/>
              </c:strCache>
            </c:strRef>
          </c:tx>
          <c:invertIfNegative val="0"/>
          <c:cat>
            <c:numRef>
              <c:f>'14.14'!$K$30:$M$30</c:f>
              <c:numCache>
                <c:formatCode>General</c:formatCode>
                <c:ptCount val="3"/>
              </c:numCache>
            </c:numRef>
          </c:cat>
          <c:val>
            <c:numRef>
              <c:f>'14.14'!$K$36:$M$36</c:f>
              <c:numCache>
                <c:formatCode>#,##0.0</c:formatCode>
                <c:ptCount val="3"/>
              </c:numCache>
            </c:numRef>
          </c:val>
          <c:extLst>
            <c:ext xmlns:c16="http://schemas.microsoft.com/office/drawing/2014/chart" uri="{C3380CC4-5D6E-409C-BE32-E72D297353CC}">
              <c16:uniqueId val="{00000005-1126-45DC-BB60-9D591292108A}"/>
            </c:ext>
          </c:extLst>
        </c:ser>
        <c:ser>
          <c:idx val="6"/>
          <c:order val="6"/>
          <c:tx>
            <c:strRef>
              <c:f>'14.14'!$J$37</c:f>
              <c:strCache>
                <c:ptCount val="1"/>
              </c:strCache>
            </c:strRef>
          </c:tx>
          <c:invertIfNegative val="0"/>
          <c:cat>
            <c:numRef>
              <c:f>'14.14'!$K$30:$M$30</c:f>
              <c:numCache>
                <c:formatCode>General</c:formatCode>
                <c:ptCount val="3"/>
              </c:numCache>
            </c:numRef>
          </c:cat>
          <c:val>
            <c:numRef>
              <c:f>'14.14'!$K$37:$M$37</c:f>
              <c:numCache>
                <c:formatCode>#,##0.0</c:formatCode>
                <c:ptCount val="3"/>
              </c:numCache>
            </c:numRef>
          </c:val>
          <c:extLst>
            <c:ext xmlns:c16="http://schemas.microsoft.com/office/drawing/2014/chart" uri="{C3380CC4-5D6E-409C-BE32-E72D297353CC}">
              <c16:uniqueId val="{00000006-1126-45DC-BB60-9D591292108A}"/>
            </c:ext>
          </c:extLst>
        </c:ser>
        <c:ser>
          <c:idx val="7"/>
          <c:order val="7"/>
          <c:tx>
            <c:strRef>
              <c:f>'14.14'!$J$38</c:f>
              <c:strCache>
                <c:ptCount val="1"/>
              </c:strCache>
            </c:strRef>
          </c:tx>
          <c:spPr>
            <a:solidFill>
              <a:srgbClr val="FFC000"/>
            </a:solidFill>
          </c:spPr>
          <c:invertIfNegative val="0"/>
          <c:cat>
            <c:numRef>
              <c:f>'14.14'!$K$30:$M$30</c:f>
              <c:numCache>
                <c:formatCode>General</c:formatCode>
                <c:ptCount val="3"/>
              </c:numCache>
            </c:numRef>
          </c:cat>
          <c:val>
            <c:numRef>
              <c:f>'14.14'!$K$38:$M$38</c:f>
              <c:numCache>
                <c:formatCode>#,##0.0</c:formatCode>
                <c:ptCount val="3"/>
              </c:numCache>
            </c:numRef>
          </c:val>
          <c:extLst>
            <c:ext xmlns:c16="http://schemas.microsoft.com/office/drawing/2014/chart" uri="{C3380CC4-5D6E-409C-BE32-E72D297353CC}">
              <c16:uniqueId val="{00000007-1126-45DC-BB60-9D591292108A}"/>
            </c:ext>
          </c:extLst>
        </c:ser>
        <c:dLbls>
          <c:showLegendKey val="0"/>
          <c:showVal val="0"/>
          <c:showCatName val="0"/>
          <c:showSerName val="0"/>
          <c:showPercent val="0"/>
          <c:showBubbleSize val="0"/>
        </c:dLbls>
        <c:gapWidth val="150"/>
        <c:overlap val="100"/>
        <c:axId val="285833472"/>
        <c:axId val="285847552"/>
      </c:barChart>
      <c:catAx>
        <c:axId val="285833472"/>
        <c:scaling>
          <c:orientation val="minMax"/>
        </c:scaling>
        <c:delete val="0"/>
        <c:axPos val="b"/>
        <c:numFmt formatCode="General" sourceLinked="1"/>
        <c:majorTickMark val="none"/>
        <c:minorTickMark val="none"/>
        <c:tickLblPos val="nextTo"/>
        <c:txPr>
          <a:bodyPr/>
          <a:lstStyle/>
          <a:p>
            <a:pPr>
              <a:defRPr sz="900"/>
            </a:pPr>
            <a:endParaRPr lang="cs-CZ"/>
          </a:p>
        </c:txPr>
        <c:crossAx val="285847552"/>
        <c:crosses val="autoZero"/>
        <c:auto val="1"/>
        <c:lblAlgn val="ctr"/>
        <c:lblOffset val="100"/>
        <c:noMultiLvlLbl val="0"/>
      </c:catAx>
      <c:valAx>
        <c:axId val="285847552"/>
        <c:scaling>
          <c:orientation val="minMax"/>
        </c:scaling>
        <c:delete val="0"/>
        <c:axPos val="l"/>
        <c:majorGridlines/>
        <c:numFmt formatCode="#,##0" sourceLinked="0"/>
        <c:majorTickMark val="out"/>
        <c:minorTickMark val="none"/>
        <c:tickLblPos val="nextTo"/>
        <c:spPr>
          <a:ln>
            <a:noFill/>
          </a:ln>
        </c:spPr>
        <c:txPr>
          <a:bodyPr/>
          <a:lstStyle/>
          <a:p>
            <a:pPr>
              <a:defRPr sz="900"/>
            </a:pPr>
            <a:endParaRPr lang="cs-CZ"/>
          </a:p>
        </c:txPr>
        <c:crossAx val="285833472"/>
        <c:crosses val="autoZero"/>
        <c:crossBetween val="between"/>
        <c:dispUnits>
          <c:builtInUnit val="thousands"/>
        </c:dispUnits>
      </c:valAx>
    </c:plotArea>
    <c:legend>
      <c:legendPos val="r"/>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t>Podíl kraje na</a:t>
            </a:r>
            <a:r>
              <a:rPr lang="cs-CZ" sz="1000" baseline="0"/>
              <a:t> výrobě elektřiny brutto </a:t>
            </a:r>
            <a:r>
              <a:rPr lang="cs-CZ" sz="1000"/>
              <a:t>v ČR</a:t>
            </a:r>
          </a:p>
        </c:rich>
      </c:tx>
      <c:overlay val="0"/>
    </c:title>
    <c:autoTitleDeleted val="0"/>
    <c:plotArea>
      <c:layout/>
      <c:barChart>
        <c:barDir val="bar"/>
        <c:grouping val="clustered"/>
        <c:varyColors val="0"/>
        <c:ser>
          <c:idx val="0"/>
          <c:order val="0"/>
          <c:invertIfNegative val="0"/>
          <c:cat>
            <c:numRef>
              <c:f>'14.14'!$L$19:$L$26</c:f>
              <c:numCache>
                <c:formatCode>General</c:formatCode>
                <c:ptCount val="8"/>
              </c:numCache>
            </c:numRef>
          </c:cat>
          <c:val>
            <c:numRef>
              <c:f>'14.14'!$M$19:$M$26</c:f>
              <c:numCache>
                <c:formatCode>0.0%</c:formatCode>
                <c:ptCount val="8"/>
              </c:numCache>
            </c:numRef>
          </c:val>
          <c:extLst>
            <c:ext xmlns:c16="http://schemas.microsoft.com/office/drawing/2014/chart" uri="{C3380CC4-5D6E-409C-BE32-E72D297353CC}">
              <c16:uniqueId val="{00000000-4B93-48FA-B3B3-850B24C8D8D2}"/>
            </c:ext>
          </c:extLst>
        </c:ser>
        <c:dLbls>
          <c:showLegendKey val="0"/>
          <c:showVal val="0"/>
          <c:showCatName val="0"/>
          <c:showSerName val="0"/>
          <c:showPercent val="0"/>
          <c:showBubbleSize val="0"/>
        </c:dLbls>
        <c:gapWidth val="150"/>
        <c:axId val="285541120"/>
        <c:axId val="285542656"/>
      </c:barChart>
      <c:catAx>
        <c:axId val="285541120"/>
        <c:scaling>
          <c:orientation val="minMax"/>
        </c:scaling>
        <c:delete val="0"/>
        <c:axPos val="l"/>
        <c:numFmt formatCode="General" sourceLinked="1"/>
        <c:majorTickMark val="none"/>
        <c:minorTickMark val="none"/>
        <c:tickLblPos val="nextTo"/>
        <c:txPr>
          <a:bodyPr/>
          <a:lstStyle/>
          <a:p>
            <a:pPr>
              <a:defRPr sz="900"/>
            </a:pPr>
            <a:endParaRPr lang="cs-CZ"/>
          </a:p>
        </c:txPr>
        <c:crossAx val="285542656"/>
        <c:crosses val="autoZero"/>
        <c:auto val="1"/>
        <c:lblAlgn val="ctr"/>
        <c:lblOffset val="100"/>
        <c:noMultiLvlLbl val="0"/>
      </c:catAx>
      <c:valAx>
        <c:axId val="285542656"/>
        <c:scaling>
          <c:orientation val="minMax"/>
          <c:max val="1"/>
        </c:scaling>
        <c:delete val="0"/>
        <c:axPos val="b"/>
        <c:majorGridlines/>
        <c:numFmt formatCode="0%" sourceLinked="0"/>
        <c:majorTickMark val="out"/>
        <c:minorTickMark val="none"/>
        <c:tickLblPos val="nextTo"/>
        <c:spPr>
          <a:ln>
            <a:noFill/>
          </a:ln>
        </c:spPr>
        <c:txPr>
          <a:bodyPr/>
          <a:lstStyle/>
          <a:p>
            <a:pPr>
              <a:defRPr sz="900"/>
            </a:pPr>
            <a:endParaRPr lang="cs-CZ"/>
          </a:p>
        </c:txPr>
        <c:crossAx val="285541120"/>
        <c:crosses val="autoZero"/>
        <c:crossBetween val="between"/>
        <c:majorUnit val="0.1"/>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Heat consumption by national economy sector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1.4519059261955624E-3"/>
          <c:y val="1.5215564440143603E-3"/>
        </c:manualLayout>
      </c:layout>
      <c:overlay val="0"/>
    </c:title>
    <c:autoTitleDeleted val="0"/>
    <c:plotArea>
      <c:layout>
        <c:manualLayout>
          <c:layoutTarget val="inner"/>
          <c:xMode val="edge"/>
          <c:yMode val="edge"/>
          <c:x val="0.10195987988995373"/>
          <c:y val="0.27036963695923538"/>
          <c:w val="0.68446892538024695"/>
          <c:h val="0.57409888981268642"/>
        </c:manualLayout>
      </c:layout>
      <c:barChart>
        <c:barDir val="col"/>
        <c:grouping val="stacked"/>
        <c:varyColors val="0"/>
        <c:ser>
          <c:idx val="0"/>
          <c:order val="0"/>
          <c:tx>
            <c:strRef>
              <c:f>'8.3'!$A$27</c:f>
              <c:strCache>
                <c:ptCount val="1"/>
                <c:pt idx="0">
                  <c:v>Industry</c:v>
                </c:pt>
              </c:strCache>
            </c:strRef>
          </c:tx>
          <c:invertIfNegative val="0"/>
          <c:val>
            <c:numRef>
              <c:f>'8.3'!$B$27:$M$27</c:f>
              <c:numCache>
                <c:formatCode>#,##0.0</c:formatCode>
                <c:ptCount val="12"/>
                <c:pt idx="0">
                  <c:v>72.489688999999984</c:v>
                </c:pt>
                <c:pt idx="1">
                  <c:v>65.121511999999996</c:v>
                </c:pt>
                <c:pt idx="2">
                  <c:v>43.153411999999996</c:v>
                </c:pt>
                <c:pt idx="3">
                  <c:v>28.96969</c:v>
                </c:pt>
                <c:pt idx="4">
                  <c:v>21.116735000000006</c:v>
                </c:pt>
                <c:pt idx="5">
                  <c:v>14.074119</c:v>
                </c:pt>
                <c:pt idx="6">
                  <c:v>12.767758000000001</c:v>
                </c:pt>
                <c:pt idx="7">
                  <c:v>12.175579000000001</c:v>
                </c:pt>
                <c:pt idx="8">
                  <c:v>15.355824</c:v>
                </c:pt>
                <c:pt idx="9">
                  <c:v>30.063343999999994</c:v>
                </c:pt>
                <c:pt idx="10">
                  <c:v>47.672121999999995</c:v>
                </c:pt>
                <c:pt idx="11">
                  <c:v>58.618398999999997</c:v>
                </c:pt>
              </c:numCache>
            </c:numRef>
          </c:val>
          <c:extLst>
            <c:ext xmlns:c16="http://schemas.microsoft.com/office/drawing/2014/chart" uri="{C3380CC4-5D6E-409C-BE32-E72D297353CC}">
              <c16:uniqueId val="{00000000-3CF9-4846-9F8F-A0822549C499}"/>
            </c:ext>
          </c:extLst>
        </c:ser>
        <c:ser>
          <c:idx val="1"/>
          <c:order val="1"/>
          <c:tx>
            <c:strRef>
              <c:f>'8.3'!$A$28</c:f>
              <c:strCache>
                <c:ptCount val="1"/>
                <c:pt idx="0">
                  <c:v>Energy</c:v>
                </c:pt>
              </c:strCache>
            </c:strRef>
          </c:tx>
          <c:invertIfNegative val="0"/>
          <c:val>
            <c:numRef>
              <c:f>'8.3'!$B$28:$M$28</c:f>
              <c:numCache>
                <c:formatCode>#,##0.0</c:formatCode>
                <c:ptCount val="12"/>
                <c:pt idx="0">
                  <c:v>1.0714599999999999</c:v>
                </c:pt>
                <c:pt idx="1">
                  <c:v>1.0151199999999998</c:v>
                </c:pt>
                <c:pt idx="2">
                  <c:v>0.58143000000000011</c:v>
                </c:pt>
                <c:pt idx="3">
                  <c:v>0.26366000000000001</c:v>
                </c:pt>
                <c:pt idx="4">
                  <c:v>0.13863999999999999</c:v>
                </c:pt>
                <c:pt idx="5">
                  <c:v>1.737E-2</c:v>
                </c:pt>
                <c:pt idx="6">
                  <c:v>1.4589999999999999E-2</c:v>
                </c:pt>
                <c:pt idx="7">
                  <c:v>1.7170000000000001E-2</c:v>
                </c:pt>
                <c:pt idx="8">
                  <c:v>3.7130000000000003E-2</c:v>
                </c:pt>
                <c:pt idx="9">
                  <c:v>0.44111</c:v>
                </c:pt>
                <c:pt idx="10">
                  <c:v>0.79109000000000007</c:v>
                </c:pt>
                <c:pt idx="11">
                  <c:v>0.99795</c:v>
                </c:pt>
              </c:numCache>
            </c:numRef>
          </c:val>
          <c:extLst>
            <c:ext xmlns:c16="http://schemas.microsoft.com/office/drawing/2014/chart" uri="{C3380CC4-5D6E-409C-BE32-E72D297353CC}">
              <c16:uniqueId val="{00000001-3CF9-4846-9F8F-A0822549C499}"/>
            </c:ext>
          </c:extLst>
        </c:ser>
        <c:ser>
          <c:idx val="2"/>
          <c:order val="2"/>
          <c:tx>
            <c:strRef>
              <c:f>'8.3'!$A$29</c:f>
              <c:strCache>
                <c:ptCount val="1"/>
                <c:pt idx="0">
                  <c:v>Transport</c:v>
                </c:pt>
              </c:strCache>
            </c:strRef>
          </c:tx>
          <c:invertIfNegative val="0"/>
          <c:val>
            <c:numRef>
              <c:f>'8.3'!$B$29:$M$29</c:f>
              <c:numCache>
                <c:formatCode>#,##0.0</c:formatCode>
                <c:ptCount val="12"/>
                <c:pt idx="0">
                  <c:v>0.106</c:v>
                </c:pt>
                <c:pt idx="1">
                  <c:v>0.1</c:v>
                </c:pt>
                <c:pt idx="2">
                  <c:v>6.3E-2</c:v>
                </c:pt>
                <c:pt idx="3">
                  <c:v>3.9E-2</c:v>
                </c:pt>
                <c:pt idx="4">
                  <c:v>1.2E-2</c:v>
                </c:pt>
                <c:pt idx="5">
                  <c:v>8.9999999999999993E-3</c:v>
                </c:pt>
                <c:pt idx="6">
                  <c:v>8.9999999999999993E-3</c:v>
                </c:pt>
                <c:pt idx="7">
                  <c:v>8.9999999999999993E-3</c:v>
                </c:pt>
                <c:pt idx="8">
                  <c:v>0.01</c:v>
                </c:pt>
                <c:pt idx="9">
                  <c:v>4.5999999999999999E-2</c:v>
                </c:pt>
                <c:pt idx="10">
                  <c:v>0.08</c:v>
                </c:pt>
                <c:pt idx="11">
                  <c:v>9.9000000000000005E-2</c:v>
                </c:pt>
              </c:numCache>
            </c:numRef>
          </c:val>
          <c:extLst>
            <c:ext xmlns:c16="http://schemas.microsoft.com/office/drawing/2014/chart" uri="{C3380CC4-5D6E-409C-BE32-E72D297353CC}">
              <c16:uniqueId val="{00000002-3CF9-4846-9F8F-A0822549C499}"/>
            </c:ext>
          </c:extLst>
        </c:ser>
        <c:ser>
          <c:idx val="3"/>
          <c:order val="3"/>
          <c:tx>
            <c:strRef>
              <c:f>'8.3'!$A$30</c:f>
              <c:strCache>
                <c:ptCount val="1"/>
                <c:pt idx="0">
                  <c:v>Construction</c:v>
                </c:pt>
              </c:strCache>
            </c:strRef>
          </c:tx>
          <c:invertIfNegative val="0"/>
          <c:val>
            <c:numRef>
              <c:f>'8.3'!$B$30:$M$30</c:f>
              <c:numCache>
                <c:formatCode>#,##0.0</c:formatCode>
                <c:ptCount val="12"/>
                <c:pt idx="0">
                  <c:v>0.20937999999999998</c:v>
                </c:pt>
                <c:pt idx="1">
                  <c:v>0.18587999999999999</c:v>
                </c:pt>
                <c:pt idx="2">
                  <c:v>8.7569999999999995E-2</c:v>
                </c:pt>
                <c:pt idx="3">
                  <c:v>4.7289999999999999E-2</c:v>
                </c:pt>
                <c:pt idx="4">
                  <c:v>4.8700000000000002E-3</c:v>
                </c:pt>
                <c:pt idx="5">
                  <c:v>2.8700000000000002E-3</c:v>
                </c:pt>
                <c:pt idx="6">
                  <c:v>2.8700000000000002E-3</c:v>
                </c:pt>
                <c:pt idx="7">
                  <c:v>2.8700000000000002E-3</c:v>
                </c:pt>
                <c:pt idx="8">
                  <c:v>4.8700000000000002E-3</c:v>
                </c:pt>
                <c:pt idx="9">
                  <c:v>8.2200000000000009E-2</c:v>
                </c:pt>
                <c:pt idx="10">
                  <c:v>0.12737000000000001</c:v>
                </c:pt>
                <c:pt idx="11">
                  <c:v>0.18633</c:v>
                </c:pt>
              </c:numCache>
            </c:numRef>
          </c:val>
          <c:extLst>
            <c:ext xmlns:c16="http://schemas.microsoft.com/office/drawing/2014/chart" uri="{C3380CC4-5D6E-409C-BE32-E72D297353CC}">
              <c16:uniqueId val="{00000003-3CF9-4846-9F8F-A0822549C499}"/>
            </c:ext>
          </c:extLst>
        </c:ser>
        <c:ser>
          <c:idx val="4"/>
          <c:order val="4"/>
          <c:tx>
            <c:strRef>
              <c:f>'8.3'!$A$31</c:f>
              <c:strCache>
                <c:ptCount val="1"/>
                <c:pt idx="0">
                  <c:v>Farming and forestry</c:v>
                </c:pt>
              </c:strCache>
            </c:strRef>
          </c:tx>
          <c:spPr>
            <a:solidFill>
              <a:schemeClr val="accent5"/>
            </a:solidFill>
          </c:spPr>
          <c:invertIfNegative val="0"/>
          <c:val>
            <c:numRef>
              <c:f>'8.3'!$B$31:$M$31</c:f>
              <c:numCache>
                <c:formatCode>#,##0.0</c:formatCode>
                <c:ptCount val="12"/>
                <c:pt idx="0">
                  <c:v>4.7131359999999995</c:v>
                </c:pt>
                <c:pt idx="1">
                  <c:v>4.8187899999999999</c:v>
                </c:pt>
                <c:pt idx="2">
                  <c:v>4.0565340000000001</c:v>
                </c:pt>
                <c:pt idx="3">
                  <c:v>3.7130700000000001</c:v>
                </c:pt>
                <c:pt idx="4">
                  <c:v>3.5092160000000003</c:v>
                </c:pt>
                <c:pt idx="5">
                  <c:v>1.869472</c:v>
                </c:pt>
                <c:pt idx="6">
                  <c:v>1.5081300000000002</c:v>
                </c:pt>
                <c:pt idx="7">
                  <c:v>1.39781</c:v>
                </c:pt>
                <c:pt idx="8">
                  <c:v>1.73502</c:v>
                </c:pt>
                <c:pt idx="9">
                  <c:v>3.2450419999999998</c:v>
                </c:pt>
                <c:pt idx="10">
                  <c:v>3.263976</c:v>
                </c:pt>
                <c:pt idx="11">
                  <c:v>4.7482820000000006</c:v>
                </c:pt>
              </c:numCache>
            </c:numRef>
          </c:val>
          <c:extLst>
            <c:ext xmlns:c16="http://schemas.microsoft.com/office/drawing/2014/chart" uri="{C3380CC4-5D6E-409C-BE32-E72D297353CC}">
              <c16:uniqueId val="{00000004-3CF9-4846-9F8F-A0822549C499}"/>
            </c:ext>
          </c:extLst>
        </c:ser>
        <c:ser>
          <c:idx val="5"/>
          <c:order val="5"/>
          <c:tx>
            <c:strRef>
              <c:f>'8.3'!$A$32</c:f>
              <c:strCache>
                <c:ptCount val="1"/>
                <c:pt idx="0">
                  <c:v>Households</c:v>
                </c:pt>
              </c:strCache>
            </c:strRef>
          </c:tx>
          <c:spPr>
            <a:solidFill>
              <a:schemeClr val="accent6"/>
            </a:solidFill>
          </c:spPr>
          <c:invertIfNegative val="0"/>
          <c:val>
            <c:numRef>
              <c:f>'8.3'!$B$32:$M$32</c:f>
              <c:numCache>
                <c:formatCode>#,##0.0</c:formatCode>
                <c:ptCount val="12"/>
                <c:pt idx="0">
                  <c:v>401.82757300000003</c:v>
                </c:pt>
                <c:pt idx="1">
                  <c:v>357.53792000000004</c:v>
                </c:pt>
                <c:pt idx="2">
                  <c:v>252.77655599999994</c:v>
                </c:pt>
                <c:pt idx="3">
                  <c:v>159.31368000000001</c:v>
                </c:pt>
                <c:pt idx="4">
                  <c:v>127.320898</c:v>
                </c:pt>
                <c:pt idx="5">
                  <c:v>67.622300000000038</c:v>
                </c:pt>
                <c:pt idx="6">
                  <c:v>63.176981999999995</c:v>
                </c:pt>
                <c:pt idx="7">
                  <c:v>73.613937000000007</c:v>
                </c:pt>
                <c:pt idx="8">
                  <c:v>95.512828999999982</c:v>
                </c:pt>
                <c:pt idx="9">
                  <c:v>230.71779799999996</c:v>
                </c:pt>
                <c:pt idx="10">
                  <c:v>322.05334300000004</c:v>
                </c:pt>
                <c:pt idx="11">
                  <c:v>388.48214299999995</c:v>
                </c:pt>
              </c:numCache>
            </c:numRef>
          </c:val>
          <c:extLst>
            <c:ext xmlns:c16="http://schemas.microsoft.com/office/drawing/2014/chart" uri="{C3380CC4-5D6E-409C-BE32-E72D297353CC}">
              <c16:uniqueId val="{00000005-3CF9-4846-9F8F-A0822549C499}"/>
            </c:ext>
          </c:extLst>
        </c:ser>
        <c:ser>
          <c:idx val="6"/>
          <c:order val="6"/>
          <c:tx>
            <c:strRef>
              <c:f>'8.3'!$A$33</c:f>
              <c:strCache>
                <c:ptCount val="1"/>
                <c:pt idx="0">
                  <c:v>Retail, services, schools, health care</c:v>
                </c:pt>
              </c:strCache>
            </c:strRef>
          </c:tx>
          <c:spPr>
            <a:solidFill>
              <a:srgbClr val="F0948F"/>
            </a:solidFill>
          </c:spPr>
          <c:invertIfNegative val="0"/>
          <c:val>
            <c:numRef>
              <c:f>'8.3'!$B$33:$M$33</c:f>
              <c:numCache>
                <c:formatCode>#,##0.0</c:formatCode>
                <c:ptCount val="12"/>
                <c:pt idx="0">
                  <c:v>124.42344900000001</c:v>
                </c:pt>
                <c:pt idx="1">
                  <c:v>111.64486900000001</c:v>
                </c:pt>
                <c:pt idx="2">
                  <c:v>77.270514000000006</c:v>
                </c:pt>
                <c:pt idx="3">
                  <c:v>45.559759999999997</c:v>
                </c:pt>
                <c:pt idx="4">
                  <c:v>32.084392999999999</c:v>
                </c:pt>
                <c:pt idx="5">
                  <c:v>15.352581999999998</c:v>
                </c:pt>
                <c:pt idx="6">
                  <c:v>13.089701999999999</c:v>
                </c:pt>
                <c:pt idx="7">
                  <c:v>13.172720000000002</c:v>
                </c:pt>
                <c:pt idx="8">
                  <c:v>20.162576000000008</c:v>
                </c:pt>
                <c:pt idx="9">
                  <c:v>57.530547000000006</c:v>
                </c:pt>
                <c:pt idx="10">
                  <c:v>90.447621999999981</c:v>
                </c:pt>
                <c:pt idx="11">
                  <c:v>107.622792</c:v>
                </c:pt>
              </c:numCache>
            </c:numRef>
          </c:val>
          <c:extLst>
            <c:ext xmlns:c16="http://schemas.microsoft.com/office/drawing/2014/chart" uri="{C3380CC4-5D6E-409C-BE32-E72D297353CC}">
              <c16:uniqueId val="{00000006-3CF9-4846-9F8F-A0822549C499}"/>
            </c:ext>
          </c:extLst>
        </c:ser>
        <c:ser>
          <c:idx val="7"/>
          <c:order val="7"/>
          <c:tx>
            <c:strRef>
              <c:f>'8.3'!$A$34</c:f>
              <c:strCache>
                <c:ptCount val="1"/>
                <c:pt idx="0">
                  <c:v>Other</c:v>
                </c:pt>
              </c:strCache>
            </c:strRef>
          </c:tx>
          <c:spPr>
            <a:solidFill>
              <a:srgbClr val="F7C9C7"/>
            </a:solidFill>
          </c:spPr>
          <c:invertIfNegative val="0"/>
          <c:val>
            <c:numRef>
              <c:f>'8.3'!$B$34:$M$34</c:f>
              <c:numCache>
                <c:formatCode>#,##0.0</c:formatCode>
                <c:ptCount val="12"/>
                <c:pt idx="0">
                  <c:v>130.56733400000002</c:v>
                </c:pt>
                <c:pt idx="1">
                  <c:v>111.81438300000002</c:v>
                </c:pt>
                <c:pt idx="2">
                  <c:v>79.263628999999995</c:v>
                </c:pt>
                <c:pt idx="3">
                  <c:v>47.920407999999995</c:v>
                </c:pt>
                <c:pt idx="4">
                  <c:v>34.224743999999994</c:v>
                </c:pt>
                <c:pt idx="5">
                  <c:v>18.172038000000001</c:v>
                </c:pt>
                <c:pt idx="6">
                  <c:v>17.976251000000001</c:v>
                </c:pt>
                <c:pt idx="7">
                  <c:v>10.243315999999998</c:v>
                </c:pt>
                <c:pt idx="8">
                  <c:v>18.676706000000003</c:v>
                </c:pt>
                <c:pt idx="9">
                  <c:v>50.787170999999994</c:v>
                </c:pt>
                <c:pt idx="10">
                  <c:v>81.778002999999998</c:v>
                </c:pt>
                <c:pt idx="11">
                  <c:v>98.578244000000012</c:v>
                </c:pt>
              </c:numCache>
            </c:numRef>
          </c:val>
          <c:extLst>
            <c:ext xmlns:c16="http://schemas.microsoft.com/office/drawing/2014/chart" uri="{C3380CC4-5D6E-409C-BE32-E72D297353CC}">
              <c16:uniqueId val="{00000007-3CF9-4846-9F8F-A0822549C499}"/>
            </c:ext>
          </c:extLst>
        </c:ser>
        <c:dLbls>
          <c:showLegendKey val="0"/>
          <c:showVal val="0"/>
          <c:showCatName val="0"/>
          <c:showSerName val="0"/>
          <c:showPercent val="0"/>
          <c:showBubbleSize val="0"/>
        </c:dLbls>
        <c:gapWidth val="50"/>
        <c:overlap val="100"/>
        <c:axId val="285740416"/>
        <c:axId val="285742208"/>
      </c:barChart>
      <c:catAx>
        <c:axId val="285740416"/>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5742208"/>
        <c:crosses val="autoZero"/>
        <c:auto val="1"/>
        <c:lblAlgn val="ctr"/>
        <c:lblOffset val="100"/>
        <c:noMultiLvlLbl val="0"/>
      </c:catAx>
      <c:valAx>
        <c:axId val="285742208"/>
        <c:scaling>
          <c:orientation val="minMax"/>
          <c:max val="8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5740416"/>
        <c:crosses val="autoZero"/>
        <c:crossBetween val="between"/>
        <c:majorUnit val="2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Share in CR</a:t>
            </a:r>
            <a:endParaRPr lang="cs-CZ" sz="1000">
              <a:solidFill>
                <a:srgbClr val="233060"/>
              </a:solidFill>
              <a:effectLst/>
            </a:endParaRPr>
          </a:p>
        </c:rich>
      </c:tx>
      <c:layout>
        <c:manualLayout>
          <c:xMode val="edge"/>
          <c:yMode val="edge"/>
          <c:x val="5.2920909316302894E-4"/>
          <c:y val="1.4981255735933544E-2"/>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'8.3'!$M$39</c:f>
              <c:strCache>
                <c:ptCount val="1"/>
                <c:pt idx="0">
                  <c:v>Installed capacity</c:v>
                </c:pt>
              </c:strCache>
            </c:strRef>
          </c:tx>
          <c:invertIfNegative val="0"/>
          <c:val>
            <c:numRef>
              <c:f>'8.3'!$N$39</c:f>
              <c:numCache>
                <c:formatCode>0.0%</c:formatCode>
                <c:ptCount val="1"/>
                <c:pt idx="0">
                  <c:v>4.0313154541253421E-2</c:v>
                </c:pt>
              </c:numCache>
            </c:numRef>
          </c:val>
          <c:extLst>
            <c:ext xmlns:c16="http://schemas.microsoft.com/office/drawing/2014/chart" uri="{C3380CC4-5D6E-409C-BE32-E72D297353CC}">
              <c16:uniqueId val="{00000000-9F11-41FA-B525-72907D9A7F76}"/>
            </c:ext>
          </c:extLst>
        </c:ser>
        <c:ser>
          <c:idx val="1"/>
          <c:order val="1"/>
          <c:tx>
            <c:strRef>
              <c:f>'8.3'!$M$40</c:f>
              <c:strCache>
                <c:ptCount val="1"/>
                <c:pt idx="0">
                  <c:v>Gross heat production</c:v>
                </c:pt>
              </c:strCache>
            </c:strRef>
          </c:tx>
          <c:invertIfNegative val="0"/>
          <c:val>
            <c:numRef>
              <c:f>'8.3'!$N$40</c:f>
              <c:numCache>
                <c:formatCode>0.0%</c:formatCode>
                <c:ptCount val="1"/>
                <c:pt idx="0">
                  <c:v>5.0716759963101481E-2</c:v>
                </c:pt>
              </c:numCache>
            </c:numRef>
          </c:val>
          <c:extLst>
            <c:ext xmlns:c16="http://schemas.microsoft.com/office/drawing/2014/chart" uri="{C3380CC4-5D6E-409C-BE32-E72D297353CC}">
              <c16:uniqueId val="{00000001-9F11-41FA-B525-72907D9A7F76}"/>
            </c:ext>
          </c:extLst>
        </c:ser>
        <c:ser>
          <c:idx val="2"/>
          <c:order val="2"/>
          <c:tx>
            <c:strRef>
              <c:f>'8.3'!$M$41</c:f>
              <c:strCache>
                <c:ptCount val="1"/>
                <c:pt idx="0">
                  <c:v>Heat supply</c:v>
                </c:pt>
              </c:strCache>
            </c:strRef>
          </c:tx>
          <c:invertIfNegative val="0"/>
          <c:val>
            <c:numRef>
              <c:f>'8.3'!$N$41</c:f>
              <c:numCache>
                <c:formatCode>0.0%</c:formatCode>
                <c:ptCount val="1"/>
                <c:pt idx="0">
                  <c:v>6.5467290349835269E-2</c:v>
                </c:pt>
              </c:numCache>
            </c:numRef>
          </c:val>
          <c:extLst>
            <c:ext xmlns:c16="http://schemas.microsoft.com/office/drawing/2014/chart" uri="{C3380CC4-5D6E-409C-BE32-E72D297353CC}">
              <c16:uniqueId val="{00000002-9F11-41FA-B525-72907D9A7F76}"/>
            </c:ext>
          </c:extLst>
        </c:ser>
        <c:dLbls>
          <c:showLegendKey val="0"/>
          <c:showVal val="0"/>
          <c:showCatName val="0"/>
          <c:showSerName val="0"/>
          <c:showPercent val="0"/>
          <c:showBubbleSize val="0"/>
        </c:dLbls>
        <c:gapWidth val="150"/>
        <c:axId val="285764992"/>
        <c:axId val="285774976"/>
      </c:barChart>
      <c:catAx>
        <c:axId val="285764992"/>
        <c:scaling>
          <c:orientation val="maxMin"/>
        </c:scaling>
        <c:delete val="0"/>
        <c:axPos val="l"/>
        <c:numFmt formatCode="General" sourceLinked="1"/>
        <c:majorTickMark val="none"/>
        <c:minorTickMark val="none"/>
        <c:tickLblPos val="none"/>
        <c:crossAx val="285774976"/>
        <c:crosses val="autoZero"/>
        <c:auto val="1"/>
        <c:lblAlgn val="ctr"/>
        <c:lblOffset val="100"/>
        <c:noMultiLvlLbl val="0"/>
      </c:catAx>
      <c:valAx>
        <c:axId val="285774976"/>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85764992"/>
        <c:crosses val="max"/>
        <c:crossBetween val="between"/>
      </c:valAx>
    </c:plotArea>
    <c:legend>
      <c:legendPos val="b"/>
      <c:layout>
        <c:manualLayout>
          <c:xMode val="edge"/>
          <c:yMode val="edge"/>
          <c:x val="0"/>
          <c:y val="0.67788090732261574"/>
          <c:w val="0.64054290327074259"/>
          <c:h val="0.32211909267738426"/>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1F497D"/>
                </a:solidFill>
                <a:latin typeface="+mn-lt"/>
                <a:ea typeface="+mn-ea"/>
                <a:cs typeface="+mn-cs"/>
              </a:defRPr>
            </a:pPr>
            <a:r>
              <a:rPr lang="en-US" sz="1000" b="1" i="0" baseline="0">
                <a:solidFill>
                  <a:srgbClr val="233060"/>
                </a:solidFill>
                <a:effectLst/>
                <a:latin typeface="Arial" panose="020B0604020202020204" pitchFamily="34" charset="0"/>
                <a:cs typeface="Arial" panose="020B0604020202020204" pitchFamily="34" charset="0"/>
              </a:rPr>
              <a:t>Heat supply by fuel [</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1.1007654639433821E-3"/>
          <c:y val="0"/>
        </c:manualLayout>
      </c:layout>
      <c:overlay val="0"/>
    </c:title>
    <c:autoTitleDeleted val="0"/>
    <c:plotArea>
      <c:layout/>
      <c:barChart>
        <c:barDir val="col"/>
        <c:grouping val="stacked"/>
        <c:varyColors val="0"/>
        <c:ser>
          <c:idx val="0"/>
          <c:order val="0"/>
          <c:tx>
            <c:strRef>
              <c:f>'8.3'!$A$10</c:f>
              <c:strCache>
                <c:ptCount val="1"/>
                <c:pt idx="0">
                  <c:v>Biomass</c:v>
                </c:pt>
              </c:strCache>
            </c:strRef>
          </c:tx>
          <c:spPr>
            <a:solidFill>
              <a:srgbClr val="23315F"/>
            </a:solidFill>
          </c:spPr>
          <c:invertIfNegative val="0"/>
          <c:val>
            <c:numRef>
              <c:f>'8.3'!$B$10:$M$10</c:f>
              <c:numCache>
                <c:formatCode>#,##0.0</c:formatCode>
                <c:ptCount val="12"/>
                <c:pt idx="0">
                  <c:v>66.19592999999999</c:v>
                </c:pt>
                <c:pt idx="1">
                  <c:v>59.157249999999998</c:v>
                </c:pt>
                <c:pt idx="2">
                  <c:v>46.594010000000004</c:v>
                </c:pt>
                <c:pt idx="3">
                  <c:v>33.144490000000005</c:v>
                </c:pt>
                <c:pt idx="4">
                  <c:v>27.144569999999998</c:v>
                </c:pt>
                <c:pt idx="5">
                  <c:v>17.817700000000002</c:v>
                </c:pt>
                <c:pt idx="6">
                  <c:v>14.791979999999999</c:v>
                </c:pt>
                <c:pt idx="7">
                  <c:v>17.80566</c:v>
                </c:pt>
                <c:pt idx="8">
                  <c:v>21.318669999999997</c:v>
                </c:pt>
                <c:pt idx="9">
                  <c:v>58.909041999999999</c:v>
                </c:pt>
                <c:pt idx="10">
                  <c:v>83.405353000000005</c:v>
                </c:pt>
                <c:pt idx="11">
                  <c:v>82.679466000000005</c:v>
                </c:pt>
              </c:numCache>
            </c:numRef>
          </c:val>
          <c:extLst>
            <c:ext xmlns:c16="http://schemas.microsoft.com/office/drawing/2014/chart" uri="{C3380CC4-5D6E-409C-BE32-E72D297353CC}">
              <c16:uniqueId val="{00000000-4B44-483A-8B0B-43BAFB2863D8}"/>
            </c:ext>
          </c:extLst>
        </c:ser>
        <c:ser>
          <c:idx val="1"/>
          <c:order val="1"/>
          <c:tx>
            <c:strRef>
              <c:f>'8.3'!$A$11</c:f>
              <c:strCache>
                <c:ptCount val="1"/>
                <c:pt idx="0">
                  <c:v>Biogas</c:v>
                </c:pt>
              </c:strCache>
            </c:strRef>
          </c:tx>
          <c:spPr>
            <a:solidFill>
              <a:srgbClr val="5A6588"/>
            </a:solidFill>
          </c:spPr>
          <c:invertIfNegative val="0"/>
          <c:val>
            <c:numRef>
              <c:f>'8.3'!$B$11:$M$11</c:f>
              <c:numCache>
                <c:formatCode>#,##0.0</c:formatCode>
                <c:ptCount val="12"/>
                <c:pt idx="0">
                  <c:v>10.481329000000002</c:v>
                </c:pt>
                <c:pt idx="1">
                  <c:v>7.2745850000000001</c:v>
                </c:pt>
                <c:pt idx="2">
                  <c:v>5.9448599999999994</c:v>
                </c:pt>
                <c:pt idx="3">
                  <c:v>4.8617319999999999</c:v>
                </c:pt>
                <c:pt idx="4">
                  <c:v>4.4551670000000003</c:v>
                </c:pt>
                <c:pt idx="5">
                  <c:v>2.4044289999999999</c:v>
                </c:pt>
                <c:pt idx="6">
                  <c:v>2.6845470000000002</c:v>
                </c:pt>
                <c:pt idx="7">
                  <c:v>3.4680600000000004</c:v>
                </c:pt>
                <c:pt idx="8">
                  <c:v>3.8398499999999993</c:v>
                </c:pt>
                <c:pt idx="9">
                  <c:v>5.8801420000000002</c:v>
                </c:pt>
                <c:pt idx="10">
                  <c:v>5.5413269999999999</c:v>
                </c:pt>
                <c:pt idx="11">
                  <c:v>8.0992409999999992</c:v>
                </c:pt>
              </c:numCache>
            </c:numRef>
          </c:val>
          <c:extLst>
            <c:ext xmlns:c16="http://schemas.microsoft.com/office/drawing/2014/chart" uri="{C3380CC4-5D6E-409C-BE32-E72D297353CC}">
              <c16:uniqueId val="{00000001-4B44-483A-8B0B-43BAFB2863D8}"/>
            </c:ext>
          </c:extLst>
        </c:ser>
        <c:ser>
          <c:idx val="2"/>
          <c:order val="2"/>
          <c:tx>
            <c:strRef>
              <c:f>'8.3'!$A$12</c:f>
              <c:strCache>
                <c:ptCount val="1"/>
                <c:pt idx="0">
                  <c:v>Hard coal</c:v>
                </c:pt>
              </c:strCache>
            </c:strRef>
          </c:tx>
          <c:spPr>
            <a:solidFill>
              <a:srgbClr val="9198B0"/>
            </a:solidFill>
          </c:spPr>
          <c:invertIfNegative val="0"/>
          <c:val>
            <c:numRef>
              <c:f>'8.3'!$B$12:$M$12</c:f>
              <c:numCache>
                <c:formatCode>#,##0.0</c:formatCode>
                <c:ptCount val="12"/>
                <c:pt idx="0">
                  <c:v>4.4770000000000004E-2</c:v>
                </c:pt>
                <c:pt idx="1">
                  <c:v>3.5159999999999997E-2</c:v>
                </c:pt>
                <c:pt idx="2">
                  <c:v>0</c:v>
                </c:pt>
                <c:pt idx="3">
                  <c:v>0</c:v>
                </c:pt>
                <c:pt idx="4">
                  <c:v>0</c:v>
                </c:pt>
                <c:pt idx="5">
                  <c:v>0</c:v>
                </c:pt>
                <c:pt idx="6">
                  <c:v>0</c:v>
                </c:pt>
                <c:pt idx="7">
                  <c:v>0</c:v>
                </c:pt>
                <c:pt idx="8">
                  <c:v>0</c:v>
                </c:pt>
                <c:pt idx="9">
                  <c:v>0</c:v>
                </c:pt>
                <c:pt idx="10">
                  <c:v>0</c:v>
                </c:pt>
                <c:pt idx="11">
                  <c:v>6.3369999999999996E-2</c:v>
                </c:pt>
              </c:numCache>
            </c:numRef>
          </c:val>
          <c:extLst>
            <c:ext xmlns:c16="http://schemas.microsoft.com/office/drawing/2014/chart" uri="{C3380CC4-5D6E-409C-BE32-E72D297353CC}">
              <c16:uniqueId val="{00000002-4B44-483A-8B0B-43BAFB2863D8}"/>
            </c:ext>
          </c:extLst>
        </c:ser>
        <c:ser>
          <c:idx val="3"/>
          <c:order val="3"/>
          <c:tx>
            <c:strRef>
              <c:f>'8.3'!$A$13</c:f>
              <c:strCache>
                <c:ptCount val="1"/>
                <c:pt idx="0">
                  <c:v>Electrical energy</c:v>
                </c:pt>
              </c:strCache>
            </c:strRef>
          </c:tx>
          <c:spPr>
            <a:solidFill>
              <a:srgbClr val="C8CBD7"/>
            </a:solidFill>
          </c:spPr>
          <c:invertIfNegative val="0"/>
          <c:val>
            <c:numRef>
              <c:f>'8.3'!$B$13:$M$13</c:f>
              <c:numCache>
                <c:formatCode>#,##0.0</c:formatCode>
                <c:ptCount val="12"/>
                <c:pt idx="0">
                  <c:v>0.32400000000000001</c:v>
                </c:pt>
                <c:pt idx="1">
                  <c:v>0.29799999999999999</c:v>
                </c:pt>
                <c:pt idx="2">
                  <c:v>0.36599999999999999</c:v>
                </c:pt>
                <c:pt idx="3">
                  <c:v>0.38750000000000001</c:v>
                </c:pt>
                <c:pt idx="4">
                  <c:v>0.34370000000000001</c:v>
                </c:pt>
                <c:pt idx="5">
                  <c:v>0.57550000000000001</c:v>
                </c:pt>
                <c:pt idx="6">
                  <c:v>0.58360000000000001</c:v>
                </c:pt>
                <c:pt idx="7">
                  <c:v>1.1328</c:v>
                </c:pt>
                <c:pt idx="8">
                  <c:v>0.70860000000000001</c:v>
                </c:pt>
                <c:pt idx="9">
                  <c:v>0.48010000000000003</c:v>
                </c:pt>
                <c:pt idx="10">
                  <c:v>0.35399999999999998</c:v>
                </c:pt>
                <c:pt idx="11">
                  <c:v>0.33302399999999999</c:v>
                </c:pt>
              </c:numCache>
            </c:numRef>
          </c:val>
          <c:extLst>
            <c:ext xmlns:c16="http://schemas.microsoft.com/office/drawing/2014/chart" uri="{C3380CC4-5D6E-409C-BE32-E72D297353CC}">
              <c16:uniqueId val="{00000003-4B44-483A-8B0B-43BAFB2863D8}"/>
            </c:ext>
          </c:extLst>
        </c:ser>
        <c:ser>
          <c:idx val="4"/>
          <c:order val="4"/>
          <c:tx>
            <c:strRef>
              <c:f>'8.3'!$A$14</c:f>
              <c:strCache>
                <c:ptCount val="1"/>
                <c:pt idx="0">
                  <c:v>Ambient energy (heat pump)</c:v>
                </c:pt>
              </c:strCache>
            </c:strRef>
          </c:tx>
          <c:spPr>
            <a:solidFill>
              <a:srgbClr val="E02C1F"/>
            </a:solidFill>
          </c:spPr>
          <c:invertIfNegative val="0"/>
          <c:val>
            <c:numRef>
              <c:f>'8.3'!$B$14:$M$14</c:f>
              <c:numCache>
                <c:formatCode>#,##0.0</c:formatCode>
                <c:ptCount val="12"/>
                <c:pt idx="0">
                  <c:v>6.2989000000000003E-2</c:v>
                </c:pt>
                <c:pt idx="1">
                  <c:v>5.7407E-2</c:v>
                </c:pt>
                <c:pt idx="2">
                  <c:v>4.4471000000000004E-2</c:v>
                </c:pt>
                <c:pt idx="3">
                  <c:v>2.0310000000000003E-3</c:v>
                </c:pt>
                <c:pt idx="4">
                  <c:v>8.003999999999999E-3</c:v>
                </c:pt>
                <c:pt idx="5">
                  <c:v>2.5000000000000001E-2</c:v>
                </c:pt>
                <c:pt idx="6">
                  <c:v>1.003E-3</c:v>
                </c:pt>
                <c:pt idx="7">
                  <c:v>3.0000000000000001E-6</c:v>
                </c:pt>
                <c:pt idx="8">
                  <c:v>6.9999999999999999E-4</c:v>
                </c:pt>
                <c:pt idx="9">
                  <c:v>7.9640000000000006E-3</c:v>
                </c:pt>
                <c:pt idx="10">
                  <c:v>1.3545E-2</c:v>
                </c:pt>
                <c:pt idx="11">
                  <c:v>2.2190999999999999E-2</c:v>
                </c:pt>
              </c:numCache>
            </c:numRef>
          </c:val>
          <c:extLst>
            <c:ext xmlns:c16="http://schemas.microsoft.com/office/drawing/2014/chart" uri="{C3380CC4-5D6E-409C-BE32-E72D297353CC}">
              <c16:uniqueId val="{00000004-4B44-483A-8B0B-43BAFB2863D8}"/>
            </c:ext>
          </c:extLst>
        </c:ser>
        <c:ser>
          <c:idx val="5"/>
          <c:order val="5"/>
          <c:tx>
            <c:strRef>
              <c:f>'8.3'!$A$15</c:f>
              <c:strCache>
                <c:ptCount val="1"/>
                <c:pt idx="0">
                  <c:v>Solar energy (solar panel)</c:v>
                </c:pt>
              </c:strCache>
            </c:strRef>
          </c:tx>
          <c:spPr>
            <a:solidFill>
              <a:srgbClr val="E86158"/>
            </a:solidFill>
          </c:spPr>
          <c:invertIfNegative val="0"/>
          <c:val>
            <c:numRef>
              <c:f>'8.3'!$B$15:$M$15</c:f>
              <c:numCache>
                <c:formatCode>#,##0.0</c:formatCode>
                <c:ptCount val="12"/>
                <c:pt idx="0">
                  <c:v>5.2830000000000004E-3</c:v>
                </c:pt>
                <c:pt idx="1">
                  <c:v>2.1877000000000001E-2</c:v>
                </c:pt>
                <c:pt idx="2">
                  <c:v>1.1683000000000001E-2</c:v>
                </c:pt>
                <c:pt idx="3">
                  <c:v>1.7515999999999997E-2</c:v>
                </c:pt>
                <c:pt idx="4">
                  <c:v>2.836E-3</c:v>
                </c:pt>
                <c:pt idx="5">
                  <c:v>1.5128000000000001E-2</c:v>
                </c:pt>
                <c:pt idx="6">
                  <c:v>1.1125999999999999E-2</c:v>
                </c:pt>
                <c:pt idx="7">
                  <c:v>1.4909E-2</c:v>
                </c:pt>
                <c:pt idx="8">
                  <c:v>8.9809999999999994E-3</c:v>
                </c:pt>
                <c:pt idx="9">
                  <c:v>5.4299999999999999E-3</c:v>
                </c:pt>
                <c:pt idx="10">
                  <c:v>2.5040000000000001E-3</c:v>
                </c:pt>
                <c:pt idx="11">
                  <c:v>1.56E-4</c:v>
                </c:pt>
              </c:numCache>
            </c:numRef>
          </c:val>
          <c:extLst>
            <c:ext xmlns:c16="http://schemas.microsoft.com/office/drawing/2014/chart" uri="{C3380CC4-5D6E-409C-BE32-E72D297353CC}">
              <c16:uniqueId val="{00000005-4B44-483A-8B0B-43BAFB2863D8}"/>
            </c:ext>
          </c:extLst>
        </c:ser>
        <c:ser>
          <c:idx val="6"/>
          <c:order val="6"/>
          <c:tx>
            <c:strRef>
              <c:f>'8.3'!$A$16</c:f>
              <c:strCache>
                <c:ptCount val="1"/>
                <c:pt idx="0">
                  <c:v>Brown coal</c:v>
                </c:pt>
              </c:strCache>
            </c:strRef>
          </c:tx>
          <c:spPr>
            <a:solidFill>
              <a:srgbClr val="F0948F"/>
            </a:solidFill>
          </c:spPr>
          <c:invertIfNegative val="0"/>
          <c:val>
            <c:numRef>
              <c:f>'8.3'!$B$16:$M$16</c:f>
              <c:numCache>
                <c:formatCode>#,##0.0</c:formatCode>
                <c:ptCount val="12"/>
                <c:pt idx="0">
                  <c:v>5.1078919999999997</c:v>
                </c:pt>
                <c:pt idx="1">
                  <c:v>3.8916400000000002</c:v>
                </c:pt>
                <c:pt idx="2">
                  <c:v>0.27862700000000001</c:v>
                </c:pt>
                <c:pt idx="3">
                  <c:v>0.20933199999999999</c:v>
                </c:pt>
                <c:pt idx="4">
                  <c:v>0.20347599999999999</c:v>
                </c:pt>
                <c:pt idx="5">
                  <c:v>0.15553999999999998</c:v>
                </c:pt>
                <c:pt idx="6">
                  <c:v>0.15280000000000002</c:v>
                </c:pt>
                <c:pt idx="7">
                  <c:v>0.164775</c:v>
                </c:pt>
                <c:pt idx="8">
                  <c:v>0.17871500000000001</c:v>
                </c:pt>
                <c:pt idx="9">
                  <c:v>0.19973400000000002</c:v>
                </c:pt>
                <c:pt idx="10">
                  <c:v>0.28117300000000001</c:v>
                </c:pt>
                <c:pt idx="11">
                  <c:v>5.4056670000000002</c:v>
                </c:pt>
              </c:numCache>
            </c:numRef>
          </c:val>
          <c:extLst>
            <c:ext xmlns:c16="http://schemas.microsoft.com/office/drawing/2014/chart" uri="{C3380CC4-5D6E-409C-BE32-E72D297353CC}">
              <c16:uniqueId val="{00000006-4B44-483A-8B0B-43BAFB2863D8}"/>
            </c:ext>
          </c:extLst>
        </c:ser>
        <c:ser>
          <c:idx val="7"/>
          <c:order val="7"/>
          <c:tx>
            <c:strRef>
              <c:f>'8.3'!$A$17</c:f>
              <c:strCache>
                <c:ptCount val="1"/>
                <c:pt idx="0">
                  <c:v>Nuclear fuel</c:v>
                </c:pt>
              </c:strCache>
            </c:strRef>
          </c:tx>
          <c:spPr>
            <a:solidFill>
              <a:srgbClr val="F7C9C7"/>
            </a:solidFill>
          </c:spPr>
          <c:invertIfNegative val="0"/>
          <c:val>
            <c:numRef>
              <c:f>'8.3'!$B$17:$M$17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4B44-483A-8B0B-43BAFB2863D8}"/>
            </c:ext>
          </c:extLst>
        </c:ser>
        <c:ser>
          <c:idx val="8"/>
          <c:order val="8"/>
          <c:tx>
            <c:strRef>
              <c:f>'8.3'!$A$18</c:f>
              <c:strCache>
                <c:ptCount val="1"/>
                <c:pt idx="0">
                  <c:v>Coke</c:v>
                </c:pt>
              </c:strCache>
            </c:strRef>
          </c:tx>
          <c:spPr>
            <a:solidFill>
              <a:srgbClr val="262626"/>
            </a:solidFill>
          </c:spPr>
          <c:invertIfNegative val="0"/>
          <c:val>
            <c:numRef>
              <c:f>'8.3'!$B$18:$M$18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4B44-483A-8B0B-43BAFB2863D8}"/>
            </c:ext>
          </c:extLst>
        </c:ser>
        <c:ser>
          <c:idx val="9"/>
          <c:order val="9"/>
          <c:tx>
            <c:strRef>
              <c:f>'8.3'!$A$19</c:f>
              <c:strCache>
                <c:ptCount val="1"/>
                <c:pt idx="0">
                  <c:v>Waste heat</c:v>
                </c:pt>
              </c:strCache>
            </c:strRef>
          </c:tx>
          <c:spPr>
            <a:solidFill>
              <a:srgbClr val="646363"/>
            </a:solidFill>
          </c:spPr>
          <c:invertIfNegative val="0"/>
          <c:val>
            <c:numRef>
              <c:f>'8.3'!$B$19:$M$19</c:f>
              <c:numCache>
                <c:formatCode>#,##0.0</c:formatCode>
                <c:ptCount val="12"/>
                <c:pt idx="0">
                  <c:v>8.4726499999999998</c:v>
                </c:pt>
                <c:pt idx="1">
                  <c:v>7.8856929999999998</c:v>
                </c:pt>
                <c:pt idx="2">
                  <c:v>8.0212859999999999</c:v>
                </c:pt>
                <c:pt idx="3">
                  <c:v>5.3785959999999999</c:v>
                </c:pt>
                <c:pt idx="4">
                  <c:v>4.2081840000000001</c:v>
                </c:pt>
                <c:pt idx="5">
                  <c:v>1.5387149999999998</c:v>
                </c:pt>
                <c:pt idx="6">
                  <c:v>2.196272</c:v>
                </c:pt>
                <c:pt idx="7">
                  <c:v>2.2997780000000003</c:v>
                </c:pt>
                <c:pt idx="8">
                  <c:v>2.7728490000000003</c:v>
                </c:pt>
                <c:pt idx="9">
                  <c:v>7.7299250000000006</c:v>
                </c:pt>
                <c:pt idx="10">
                  <c:v>7.6824970000000006</c:v>
                </c:pt>
                <c:pt idx="11">
                  <c:v>6.8332160000000002</c:v>
                </c:pt>
              </c:numCache>
            </c:numRef>
          </c:val>
          <c:extLst>
            <c:ext xmlns:c16="http://schemas.microsoft.com/office/drawing/2014/chart" uri="{C3380CC4-5D6E-409C-BE32-E72D297353CC}">
              <c16:uniqueId val="{00000009-4B44-483A-8B0B-43BAFB2863D8}"/>
            </c:ext>
          </c:extLst>
        </c:ser>
        <c:ser>
          <c:idx val="10"/>
          <c:order val="10"/>
          <c:tx>
            <c:strRef>
              <c:f>'8.3'!$A$20</c:f>
              <c:strCache>
                <c:ptCount val="1"/>
                <c:pt idx="0">
                  <c:v>Other liquid fuels</c:v>
                </c:pt>
              </c:strCache>
            </c:strRef>
          </c:tx>
          <c:spPr>
            <a:solidFill>
              <a:srgbClr val="9D9D9C"/>
            </a:solidFill>
          </c:spPr>
          <c:invertIfNegative val="0"/>
          <c:val>
            <c:numRef>
              <c:f>'8.3'!$B$20:$M$20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4B44-483A-8B0B-43BAFB2863D8}"/>
            </c:ext>
          </c:extLst>
        </c:ser>
        <c:ser>
          <c:idx val="11"/>
          <c:order val="11"/>
          <c:tx>
            <c:strRef>
              <c:f>'8.3'!$A$21</c:f>
              <c:strCache>
                <c:ptCount val="1"/>
                <c:pt idx="0">
                  <c:v>Other solid fuels</c:v>
                </c:pt>
              </c:strCache>
            </c:strRef>
          </c:tx>
          <c:spPr>
            <a:solidFill>
              <a:srgbClr val="D0D0D0"/>
            </a:solidFill>
          </c:spPr>
          <c:invertIfNegative val="0"/>
          <c:val>
            <c:numRef>
              <c:f>'8.3'!$B$21:$M$21</c:f>
              <c:numCache>
                <c:formatCode>#,##0.0</c:formatCode>
                <c:ptCount val="12"/>
                <c:pt idx="0">
                  <c:v>106.752</c:v>
                </c:pt>
                <c:pt idx="1">
                  <c:v>99.222999999999999</c:v>
                </c:pt>
                <c:pt idx="2">
                  <c:v>79.171000000000006</c:v>
                </c:pt>
                <c:pt idx="3">
                  <c:v>110.17100000000001</c:v>
                </c:pt>
                <c:pt idx="4">
                  <c:v>120.908</c:v>
                </c:pt>
                <c:pt idx="5">
                  <c:v>95.149000000000001</c:v>
                </c:pt>
                <c:pt idx="6">
                  <c:v>87.751000000000005</c:v>
                </c:pt>
                <c:pt idx="7">
                  <c:v>88.046000000000006</c:v>
                </c:pt>
                <c:pt idx="8">
                  <c:v>97.676000000000002</c:v>
                </c:pt>
                <c:pt idx="9">
                  <c:v>59.385719999999999</c:v>
                </c:pt>
                <c:pt idx="10">
                  <c:v>90.228999999999999</c:v>
                </c:pt>
                <c:pt idx="11">
                  <c:v>92.712999999999994</c:v>
                </c:pt>
              </c:numCache>
            </c:numRef>
          </c:val>
          <c:extLst>
            <c:ext xmlns:c16="http://schemas.microsoft.com/office/drawing/2014/chart" uri="{C3380CC4-5D6E-409C-BE32-E72D297353CC}">
              <c16:uniqueId val="{0000000B-4B44-483A-8B0B-43BAFB2863D8}"/>
            </c:ext>
          </c:extLst>
        </c:ser>
        <c:ser>
          <c:idx val="12"/>
          <c:order val="12"/>
          <c:tx>
            <c:strRef>
              <c:f>'8.3'!$A$22</c:f>
              <c:strCache>
                <c:ptCount val="1"/>
                <c:pt idx="0">
                  <c:v>Other gases</c:v>
                </c:pt>
              </c:strCache>
            </c:strRef>
          </c:tx>
          <c:spPr>
            <a:pattFill prst="ltUpDiag">
              <a:fgClr>
                <a:srgbClr val="23315F"/>
              </a:fgClr>
              <a:bgClr>
                <a:sysClr val="window" lastClr="FFFFFF"/>
              </a:bgClr>
            </a:pattFill>
          </c:spPr>
          <c:invertIfNegative val="0"/>
          <c:val>
            <c:numRef>
              <c:f>'8.3'!$B$22:$M$22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4B44-483A-8B0B-43BAFB2863D8}"/>
            </c:ext>
          </c:extLst>
        </c:ser>
        <c:ser>
          <c:idx val="13"/>
          <c:order val="13"/>
          <c:tx>
            <c:strRef>
              <c:f>'8.3'!$A$23</c:f>
              <c:strCache>
                <c:ptCount val="1"/>
                <c:pt idx="0">
                  <c:v>Other</c:v>
                </c:pt>
              </c:strCache>
            </c:strRef>
          </c:tx>
          <c:spPr>
            <a:pattFill prst="ltUpDiag">
              <a:fgClr>
                <a:srgbClr val="E02C1F"/>
              </a:fgClr>
              <a:bgClr>
                <a:sysClr val="window" lastClr="FFFFFF"/>
              </a:bgClr>
            </a:pattFill>
          </c:spPr>
          <c:invertIfNegative val="0"/>
          <c:val>
            <c:numRef>
              <c:f>'8.3'!$B$23:$M$23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4B44-483A-8B0B-43BAFB2863D8}"/>
            </c:ext>
          </c:extLst>
        </c:ser>
        <c:ser>
          <c:idx val="14"/>
          <c:order val="14"/>
          <c:tx>
            <c:strRef>
              <c:f>'8.3'!$A$24</c:f>
              <c:strCache>
                <c:ptCount val="1"/>
                <c:pt idx="0">
                  <c:v>Fuel oils</c:v>
                </c:pt>
              </c:strCache>
            </c:strRef>
          </c:tx>
          <c:spPr>
            <a:pattFill prst="ltUpDiag">
              <a:fgClr>
                <a:srgbClr val="5A6588"/>
              </a:fgClr>
              <a:bgClr>
                <a:sysClr val="window" lastClr="FFFFFF"/>
              </a:bgClr>
            </a:pattFill>
          </c:spPr>
          <c:invertIfNegative val="0"/>
          <c:val>
            <c:numRef>
              <c:f>'8.3'!$B$24:$M$24</c:f>
              <c:numCache>
                <c:formatCode>#,##0.0</c:formatCode>
                <c:ptCount val="12"/>
                <c:pt idx="0">
                  <c:v>6.6949999999999982E-2</c:v>
                </c:pt>
                <c:pt idx="1">
                  <c:v>3.0850689999999998</c:v>
                </c:pt>
                <c:pt idx="2">
                  <c:v>1.5074000000000001E-2</c:v>
                </c:pt>
                <c:pt idx="3">
                  <c:v>3.2069999999999998E-3</c:v>
                </c:pt>
                <c:pt idx="4">
                  <c:v>1.7722000000000002E-2</c:v>
                </c:pt>
                <c:pt idx="5">
                  <c:v>3.039E-3</c:v>
                </c:pt>
                <c:pt idx="6">
                  <c:v>2.6400000000000002E-4</c:v>
                </c:pt>
                <c:pt idx="7">
                  <c:v>7.7019999999999996E-3</c:v>
                </c:pt>
                <c:pt idx="8">
                  <c:v>4.2699999999999997E-4</c:v>
                </c:pt>
                <c:pt idx="9">
                  <c:v>2.5053000000000002E-2</c:v>
                </c:pt>
                <c:pt idx="10">
                  <c:v>1.8828000000000001E-2</c:v>
                </c:pt>
                <c:pt idx="11">
                  <c:v>2.2061000000000001E-2</c:v>
                </c:pt>
              </c:numCache>
            </c:numRef>
          </c:val>
          <c:extLst>
            <c:ext xmlns:c16="http://schemas.microsoft.com/office/drawing/2014/chart" uri="{C3380CC4-5D6E-409C-BE32-E72D297353CC}">
              <c16:uniqueId val="{0000000E-4B44-483A-8B0B-43BAFB2863D8}"/>
            </c:ext>
          </c:extLst>
        </c:ser>
        <c:ser>
          <c:idx val="15"/>
          <c:order val="15"/>
          <c:tx>
            <c:strRef>
              <c:f>'8.3'!$A$25</c:f>
              <c:strCache>
                <c:ptCount val="1"/>
                <c:pt idx="0">
                  <c:v>Natural gas</c:v>
                </c:pt>
              </c:strCache>
            </c:strRef>
          </c:tx>
          <c:spPr>
            <a:pattFill prst="ltUpDiag">
              <a:fgClr>
                <a:srgbClr val="E86158"/>
              </a:fgClr>
              <a:bgClr>
                <a:sysClr val="window" lastClr="FFFFFF"/>
              </a:bgClr>
            </a:pattFill>
          </c:spPr>
          <c:invertIfNegative val="0"/>
          <c:val>
            <c:numRef>
              <c:f>'8.3'!$B$25:$M$25</c:f>
              <c:numCache>
                <c:formatCode>#,##0.0</c:formatCode>
                <c:ptCount val="12"/>
                <c:pt idx="0">
                  <c:v>596.18644700000016</c:v>
                </c:pt>
                <c:pt idx="1">
                  <c:v>521.04307100000005</c:v>
                </c:pt>
                <c:pt idx="2">
                  <c:v>362.41001200000011</c:v>
                </c:pt>
                <c:pt idx="3">
                  <c:v>181.71842200000003</c:v>
                </c:pt>
                <c:pt idx="4">
                  <c:v>116.758898</c:v>
                </c:pt>
                <c:pt idx="5">
                  <c:v>56.961557999999982</c:v>
                </c:pt>
                <c:pt idx="6">
                  <c:v>53.524979000000002</c:v>
                </c:pt>
                <c:pt idx="7">
                  <c:v>52.801251999999998</c:v>
                </c:pt>
                <c:pt idx="8">
                  <c:v>79.523701999999972</c:v>
                </c:pt>
                <c:pt idx="9">
                  <c:v>278.93727700000011</c:v>
                </c:pt>
                <c:pt idx="10">
                  <c:v>410.73143100000016</c:v>
                </c:pt>
                <c:pt idx="11">
                  <c:v>524.49731699999995</c:v>
                </c:pt>
              </c:numCache>
            </c:numRef>
          </c:val>
          <c:extLst>
            <c:ext xmlns:c16="http://schemas.microsoft.com/office/drawing/2014/chart" uri="{C3380CC4-5D6E-409C-BE32-E72D297353CC}">
              <c16:uniqueId val="{0000000F-4B44-483A-8B0B-43BAFB2863D8}"/>
            </c:ext>
          </c:extLst>
        </c:ser>
        <c:dLbls>
          <c:showLegendKey val="0"/>
          <c:showVal val="0"/>
          <c:showCatName val="0"/>
          <c:showSerName val="0"/>
          <c:showPercent val="0"/>
          <c:showBubbleSize val="0"/>
        </c:dLbls>
        <c:gapWidth val="50"/>
        <c:overlap val="100"/>
        <c:axId val="286256512"/>
        <c:axId val="285934720"/>
      </c:barChart>
      <c:catAx>
        <c:axId val="286256512"/>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5934720"/>
        <c:crosses val="autoZero"/>
        <c:auto val="1"/>
        <c:lblAlgn val="ctr"/>
        <c:lblOffset val="100"/>
        <c:noMultiLvlLbl val="0"/>
      </c:catAx>
      <c:valAx>
        <c:axId val="285934720"/>
        <c:scaling>
          <c:orientation val="minMax"/>
          <c:max val="8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6256512"/>
        <c:crosses val="autoZero"/>
        <c:crossBetween val="between"/>
        <c:majorUnit val="2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2"/>
          <c:order val="0"/>
          <c:dPt>
            <c:idx val="0"/>
            <c:bubble3D val="0"/>
            <c:spPr>
              <a:solidFill>
                <a:schemeClr val="tx2"/>
              </a:solidFill>
            </c:spPr>
            <c:extLst>
              <c:ext xmlns:c16="http://schemas.microsoft.com/office/drawing/2014/chart" uri="{C3380CC4-5D6E-409C-BE32-E72D297353CC}">
                <c16:uniqueId val="{00000001-9801-414B-8E2F-A0817BD1451E}"/>
              </c:ext>
            </c:extLst>
          </c:dPt>
          <c:dPt>
            <c:idx val="1"/>
            <c:bubble3D val="0"/>
            <c:spPr>
              <a:solidFill>
                <a:schemeClr val="accent2"/>
              </a:solidFill>
            </c:spPr>
            <c:extLst>
              <c:ext xmlns:c16="http://schemas.microsoft.com/office/drawing/2014/chart" uri="{C3380CC4-5D6E-409C-BE32-E72D297353CC}">
                <c16:uniqueId val="{00000002-9801-414B-8E2F-A0817BD1451E}"/>
              </c:ext>
            </c:extLst>
          </c:dPt>
          <c:dPt>
            <c:idx val="2"/>
            <c:bubble3D val="0"/>
            <c:spPr>
              <a:solidFill>
                <a:schemeClr val="accent3"/>
              </a:solidFill>
            </c:spPr>
            <c:extLst>
              <c:ext xmlns:c16="http://schemas.microsoft.com/office/drawing/2014/chart" uri="{C3380CC4-5D6E-409C-BE32-E72D297353CC}">
                <c16:uniqueId val="{00000003-9801-414B-8E2F-A0817BD1451E}"/>
              </c:ext>
            </c:extLst>
          </c:dPt>
          <c:dPt>
            <c:idx val="3"/>
            <c:bubble3D val="0"/>
            <c:spPr>
              <a:solidFill>
                <a:schemeClr val="accent4"/>
              </a:solidFill>
            </c:spPr>
            <c:extLst>
              <c:ext xmlns:c16="http://schemas.microsoft.com/office/drawing/2014/chart" uri="{C3380CC4-5D6E-409C-BE32-E72D297353CC}">
                <c16:uniqueId val="{00000004-9801-414B-8E2F-A0817BD1451E}"/>
              </c:ext>
            </c:extLst>
          </c:dPt>
          <c:dPt>
            <c:idx val="4"/>
            <c:bubble3D val="0"/>
            <c:spPr>
              <a:solidFill>
                <a:schemeClr val="accent5"/>
              </a:solidFill>
            </c:spPr>
            <c:extLst>
              <c:ext xmlns:c16="http://schemas.microsoft.com/office/drawing/2014/chart" uri="{C3380CC4-5D6E-409C-BE32-E72D297353CC}">
                <c16:uniqueId val="{00000005-9801-414B-8E2F-A0817BD1451E}"/>
              </c:ext>
            </c:extLst>
          </c:dPt>
          <c:dPt>
            <c:idx val="5"/>
            <c:bubble3D val="0"/>
            <c:spPr>
              <a:solidFill>
                <a:schemeClr val="accent6"/>
              </a:solidFill>
            </c:spPr>
            <c:extLst>
              <c:ext xmlns:c16="http://schemas.microsoft.com/office/drawing/2014/chart" uri="{C3380CC4-5D6E-409C-BE32-E72D297353CC}">
                <c16:uniqueId val="{00000006-9801-414B-8E2F-A0817BD1451E}"/>
              </c:ext>
            </c:extLst>
          </c:dPt>
          <c:dPt>
            <c:idx val="6"/>
            <c:bubble3D val="0"/>
            <c:spPr>
              <a:solidFill>
                <a:srgbClr val="F0948F"/>
              </a:solidFill>
            </c:spPr>
            <c:extLst>
              <c:ext xmlns:c16="http://schemas.microsoft.com/office/drawing/2014/chart" uri="{C3380CC4-5D6E-409C-BE32-E72D297353CC}">
                <c16:uniqueId val="{00000007-9801-414B-8E2F-A0817BD1451E}"/>
              </c:ext>
            </c:extLst>
          </c:dPt>
          <c:dPt>
            <c:idx val="7"/>
            <c:bubble3D val="0"/>
            <c:spPr>
              <a:solidFill>
                <a:srgbClr val="F7C9C7"/>
              </a:solidFill>
            </c:spPr>
            <c:extLst>
              <c:ext xmlns:c16="http://schemas.microsoft.com/office/drawing/2014/chart" uri="{C3380CC4-5D6E-409C-BE32-E72D297353CC}">
                <c16:uniqueId val="{00000000-6BE8-4632-87C8-9B0C3CE8E245}"/>
              </c:ext>
            </c:extLst>
          </c:dPt>
          <c:cat>
            <c:numRef>
              <c:f>'8.3'!$U$27:$U$34</c:f>
              <c:numCache>
                <c:formatCode>#,##0.0</c:formatCode>
                <c:ptCount val="8"/>
              </c:numCache>
            </c:numRef>
          </c:cat>
          <c:val>
            <c:numRef>
              <c:f>'8.3'!$P$27:$P$34</c:f>
              <c:numCache>
                <c:formatCode>0.0</c:formatCode>
                <c:ptCount val="8"/>
              </c:numCache>
            </c:numRef>
          </c:val>
          <c:extLst>
            <c:ext xmlns:c16="http://schemas.microsoft.com/office/drawing/2014/chart" uri="{C3380CC4-5D6E-409C-BE32-E72D297353CC}">
              <c16:uniqueId val="{00000001-6BE8-4632-87C8-9B0C3CE8E245}"/>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E521-48D2-91B0-6C9037FC6DCC}"/>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E521-48D2-91B0-6C9037FC6DCC}"/>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E521-48D2-91B0-6C9037FC6DCC}"/>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E521-48D2-91B0-6C9037FC6DCC}"/>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E521-48D2-91B0-6C9037FC6DCC}"/>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E521-48D2-91B0-6C9037FC6DCC}"/>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E521-48D2-91B0-6C9037FC6DCC}"/>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E521-48D2-91B0-6C9037FC6DCC}"/>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E521-48D2-91B0-6C9037FC6DCC}"/>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E521-48D2-91B0-6C9037FC6DCC}"/>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E521-48D2-91B0-6C9037FC6DCC}"/>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E521-48D2-91B0-6C9037FC6DCC}"/>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E521-48D2-91B0-6C9037FC6DCC}"/>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E521-48D2-91B0-6C9037FC6DCC}"/>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E521-48D2-91B0-6C9037FC6DCC}"/>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E521-48D2-91B0-6C9037FC6DCC}"/>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Heat consumption by national economy sector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2.8046199670838591E-3"/>
          <c:y val="2.2857097359064017E-3"/>
        </c:manualLayout>
      </c:layout>
      <c:overlay val="0"/>
    </c:title>
    <c:autoTitleDeleted val="0"/>
    <c:plotArea>
      <c:layout>
        <c:manualLayout>
          <c:layoutTarget val="inner"/>
          <c:xMode val="edge"/>
          <c:yMode val="edge"/>
          <c:x val="8.1482501679915928E-2"/>
          <c:y val="0.27106762224129999"/>
          <c:w val="0.70126884093696329"/>
          <c:h val="0.53978741468365954"/>
        </c:manualLayout>
      </c:layout>
      <c:barChart>
        <c:barDir val="col"/>
        <c:grouping val="stacked"/>
        <c:varyColors val="0"/>
        <c:ser>
          <c:idx val="0"/>
          <c:order val="0"/>
          <c:tx>
            <c:strRef>
              <c:f>'8.4'!$A$27</c:f>
              <c:strCache>
                <c:ptCount val="1"/>
                <c:pt idx="0">
                  <c:v>Industry</c:v>
                </c:pt>
              </c:strCache>
            </c:strRef>
          </c:tx>
          <c:invertIfNegative val="0"/>
          <c:val>
            <c:numRef>
              <c:f>'8.4'!$B$27:$M$27</c:f>
              <c:numCache>
                <c:formatCode>#,##0.0</c:formatCode>
                <c:ptCount val="12"/>
                <c:pt idx="0">
                  <c:v>18.183906</c:v>
                </c:pt>
                <c:pt idx="1">
                  <c:v>27.442260999999998</c:v>
                </c:pt>
                <c:pt idx="2">
                  <c:v>21.500593000000006</c:v>
                </c:pt>
                <c:pt idx="3">
                  <c:v>14.494744000000001</c:v>
                </c:pt>
                <c:pt idx="4">
                  <c:v>11.519195999999999</c:v>
                </c:pt>
                <c:pt idx="5">
                  <c:v>3.9135440000000004</c:v>
                </c:pt>
                <c:pt idx="6">
                  <c:v>4.493824</c:v>
                </c:pt>
                <c:pt idx="7">
                  <c:v>3.9085399999999999</c:v>
                </c:pt>
                <c:pt idx="8">
                  <c:v>7.0245799999999994</c:v>
                </c:pt>
                <c:pt idx="9">
                  <c:v>17.677666000000002</c:v>
                </c:pt>
                <c:pt idx="10">
                  <c:v>23.568895000000001</c:v>
                </c:pt>
                <c:pt idx="11">
                  <c:v>27.069199000000001</c:v>
                </c:pt>
              </c:numCache>
            </c:numRef>
          </c:val>
          <c:extLst>
            <c:ext xmlns:c16="http://schemas.microsoft.com/office/drawing/2014/chart" uri="{C3380CC4-5D6E-409C-BE32-E72D297353CC}">
              <c16:uniqueId val="{00000000-3DFB-4CCD-9D10-C51C9B738AA8}"/>
            </c:ext>
          </c:extLst>
        </c:ser>
        <c:ser>
          <c:idx val="1"/>
          <c:order val="1"/>
          <c:tx>
            <c:strRef>
              <c:f>'8.4'!$A$28</c:f>
              <c:strCache>
                <c:ptCount val="1"/>
                <c:pt idx="0">
                  <c:v>Energy</c:v>
                </c:pt>
              </c:strCache>
            </c:strRef>
          </c:tx>
          <c:invertIfNegative val="0"/>
          <c:val>
            <c:numRef>
              <c:f>'8.4'!$B$28:$M$28</c:f>
              <c:numCache>
                <c:formatCode>#,##0.0</c:formatCode>
                <c:ptCount val="12"/>
                <c:pt idx="0">
                  <c:v>17.666700000000002</c:v>
                </c:pt>
                <c:pt idx="1">
                  <c:v>14.28073</c:v>
                </c:pt>
                <c:pt idx="2">
                  <c:v>12.20947</c:v>
                </c:pt>
                <c:pt idx="3">
                  <c:v>7.7383999999999995</c:v>
                </c:pt>
                <c:pt idx="4">
                  <c:v>5.8764830000000003</c:v>
                </c:pt>
                <c:pt idx="5">
                  <c:v>2.5449200000000003</c:v>
                </c:pt>
                <c:pt idx="6">
                  <c:v>3.4711109999999996</c:v>
                </c:pt>
                <c:pt idx="7">
                  <c:v>2.6929289999999999</c:v>
                </c:pt>
                <c:pt idx="8">
                  <c:v>10.030396</c:v>
                </c:pt>
                <c:pt idx="9">
                  <c:v>6.6059599999999996</c:v>
                </c:pt>
                <c:pt idx="10">
                  <c:v>8.996319999999999</c:v>
                </c:pt>
                <c:pt idx="11">
                  <c:v>10.50154</c:v>
                </c:pt>
              </c:numCache>
            </c:numRef>
          </c:val>
          <c:extLst>
            <c:ext xmlns:c16="http://schemas.microsoft.com/office/drawing/2014/chart" uri="{C3380CC4-5D6E-409C-BE32-E72D297353CC}">
              <c16:uniqueId val="{00000001-3DFB-4CCD-9D10-C51C9B738AA8}"/>
            </c:ext>
          </c:extLst>
        </c:ser>
        <c:ser>
          <c:idx val="2"/>
          <c:order val="2"/>
          <c:tx>
            <c:strRef>
              <c:f>'8.4'!$A$29</c:f>
              <c:strCache>
                <c:ptCount val="1"/>
                <c:pt idx="0">
                  <c:v>Transport</c:v>
                </c:pt>
              </c:strCache>
            </c:strRef>
          </c:tx>
          <c:invertIfNegative val="0"/>
          <c:val>
            <c:numRef>
              <c:f>'8.4'!$B$29:$M$29</c:f>
              <c:numCache>
                <c:formatCode>#,##0.0</c:formatCode>
                <c:ptCount val="12"/>
                <c:pt idx="0">
                  <c:v>2.3720969999999997</c:v>
                </c:pt>
                <c:pt idx="1">
                  <c:v>2.186941</c:v>
                </c:pt>
                <c:pt idx="2">
                  <c:v>1.745023</c:v>
                </c:pt>
                <c:pt idx="3">
                  <c:v>1.2031270000000001</c:v>
                </c:pt>
                <c:pt idx="4">
                  <c:v>0.96127899999999999</c:v>
                </c:pt>
                <c:pt idx="5">
                  <c:v>0.39768300000000001</c:v>
                </c:pt>
                <c:pt idx="6">
                  <c:v>0.34802000000000005</c:v>
                </c:pt>
                <c:pt idx="7">
                  <c:v>0.38241200000000003</c:v>
                </c:pt>
                <c:pt idx="8">
                  <c:v>0.60420600000000002</c:v>
                </c:pt>
                <c:pt idx="9">
                  <c:v>2.6578049999999998</c:v>
                </c:pt>
                <c:pt idx="10">
                  <c:v>2.8314669999999995</c:v>
                </c:pt>
                <c:pt idx="11">
                  <c:v>3.0576810000000001</c:v>
                </c:pt>
              </c:numCache>
            </c:numRef>
          </c:val>
          <c:extLst>
            <c:ext xmlns:c16="http://schemas.microsoft.com/office/drawing/2014/chart" uri="{C3380CC4-5D6E-409C-BE32-E72D297353CC}">
              <c16:uniqueId val="{00000002-3DFB-4CCD-9D10-C51C9B738AA8}"/>
            </c:ext>
          </c:extLst>
        </c:ser>
        <c:ser>
          <c:idx val="3"/>
          <c:order val="3"/>
          <c:tx>
            <c:strRef>
              <c:f>'8.4'!$A$30</c:f>
              <c:strCache>
                <c:ptCount val="1"/>
                <c:pt idx="0">
                  <c:v>Construction</c:v>
                </c:pt>
              </c:strCache>
            </c:strRef>
          </c:tx>
          <c:invertIfNegative val="0"/>
          <c:val>
            <c:numRef>
              <c:f>'8.4'!$B$30:$M$30</c:f>
              <c:numCache>
                <c:formatCode>#,##0.0</c:formatCode>
                <c:ptCount val="12"/>
                <c:pt idx="0">
                  <c:v>3.2390720000000002</c:v>
                </c:pt>
                <c:pt idx="1">
                  <c:v>2.7464330000000001</c:v>
                </c:pt>
                <c:pt idx="2">
                  <c:v>2.0311620000000001</c:v>
                </c:pt>
                <c:pt idx="3">
                  <c:v>1.2120219999999999</c:v>
                </c:pt>
                <c:pt idx="4">
                  <c:v>0.76766800000000002</c:v>
                </c:pt>
                <c:pt idx="5">
                  <c:v>0.25292900000000001</c:v>
                </c:pt>
                <c:pt idx="6">
                  <c:v>0.22850000000000001</c:v>
                </c:pt>
                <c:pt idx="7">
                  <c:v>0.24021400000000001</c:v>
                </c:pt>
                <c:pt idx="8">
                  <c:v>0.44179099999999999</c:v>
                </c:pt>
                <c:pt idx="9">
                  <c:v>1.2875909999999999</c:v>
                </c:pt>
                <c:pt idx="10">
                  <c:v>2.150989</c:v>
                </c:pt>
                <c:pt idx="11">
                  <c:v>1.814432</c:v>
                </c:pt>
              </c:numCache>
            </c:numRef>
          </c:val>
          <c:extLst>
            <c:ext xmlns:c16="http://schemas.microsoft.com/office/drawing/2014/chart" uri="{C3380CC4-5D6E-409C-BE32-E72D297353CC}">
              <c16:uniqueId val="{00000003-3DFB-4CCD-9D10-C51C9B738AA8}"/>
            </c:ext>
          </c:extLst>
        </c:ser>
        <c:ser>
          <c:idx val="4"/>
          <c:order val="4"/>
          <c:tx>
            <c:strRef>
              <c:f>'8.4'!$A$31</c:f>
              <c:strCache>
                <c:ptCount val="1"/>
                <c:pt idx="0">
                  <c:v>Farming and forestry</c:v>
                </c:pt>
              </c:strCache>
            </c:strRef>
          </c:tx>
          <c:invertIfNegative val="0"/>
          <c:val>
            <c:numRef>
              <c:f>'8.4'!$B$31:$M$31</c:f>
              <c:numCache>
                <c:formatCode>#,##0.0</c:formatCode>
                <c:ptCount val="12"/>
                <c:pt idx="0">
                  <c:v>0.51487000000000005</c:v>
                </c:pt>
                <c:pt idx="1">
                  <c:v>0.68686999999999998</c:v>
                </c:pt>
                <c:pt idx="2">
                  <c:v>0.65200000000000002</c:v>
                </c:pt>
                <c:pt idx="3">
                  <c:v>0.23125000000000001</c:v>
                </c:pt>
                <c:pt idx="4">
                  <c:v>0.33457999999999999</c:v>
                </c:pt>
                <c:pt idx="5">
                  <c:v>9.8650000000000002E-2</c:v>
                </c:pt>
                <c:pt idx="6">
                  <c:v>0.12074</c:v>
                </c:pt>
                <c:pt idx="7">
                  <c:v>5.9369999999999999E-2</c:v>
                </c:pt>
                <c:pt idx="8">
                  <c:v>8.8730000000000003E-2</c:v>
                </c:pt>
                <c:pt idx="9">
                  <c:v>0.70101000000000002</c:v>
                </c:pt>
                <c:pt idx="10">
                  <c:v>0.50851000000000002</c:v>
                </c:pt>
                <c:pt idx="11">
                  <c:v>0.49864999999999998</c:v>
                </c:pt>
              </c:numCache>
            </c:numRef>
          </c:val>
          <c:extLst>
            <c:ext xmlns:c16="http://schemas.microsoft.com/office/drawing/2014/chart" uri="{C3380CC4-5D6E-409C-BE32-E72D297353CC}">
              <c16:uniqueId val="{00000004-3DFB-4CCD-9D10-C51C9B738AA8}"/>
            </c:ext>
          </c:extLst>
        </c:ser>
        <c:ser>
          <c:idx val="5"/>
          <c:order val="5"/>
          <c:tx>
            <c:strRef>
              <c:f>'8.4'!$A$32</c:f>
              <c:strCache>
                <c:ptCount val="1"/>
                <c:pt idx="0">
                  <c:v>Households</c:v>
                </c:pt>
              </c:strCache>
            </c:strRef>
          </c:tx>
          <c:spPr>
            <a:solidFill>
              <a:schemeClr val="accent6"/>
            </a:solidFill>
          </c:spPr>
          <c:invertIfNegative val="0"/>
          <c:val>
            <c:numRef>
              <c:f>'8.4'!$B$32:$M$32</c:f>
              <c:numCache>
                <c:formatCode>#,##0.0</c:formatCode>
                <c:ptCount val="12"/>
                <c:pt idx="0">
                  <c:v>288.67622600000004</c:v>
                </c:pt>
                <c:pt idx="1">
                  <c:v>264.75841700000001</c:v>
                </c:pt>
                <c:pt idx="2">
                  <c:v>204.59514999999999</c:v>
                </c:pt>
                <c:pt idx="3">
                  <c:v>139.39193000000003</c:v>
                </c:pt>
                <c:pt idx="4">
                  <c:v>111.73959499999999</c:v>
                </c:pt>
                <c:pt idx="5">
                  <c:v>51.829899999999995</c:v>
                </c:pt>
                <c:pt idx="6">
                  <c:v>49.599347999999999</c:v>
                </c:pt>
                <c:pt idx="7">
                  <c:v>51.049298999999998</c:v>
                </c:pt>
                <c:pt idx="8">
                  <c:v>84.228849999999994</c:v>
                </c:pt>
                <c:pt idx="9">
                  <c:v>175.387123</c:v>
                </c:pt>
                <c:pt idx="10">
                  <c:v>226.911182</c:v>
                </c:pt>
                <c:pt idx="11">
                  <c:v>270.99837899999994</c:v>
                </c:pt>
              </c:numCache>
            </c:numRef>
          </c:val>
          <c:extLst>
            <c:ext xmlns:c16="http://schemas.microsoft.com/office/drawing/2014/chart" uri="{C3380CC4-5D6E-409C-BE32-E72D297353CC}">
              <c16:uniqueId val="{00000005-3DFB-4CCD-9D10-C51C9B738AA8}"/>
            </c:ext>
          </c:extLst>
        </c:ser>
        <c:ser>
          <c:idx val="6"/>
          <c:order val="6"/>
          <c:tx>
            <c:strRef>
              <c:f>'8.4'!$A$33</c:f>
              <c:strCache>
                <c:ptCount val="1"/>
                <c:pt idx="0">
                  <c:v>Retail, services, schools, health care</c:v>
                </c:pt>
              </c:strCache>
            </c:strRef>
          </c:tx>
          <c:spPr>
            <a:solidFill>
              <a:srgbClr val="F0948F"/>
            </a:solidFill>
          </c:spPr>
          <c:invertIfNegative val="0"/>
          <c:val>
            <c:numRef>
              <c:f>'8.4'!$B$33:$M$33</c:f>
              <c:numCache>
                <c:formatCode>#,##0.0</c:formatCode>
                <c:ptCount val="12"/>
                <c:pt idx="0">
                  <c:v>107.19939799999999</c:v>
                </c:pt>
                <c:pt idx="1">
                  <c:v>99.72869</c:v>
                </c:pt>
                <c:pt idx="2">
                  <c:v>77.434105000000002</c:v>
                </c:pt>
                <c:pt idx="3">
                  <c:v>51.977992</c:v>
                </c:pt>
                <c:pt idx="4">
                  <c:v>38.360568000000008</c:v>
                </c:pt>
                <c:pt idx="5">
                  <c:v>17.893939</c:v>
                </c:pt>
                <c:pt idx="6">
                  <c:v>16.014678999999997</c:v>
                </c:pt>
                <c:pt idx="7">
                  <c:v>16.675051</c:v>
                </c:pt>
                <c:pt idx="8">
                  <c:v>28.732726999999993</c:v>
                </c:pt>
                <c:pt idx="9">
                  <c:v>64.543869999999998</c:v>
                </c:pt>
                <c:pt idx="10">
                  <c:v>84.68095799999999</c:v>
                </c:pt>
                <c:pt idx="11">
                  <c:v>100.49936900000002</c:v>
                </c:pt>
              </c:numCache>
            </c:numRef>
          </c:val>
          <c:extLst>
            <c:ext xmlns:c16="http://schemas.microsoft.com/office/drawing/2014/chart" uri="{C3380CC4-5D6E-409C-BE32-E72D297353CC}">
              <c16:uniqueId val="{00000006-3DFB-4CCD-9D10-C51C9B738AA8}"/>
            </c:ext>
          </c:extLst>
        </c:ser>
        <c:ser>
          <c:idx val="7"/>
          <c:order val="7"/>
          <c:tx>
            <c:strRef>
              <c:f>'8.4'!$A$34</c:f>
              <c:strCache>
                <c:ptCount val="1"/>
                <c:pt idx="0">
                  <c:v>Other</c:v>
                </c:pt>
              </c:strCache>
            </c:strRef>
          </c:tx>
          <c:spPr>
            <a:solidFill>
              <a:srgbClr val="F7C9C7"/>
            </a:solidFill>
          </c:spPr>
          <c:invertIfNegative val="0"/>
          <c:val>
            <c:numRef>
              <c:f>'8.4'!$B$34:$M$34</c:f>
              <c:numCache>
                <c:formatCode>#,##0.0</c:formatCode>
                <c:ptCount val="12"/>
                <c:pt idx="0">
                  <c:v>20.357289000000002</c:v>
                </c:pt>
                <c:pt idx="1">
                  <c:v>18.866211</c:v>
                </c:pt>
                <c:pt idx="2">
                  <c:v>14.39602</c:v>
                </c:pt>
                <c:pt idx="3">
                  <c:v>9.3967299999999998</c:v>
                </c:pt>
                <c:pt idx="4">
                  <c:v>7.1864809999999997</c:v>
                </c:pt>
                <c:pt idx="5">
                  <c:v>3.0077120000000002</c:v>
                </c:pt>
                <c:pt idx="6">
                  <c:v>5.2130669999999997</c:v>
                </c:pt>
                <c:pt idx="7">
                  <c:v>5.4226380000000001</c:v>
                </c:pt>
                <c:pt idx="8">
                  <c:v>6.4153959999999994</c:v>
                </c:pt>
                <c:pt idx="9">
                  <c:v>13.555020000000001</c:v>
                </c:pt>
                <c:pt idx="10">
                  <c:v>18.681025000000002</c:v>
                </c:pt>
                <c:pt idx="11">
                  <c:v>23.500796000000001</c:v>
                </c:pt>
              </c:numCache>
            </c:numRef>
          </c:val>
          <c:extLst>
            <c:ext xmlns:c16="http://schemas.microsoft.com/office/drawing/2014/chart" uri="{C3380CC4-5D6E-409C-BE32-E72D297353CC}">
              <c16:uniqueId val="{00000007-3DFB-4CCD-9D10-C51C9B738AA8}"/>
            </c:ext>
          </c:extLst>
        </c:ser>
        <c:dLbls>
          <c:showLegendKey val="0"/>
          <c:showVal val="0"/>
          <c:showCatName val="0"/>
          <c:showSerName val="0"/>
          <c:showPercent val="0"/>
          <c:showBubbleSize val="0"/>
        </c:dLbls>
        <c:gapWidth val="50"/>
        <c:overlap val="100"/>
        <c:axId val="199647232"/>
        <c:axId val="199648768"/>
      </c:barChart>
      <c:catAx>
        <c:axId val="199647232"/>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199648768"/>
        <c:crosses val="autoZero"/>
        <c:auto val="1"/>
        <c:lblAlgn val="ctr"/>
        <c:lblOffset val="100"/>
        <c:noMultiLvlLbl val="0"/>
      </c:catAx>
      <c:valAx>
        <c:axId val="199648768"/>
        <c:scaling>
          <c:orientation val="minMax"/>
          <c:max val="500"/>
          <c:min val="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199647232"/>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Share in CR</a:t>
            </a:r>
            <a:endParaRPr lang="cs-CZ" sz="1000">
              <a:solidFill>
                <a:srgbClr val="233060"/>
              </a:solidFill>
              <a:effectLst/>
            </a:endParaRPr>
          </a:p>
        </c:rich>
      </c:tx>
      <c:layout>
        <c:manualLayout>
          <c:xMode val="edge"/>
          <c:yMode val="edge"/>
          <c:x val="5.2920909316302894E-4"/>
          <c:y val="7.4740335724244878E-5"/>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'8.4'!$M$39</c:f>
              <c:strCache>
                <c:ptCount val="1"/>
                <c:pt idx="0">
                  <c:v>Installed capacity</c:v>
                </c:pt>
              </c:strCache>
            </c:strRef>
          </c:tx>
          <c:invertIfNegative val="0"/>
          <c:val>
            <c:numRef>
              <c:f>'8.4'!$N$39</c:f>
              <c:numCache>
                <c:formatCode>0.0%</c:formatCode>
                <c:ptCount val="1"/>
                <c:pt idx="0">
                  <c:v>7.2652439885776243E-2</c:v>
                </c:pt>
              </c:numCache>
            </c:numRef>
          </c:val>
          <c:extLst>
            <c:ext xmlns:c16="http://schemas.microsoft.com/office/drawing/2014/chart" uri="{C3380CC4-5D6E-409C-BE32-E72D297353CC}">
              <c16:uniqueId val="{00000000-8CE4-42CD-925A-5E49B358BA46}"/>
            </c:ext>
          </c:extLst>
        </c:ser>
        <c:ser>
          <c:idx val="1"/>
          <c:order val="1"/>
          <c:tx>
            <c:strRef>
              <c:f>'8.4'!$M$40</c:f>
              <c:strCache>
                <c:ptCount val="1"/>
                <c:pt idx="0">
                  <c:v>Gross heat production</c:v>
                </c:pt>
              </c:strCache>
            </c:strRef>
          </c:tx>
          <c:invertIfNegative val="0"/>
          <c:val>
            <c:numRef>
              <c:f>'8.4'!$N$40</c:f>
              <c:numCache>
                <c:formatCode>0.0%</c:formatCode>
                <c:ptCount val="1"/>
                <c:pt idx="0">
                  <c:v>4.1818682027443675E-2</c:v>
                </c:pt>
              </c:numCache>
            </c:numRef>
          </c:val>
          <c:extLst>
            <c:ext xmlns:c16="http://schemas.microsoft.com/office/drawing/2014/chart" uri="{C3380CC4-5D6E-409C-BE32-E72D297353CC}">
              <c16:uniqueId val="{00000001-8CE4-42CD-925A-5E49B358BA46}"/>
            </c:ext>
          </c:extLst>
        </c:ser>
        <c:ser>
          <c:idx val="2"/>
          <c:order val="2"/>
          <c:tx>
            <c:strRef>
              <c:f>'8.4'!$M$41</c:f>
              <c:strCache>
                <c:ptCount val="1"/>
                <c:pt idx="0">
                  <c:v>Heat supply</c:v>
                </c:pt>
              </c:strCache>
            </c:strRef>
          </c:tx>
          <c:invertIfNegative val="0"/>
          <c:val>
            <c:numRef>
              <c:f>'8.4'!$N$41</c:f>
              <c:numCache>
                <c:formatCode>0.0%</c:formatCode>
                <c:ptCount val="1"/>
                <c:pt idx="0">
                  <c:v>4.2289771645309095E-2</c:v>
                </c:pt>
              </c:numCache>
            </c:numRef>
          </c:val>
          <c:extLst>
            <c:ext xmlns:c16="http://schemas.microsoft.com/office/drawing/2014/chart" uri="{C3380CC4-5D6E-409C-BE32-E72D297353CC}">
              <c16:uniqueId val="{00000002-8CE4-42CD-925A-5E49B358BA46}"/>
            </c:ext>
          </c:extLst>
        </c:ser>
        <c:dLbls>
          <c:showLegendKey val="0"/>
          <c:showVal val="0"/>
          <c:showCatName val="0"/>
          <c:showSerName val="0"/>
          <c:showPercent val="0"/>
          <c:showBubbleSize val="0"/>
        </c:dLbls>
        <c:gapWidth val="150"/>
        <c:axId val="199684096"/>
        <c:axId val="199685632"/>
      </c:barChart>
      <c:catAx>
        <c:axId val="199684096"/>
        <c:scaling>
          <c:orientation val="maxMin"/>
        </c:scaling>
        <c:delete val="0"/>
        <c:axPos val="l"/>
        <c:numFmt formatCode="General" sourceLinked="1"/>
        <c:majorTickMark val="none"/>
        <c:minorTickMark val="none"/>
        <c:tickLblPos val="none"/>
        <c:crossAx val="199685632"/>
        <c:crosses val="autoZero"/>
        <c:auto val="1"/>
        <c:lblAlgn val="ctr"/>
        <c:lblOffset val="100"/>
        <c:noMultiLvlLbl val="0"/>
      </c:catAx>
      <c:valAx>
        <c:axId val="199685632"/>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199684096"/>
        <c:crosses val="max"/>
        <c:crossBetween val="between"/>
      </c:valAx>
    </c:plotArea>
    <c:legend>
      <c:legendPos val="b"/>
      <c:layout>
        <c:manualLayout>
          <c:xMode val="edge"/>
          <c:yMode val="edge"/>
          <c:x val="1.5162396231415507E-3"/>
          <c:y val="0.6789684383147131"/>
          <c:w val="0.63261797296258471"/>
          <c:h val="0.3210315616852869"/>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a:latin typeface="+mn-lt"/>
              </a:defRPr>
            </a:pPr>
            <a:r>
              <a:rPr lang="en-US" sz="1000" b="1" i="0" baseline="0">
                <a:solidFill>
                  <a:srgbClr val="233060"/>
                </a:solidFill>
                <a:effectLst/>
                <a:latin typeface="+mn-lt"/>
              </a:rPr>
              <a:t>Heat supply by fuel [</a:t>
            </a:r>
            <a:r>
              <a:rPr lang="cs-CZ" sz="1000" b="1" i="0" baseline="0">
                <a:solidFill>
                  <a:srgbClr val="233060"/>
                </a:solidFill>
                <a:effectLst/>
                <a:latin typeface="+mn-lt"/>
              </a:rPr>
              <a:t>TJ</a:t>
            </a:r>
            <a:r>
              <a:rPr lang="en-US" sz="1000" b="1" i="0" baseline="0">
                <a:solidFill>
                  <a:srgbClr val="233060"/>
                </a:solidFill>
                <a:effectLst/>
                <a:latin typeface="+mn-lt"/>
              </a:rPr>
              <a:t>]</a:t>
            </a:r>
            <a:endParaRPr lang="cs-CZ" sz="1000">
              <a:solidFill>
                <a:srgbClr val="233060"/>
              </a:solidFill>
              <a:effectLst/>
              <a:latin typeface="+mn-lt"/>
            </a:endParaRPr>
          </a:p>
        </c:rich>
      </c:tx>
      <c:layout>
        <c:manualLayout>
          <c:xMode val="edge"/>
          <c:yMode val="edge"/>
          <c:x val="4.7338510398852989E-3"/>
          <c:y val="3.6372237692668206E-3"/>
        </c:manualLayout>
      </c:layout>
      <c:overlay val="0"/>
    </c:title>
    <c:autoTitleDeleted val="0"/>
    <c:plotArea>
      <c:layout/>
      <c:barChart>
        <c:barDir val="col"/>
        <c:grouping val="stacked"/>
        <c:varyColors val="0"/>
        <c:ser>
          <c:idx val="0"/>
          <c:order val="0"/>
          <c:tx>
            <c:strRef>
              <c:f>'8.4'!$A$10</c:f>
              <c:strCache>
                <c:ptCount val="1"/>
                <c:pt idx="0">
                  <c:v>Biomass</c:v>
                </c:pt>
              </c:strCache>
            </c:strRef>
          </c:tx>
          <c:spPr>
            <a:solidFill>
              <a:srgbClr val="23315F"/>
            </a:solidFill>
          </c:spPr>
          <c:invertIfNegative val="0"/>
          <c:val>
            <c:numRef>
              <c:f>'8.4'!$B$10:$M$10</c:f>
              <c:numCache>
                <c:formatCode>#,##0.0</c:formatCode>
                <c:ptCount val="12"/>
                <c:pt idx="0">
                  <c:v>49.410052999999998</c:v>
                </c:pt>
                <c:pt idx="1">
                  <c:v>48.130322000000007</c:v>
                </c:pt>
                <c:pt idx="2">
                  <c:v>46.739542999999998</c:v>
                </c:pt>
                <c:pt idx="3">
                  <c:v>35.120392999999993</c:v>
                </c:pt>
                <c:pt idx="4">
                  <c:v>28.930630000000001</c:v>
                </c:pt>
                <c:pt idx="5">
                  <c:v>12.541912999999999</c:v>
                </c:pt>
                <c:pt idx="6">
                  <c:v>11.903394000000002</c:v>
                </c:pt>
                <c:pt idx="7">
                  <c:v>10.258561</c:v>
                </c:pt>
                <c:pt idx="8">
                  <c:v>21.073828999999996</c:v>
                </c:pt>
                <c:pt idx="9">
                  <c:v>41.192168999999993</c:v>
                </c:pt>
                <c:pt idx="10">
                  <c:v>45.170945999999994</c:v>
                </c:pt>
                <c:pt idx="11">
                  <c:v>51.941848999999998</c:v>
                </c:pt>
              </c:numCache>
            </c:numRef>
          </c:val>
          <c:extLst>
            <c:ext xmlns:c16="http://schemas.microsoft.com/office/drawing/2014/chart" uri="{C3380CC4-5D6E-409C-BE32-E72D297353CC}">
              <c16:uniqueId val="{00000000-6F9D-4093-8076-46C14AD4DAF7}"/>
            </c:ext>
          </c:extLst>
        </c:ser>
        <c:ser>
          <c:idx val="1"/>
          <c:order val="1"/>
          <c:tx>
            <c:strRef>
              <c:f>'8.4'!$A$11</c:f>
              <c:strCache>
                <c:ptCount val="1"/>
                <c:pt idx="0">
                  <c:v>Biogas</c:v>
                </c:pt>
              </c:strCache>
            </c:strRef>
          </c:tx>
          <c:spPr>
            <a:solidFill>
              <a:srgbClr val="5A6588"/>
            </a:solidFill>
          </c:spPr>
          <c:invertIfNegative val="0"/>
          <c:val>
            <c:numRef>
              <c:f>'8.4'!$B$11:$M$11</c:f>
              <c:numCache>
                <c:formatCode>#,##0.0</c:formatCode>
                <c:ptCount val="12"/>
                <c:pt idx="0">
                  <c:v>0.52200000000000002</c:v>
                </c:pt>
                <c:pt idx="1">
                  <c:v>0.68200000000000005</c:v>
                </c:pt>
                <c:pt idx="2">
                  <c:v>0.70799999999999996</c:v>
                </c:pt>
                <c:pt idx="3">
                  <c:v>0.27400000000000002</c:v>
                </c:pt>
                <c:pt idx="4">
                  <c:v>0.36099999999999999</c:v>
                </c:pt>
                <c:pt idx="5">
                  <c:v>9.4E-2</c:v>
                </c:pt>
                <c:pt idx="6">
                  <c:v>0.11600000000000001</c:v>
                </c:pt>
                <c:pt idx="7">
                  <c:v>5.5E-2</c:v>
                </c:pt>
                <c:pt idx="8">
                  <c:v>0.32800000000000001</c:v>
                </c:pt>
                <c:pt idx="9">
                  <c:v>0.7</c:v>
                </c:pt>
                <c:pt idx="10">
                  <c:v>0.50700000000000001</c:v>
                </c:pt>
                <c:pt idx="11">
                  <c:v>0.59</c:v>
                </c:pt>
              </c:numCache>
            </c:numRef>
          </c:val>
          <c:extLst>
            <c:ext xmlns:c16="http://schemas.microsoft.com/office/drawing/2014/chart" uri="{C3380CC4-5D6E-409C-BE32-E72D297353CC}">
              <c16:uniqueId val="{00000001-6F9D-4093-8076-46C14AD4DAF7}"/>
            </c:ext>
          </c:extLst>
        </c:ser>
        <c:ser>
          <c:idx val="2"/>
          <c:order val="2"/>
          <c:tx>
            <c:strRef>
              <c:f>'8.4'!$A$12</c:f>
              <c:strCache>
                <c:ptCount val="1"/>
                <c:pt idx="0">
                  <c:v>Hard coal</c:v>
                </c:pt>
              </c:strCache>
            </c:strRef>
          </c:tx>
          <c:spPr>
            <a:solidFill>
              <a:srgbClr val="9198B0"/>
            </a:solidFill>
          </c:spPr>
          <c:invertIfNegative val="0"/>
          <c:val>
            <c:numRef>
              <c:f>'8.4'!$B$12:$M$12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6F9D-4093-8076-46C14AD4DAF7}"/>
            </c:ext>
          </c:extLst>
        </c:ser>
        <c:ser>
          <c:idx val="3"/>
          <c:order val="3"/>
          <c:tx>
            <c:strRef>
              <c:f>'8.4'!$A$13</c:f>
              <c:strCache>
                <c:ptCount val="1"/>
                <c:pt idx="0">
                  <c:v>Electrical energy</c:v>
                </c:pt>
              </c:strCache>
            </c:strRef>
          </c:tx>
          <c:spPr>
            <a:solidFill>
              <a:srgbClr val="C8CBD7"/>
            </a:solidFill>
          </c:spPr>
          <c:invertIfNegative val="0"/>
          <c:val>
            <c:numRef>
              <c:f>'8.4'!$B$13:$M$13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6F9D-4093-8076-46C14AD4DAF7}"/>
            </c:ext>
          </c:extLst>
        </c:ser>
        <c:ser>
          <c:idx val="4"/>
          <c:order val="4"/>
          <c:tx>
            <c:strRef>
              <c:f>'8.4'!$A$14</c:f>
              <c:strCache>
                <c:ptCount val="1"/>
                <c:pt idx="0">
                  <c:v>Ambient energy (heat pump)</c:v>
                </c:pt>
              </c:strCache>
            </c:strRef>
          </c:tx>
          <c:spPr>
            <a:solidFill>
              <a:srgbClr val="E02C1F"/>
            </a:solidFill>
          </c:spPr>
          <c:invertIfNegative val="0"/>
          <c:val>
            <c:numRef>
              <c:f>'8.4'!$B$14:$M$14</c:f>
              <c:numCache>
                <c:formatCode>#,##0.0</c:formatCode>
                <c:ptCount val="12"/>
                <c:pt idx="0">
                  <c:v>0.29517000000000004</c:v>
                </c:pt>
                <c:pt idx="1">
                  <c:v>0.25546000000000002</c:v>
                </c:pt>
                <c:pt idx="2">
                  <c:v>0.33348</c:v>
                </c:pt>
                <c:pt idx="3">
                  <c:v>0.2974</c:v>
                </c:pt>
                <c:pt idx="4">
                  <c:v>0.32650000000000001</c:v>
                </c:pt>
                <c:pt idx="5">
                  <c:v>0.28587000000000001</c:v>
                </c:pt>
                <c:pt idx="6">
                  <c:v>0.28155999999999998</c:v>
                </c:pt>
                <c:pt idx="7">
                  <c:v>0.28561700000000001</c:v>
                </c:pt>
                <c:pt idx="8">
                  <c:v>0.27213999999999999</c:v>
                </c:pt>
                <c:pt idx="9">
                  <c:v>0.27137</c:v>
                </c:pt>
                <c:pt idx="10">
                  <c:v>0.21204800000000001</c:v>
                </c:pt>
                <c:pt idx="11">
                  <c:v>0.223019</c:v>
                </c:pt>
              </c:numCache>
            </c:numRef>
          </c:val>
          <c:extLst>
            <c:ext xmlns:c16="http://schemas.microsoft.com/office/drawing/2014/chart" uri="{C3380CC4-5D6E-409C-BE32-E72D297353CC}">
              <c16:uniqueId val="{00000004-6F9D-4093-8076-46C14AD4DAF7}"/>
            </c:ext>
          </c:extLst>
        </c:ser>
        <c:ser>
          <c:idx val="5"/>
          <c:order val="5"/>
          <c:tx>
            <c:strRef>
              <c:f>'8.4'!$A$15</c:f>
              <c:strCache>
                <c:ptCount val="1"/>
                <c:pt idx="0">
                  <c:v>Solar energy (solar panel)</c:v>
                </c:pt>
              </c:strCache>
            </c:strRef>
          </c:tx>
          <c:spPr>
            <a:solidFill>
              <a:srgbClr val="E86158"/>
            </a:solidFill>
          </c:spPr>
          <c:invertIfNegative val="0"/>
          <c:val>
            <c:numRef>
              <c:f>'8.4'!$B$15:$M$15</c:f>
              <c:numCache>
                <c:formatCode>#,##0.0</c:formatCode>
                <c:ptCount val="12"/>
                <c:pt idx="0">
                  <c:v>0.11931</c:v>
                </c:pt>
                <c:pt idx="1">
                  <c:v>5.6620000000000004E-2</c:v>
                </c:pt>
                <c:pt idx="2">
                  <c:v>1.8499999999999999E-2</c:v>
                </c:pt>
                <c:pt idx="3">
                  <c:v>5.1660000000000005E-2</c:v>
                </c:pt>
                <c:pt idx="4">
                  <c:v>4.9482999999999999E-2</c:v>
                </c:pt>
                <c:pt idx="5">
                  <c:v>4.836E-2</c:v>
                </c:pt>
                <c:pt idx="6">
                  <c:v>4.1070000000000009E-2</c:v>
                </c:pt>
                <c:pt idx="7">
                  <c:v>3.5450000000000002E-2</c:v>
                </c:pt>
                <c:pt idx="8">
                  <c:v>4.2259999999999999E-2</c:v>
                </c:pt>
                <c:pt idx="9">
                  <c:v>7.1599999999999988E-3</c:v>
                </c:pt>
                <c:pt idx="10">
                  <c:v>4.3149999999999994E-3</c:v>
                </c:pt>
                <c:pt idx="11">
                  <c:v>4.1589999999999995E-3</c:v>
                </c:pt>
              </c:numCache>
            </c:numRef>
          </c:val>
          <c:extLst>
            <c:ext xmlns:c16="http://schemas.microsoft.com/office/drawing/2014/chart" uri="{C3380CC4-5D6E-409C-BE32-E72D297353CC}">
              <c16:uniqueId val="{00000005-6F9D-4093-8076-46C14AD4DAF7}"/>
            </c:ext>
          </c:extLst>
        </c:ser>
        <c:ser>
          <c:idx val="6"/>
          <c:order val="6"/>
          <c:tx>
            <c:strRef>
              <c:f>'8.4'!$A$16</c:f>
              <c:strCache>
                <c:ptCount val="1"/>
                <c:pt idx="0">
                  <c:v>Brown coal</c:v>
                </c:pt>
              </c:strCache>
            </c:strRef>
          </c:tx>
          <c:spPr>
            <a:solidFill>
              <a:srgbClr val="F0948F"/>
            </a:solidFill>
          </c:spPr>
          <c:invertIfNegative val="0"/>
          <c:val>
            <c:numRef>
              <c:f>'8.4'!$B$16:$M$16</c:f>
              <c:numCache>
                <c:formatCode>#,##0.0</c:formatCode>
                <c:ptCount val="12"/>
                <c:pt idx="0">
                  <c:v>316.785594</c:v>
                </c:pt>
                <c:pt idx="1">
                  <c:v>290.392427</c:v>
                </c:pt>
                <c:pt idx="2">
                  <c:v>232.37010999999998</c:v>
                </c:pt>
                <c:pt idx="3">
                  <c:v>168.65770000000001</c:v>
                </c:pt>
                <c:pt idx="4">
                  <c:v>136.47904</c:v>
                </c:pt>
                <c:pt idx="5">
                  <c:v>54.235870000000006</c:v>
                </c:pt>
                <c:pt idx="6">
                  <c:v>57.168480000000002</c:v>
                </c:pt>
                <c:pt idx="7">
                  <c:v>50.857599999999998</c:v>
                </c:pt>
                <c:pt idx="8">
                  <c:v>97.057169999999999</c:v>
                </c:pt>
                <c:pt idx="9">
                  <c:v>194.46141</c:v>
                </c:pt>
                <c:pt idx="10">
                  <c:v>246.385964</c:v>
                </c:pt>
                <c:pt idx="11">
                  <c:v>286.12896999999998</c:v>
                </c:pt>
              </c:numCache>
            </c:numRef>
          </c:val>
          <c:extLst>
            <c:ext xmlns:c16="http://schemas.microsoft.com/office/drawing/2014/chart" uri="{C3380CC4-5D6E-409C-BE32-E72D297353CC}">
              <c16:uniqueId val="{00000006-6F9D-4093-8076-46C14AD4DAF7}"/>
            </c:ext>
          </c:extLst>
        </c:ser>
        <c:ser>
          <c:idx val="7"/>
          <c:order val="7"/>
          <c:tx>
            <c:strRef>
              <c:f>'8.4'!$A$17</c:f>
              <c:strCache>
                <c:ptCount val="1"/>
                <c:pt idx="0">
                  <c:v>Nuclear fuel</c:v>
                </c:pt>
              </c:strCache>
            </c:strRef>
          </c:tx>
          <c:spPr>
            <a:solidFill>
              <a:srgbClr val="F7C9C7"/>
            </a:solidFill>
          </c:spPr>
          <c:invertIfNegative val="0"/>
          <c:val>
            <c:numRef>
              <c:f>'8.4'!$B$17:$M$17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6F9D-4093-8076-46C14AD4DAF7}"/>
            </c:ext>
          </c:extLst>
        </c:ser>
        <c:ser>
          <c:idx val="8"/>
          <c:order val="8"/>
          <c:tx>
            <c:strRef>
              <c:f>'8.4'!$A$18</c:f>
              <c:strCache>
                <c:ptCount val="1"/>
                <c:pt idx="0">
                  <c:v>Coke</c:v>
                </c:pt>
              </c:strCache>
            </c:strRef>
          </c:tx>
          <c:spPr>
            <a:solidFill>
              <a:srgbClr val="262626"/>
            </a:solidFill>
          </c:spPr>
          <c:invertIfNegative val="0"/>
          <c:val>
            <c:numRef>
              <c:f>'8.4'!$B$18:$M$18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6F9D-4093-8076-46C14AD4DAF7}"/>
            </c:ext>
          </c:extLst>
        </c:ser>
        <c:ser>
          <c:idx val="9"/>
          <c:order val="9"/>
          <c:tx>
            <c:strRef>
              <c:f>'8.4'!$A$19</c:f>
              <c:strCache>
                <c:ptCount val="1"/>
                <c:pt idx="0">
                  <c:v>Waste heat</c:v>
                </c:pt>
              </c:strCache>
            </c:strRef>
          </c:tx>
          <c:spPr>
            <a:solidFill>
              <a:srgbClr val="646363"/>
            </a:solidFill>
          </c:spPr>
          <c:invertIfNegative val="0"/>
          <c:val>
            <c:numRef>
              <c:f>'8.4'!$B$19:$M$19</c:f>
              <c:numCache>
                <c:formatCode>#,##0.0</c:formatCode>
                <c:ptCount val="12"/>
                <c:pt idx="0">
                  <c:v>0</c:v>
                </c:pt>
                <c:pt idx="1">
                  <c:v>0</c:v>
                </c:pt>
                <c:pt idx="2">
                  <c:v>0</c:v>
                </c:pt>
                <c:pt idx="3">
                  <c:v>0</c:v>
                </c:pt>
                <c:pt idx="4">
                  <c:v>0</c:v>
                </c:pt>
                <c:pt idx="5">
                  <c:v>1.4388999999999999E-2</c:v>
                </c:pt>
                <c:pt idx="6">
                  <c:v>2.8369999999999999E-2</c:v>
                </c:pt>
                <c:pt idx="7">
                  <c:v>2.809E-2</c:v>
                </c:pt>
                <c:pt idx="8">
                  <c:v>0</c:v>
                </c:pt>
                <c:pt idx="9">
                  <c:v>0</c:v>
                </c:pt>
                <c:pt idx="10">
                  <c:v>0</c:v>
                </c:pt>
                <c:pt idx="11">
                  <c:v>0</c:v>
                </c:pt>
              </c:numCache>
            </c:numRef>
          </c:val>
          <c:extLst>
            <c:ext xmlns:c16="http://schemas.microsoft.com/office/drawing/2014/chart" uri="{C3380CC4-5D6E-409C-BE32-E72D297353CC}">
              <c16:uniqueId val="{00000009-6F9D-4093-8076-46C14AD4DAF7}"/>
            </c:ext>
          </c:extLst>
        </c:ser>
        <c:ser>
          <c:idx val="10"/>
          <c:order val="10"/>
          <c:tx>
            <c:strRef>
              <c:f>'8.4'!$A$20</c:f>
              <c:strCache>
                <c:ptCount val="1"/>
                <c:pt idx="0">
                  <c:v>Other liquid fuels</c:v>
                </c:pt>
              </c:strCache>
            </c:strRef>
          </c:tx>
          <c:spPr>
            <a:solidFill>
              <a:srgbClr val="9D9D9C"/>
            </a:solidFill>
          </c:spPr>
          <c:invertIfNegative val="0"/>
          <c:val>
            <c:numRef>
              <c:f>'8.4'!$B$20:$M$20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6F9D-4093-8076-46C14AD4DAF7}"/>
            </c:ext>
          </c:extLst>
        </c:ser>
        <c:ser>
          <c:idx val="11"/>
          <c:order val="11"/>
          <c:tx>
            <c:strRef>
              <c:f>'8.4'!$A$21</c:f>
              <c:strCache>
                <c:ptCount val="1"/>
                <c:pt idx="0">
                  <c:v>Other solid fuels</c:v>
                </c:pt>
              </c:strCache>
            </c:strRef>
          </c:tx>
          <c:spPr>
            <a:solidFill>
              <a:srgbClr val="D0D0D0"/>
            </a:solidFill>
          </c:spPr>
          <c:invertIfNegative val="0"/>
          <c:val>
            <c:numRef>
              <c:f>'8.4'!$B$21:$M$21</c:f>
              <c:numCache>
                <c:formatCode>#,##0.0</c:formatCode>
                <c:ptCount val="12"/>
                <c:pt idx="0">
                  <c:v>0</c:v>
                </c:pt>
                <c:pt idx="1">
                  <c:v>0</c:v>
                </c:pt>
                <c:pt idx="2">
                  <c:v>1.1723000000000001E-2</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6F9D-4093-8076-46C14AD4DAF7}"/>
            </c:ext>
          </c:extLst>
        </c:ser>
        <c:ser>
          <c:idx val="12"/>
          <c:order val="12"/>
          <c:tx>
            <c:strRef>
              <c:f>'8.4'!$A$22</c:f>
              <c:strCache>
                <c:ptCount val="1"/>
                <c:pt idx="0">
                  <c:v>Other gases</c:v>
                </c:pt>
              </c:strCache>
            </c:strRef>
          </c:tx>
          <c:spPr>
            <a:pattFill prst="ltUpDiag">
              <a:fgClr>
                <a:srgbClr val="23315F"/>
              </a:fgClr>
              <a:bgClr>
                <a:sysClr val="window" lastClr="FFFFFF"/>
              </a:bgClr>
            </a:pattFill>
          </c:spPr>
          <c:invertIfNegative val="0"/>
          <c:val>
            <c:numRef>
              <c:f>'8.4'!$B$22:$M$22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6F9D-4093-8076-46C14AD4DAF7}"/>
            </c:ext>
          </c:extLst>
        </c:ser>
        <c:ser>
          <c:idx val="13"/>
          <c:order val="13"/>
          <c:tx>
            <c:strRef>
              <c:f>'8.4'!$A$23</c:f>
              <c:strCache>
                <c:ptCount val="1"/>
                <c:pt idx="0">
                  <c:v>Other</c:v>
                </c:pt>
              </c:strCache>
            </c:strRef>
          </c:tx>
          <c:spPr>
            <a:pattFill prst="ltUpDiag">
              <a:fgClr>
                <a:srgbClr val="E02C1F"/>
              </a:fgClr>
              <a:bgClr>
                <a:sysClr val="window" lastClr="FFFFFF"/>
              </a:bgClr>
            </a:pattFill>
          </c:spPr>
          <c:invertIfNegative val="0"/>
          <c:val>
            <c:numRef>
              <c:f>'8.4'!$B$23:$M$23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6F9D-4093-8076-46C14AD4DAF7}"/>
            </c:ext>
          </c:extLst>
        </c:ser>
        <c:ser>
          <c:idx val="14"/>
          <c:order val="14"/>
          <c:tx>
            <c:strRef>
              <c:f>'8.4'!$A$24</c:f>
              <c:strCache>
                <c:ptCount val="1"/>
                <c:pt idx="0">
                  <c:v>Fuel oils</c:v>
                </c:pt>
              </c:strCache>
            </c:strRef>
          </c:tx>
          <c:spPr>
            <a:pattFill prst="ltUpDiag">
              <a:fgClr>
                <a:srgbClr val="5A6588"/>
              </a:fgClr>
              <a:bgClr>
                <a:sysClr val="window" lastClr="FFFFFF"/>
              </a:bgClr>
            </a:pattFill>
          </c:spPr>
          <c:invertIfNegative val="0"/>
          <c:val>
            <c:numRef>
              <c:f>'8.4'!$B$24:$M$24</c:f>
              <c:numCache>
                <c:formatCode>#,##0.0</c:formatCode>
                <c:ptCount val="12"/>
                <c:pt idx="0">
                  <c:v>5.5670000000000004E-2</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6F9D-4093-8076-46C14AD4DAF7}"/>
            </c:ext>
          </c:extLst>
        </c:ser>
        <c:ser>
          <c:idx val="15"/>
          <c:order val="15"/>
          <c:tx>
            <c:strRef>
              <c:f>'8.4'!$A$25</c:f>
              <c:strCache>
                <c:ptCount val="1"/>
                <c:pt idx="0">
                  <c:v>Natural gas</c:v>
                </c:pt>
              </c:strCache>
            </c:strRef>
          </c:tx>
          <c:spPr>
            <a:pattFill prst="ltUpDiag">
              <a:fgClr>
                <a:srgbClr val="E86158"/>
              </a:fgClr>
              <a:bgClr>
                <a:sysClr val="window" lastClr="FFFFFF"/>
              </a:bgClr>
            </a:pattFill>
          </c:spPr>
          <c:invertIfNegative val="0"/>
          <c:val>
            <c:numRef>
              <c:f>'8.4'!$B$25:$M$25</c:f>
              <c:numCache>
                <c:formatCode>#,##0.0</c:formatCode>
                <c:ptCount val="12"/>
                <c:pt idx="0">
                  <c:v>100.49561399999999</c:v>
                </c:pt>
                <c:pt idx="1">
                  <c:v>92.640173999999988</c:v>
                </c:pt>
                <c:pt idx="2">
                  <c:v>69.971001999999999</c:v>
                </c:pt>
                <c:pt idx="3">
                  <c:v>43.745516000000009</c:v>
                </c:pt>
                <c:pt idx="4">
                  <c:v>33.777799000000009</c:v>
                </c:pt>
                <c:pt idx="5">
                  <c:v>33.690814000000003</c:v>
                </c:pt>
                <c:pt idx="6">
                  <c:v>32.300953</c:v>
                </c:pt>
                <c:pt idx="7">
                  <c:v>35.210638999999993</c:v>
                </c:pt>
                <c:pt idx="8">
                  <c:v>34.512811999999997</c:v>
                </c:pt>
                <c:pt idx="9">
                  <c:v>60.682032000000007</c:v>
                </c:pt>
                <c:pt idx="10">
                  <c:v>84.777762999999993</c:v>
                </c:pt>
                <c:pt idx="11">
                  <c:v>96.156931000000014</c:v>
                </c:pt>
              </c:numCache>
            </c:numRef>
          </c:val>
          <c:extLst>
            <c:ext xmlns:c16="http://schemas.microsoft.com/office/drawing/2014/chart" uri="{C3380CC4-5D6E-409C-BE32-E72D297353CC}">
              <c16:uniqueId val="{0000000F-6F9D-4093-8076-46C14AD4DAF7}"/>
            </c:ext>
          </c:extLst>
        </c:ser>
        <c:dLbls>
          <c:showLegendKey val="0"/>
          <c:showVal val="0"/>
          <c:showCatName val="0"/>
          <c:showSerName val="0"/>
          <c:showPercent val="0"/>
          <c:showBubbleSize val="0"/>
        </c:dLbls>
        <c:gapWidth val="50"/>
        <c:overlap val="100"/>
        <c:axId val="284585984"/>
        <c:axId val="284587520"/>
      </c:barChart>
      <c:catAx>
        <c:axId val="284585984"/>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4587520"/>
        <c:crosses val="autoZero"/>
        <c:auto val="1"/>
        <c:lblAlgn val="ctr"/>
        <c:lblOffset val="100"/>
        <c:noMultiLvlLbl val="0"/>
      </c:catAx>
      <c:valAx>
        <c:axId val="284587520"/>
        <c:scaling>
          <c:orientation val="minMax"/>
          <c:max val="500"/>
          <c:min val="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4585984"/>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2"/>
          <c:order val="0"/>
          <c:dPt>
            <c:idx val="0"/>
            <c:bubble3D val="0"/>
            <c:spPr>
              <a:solidFill>
                <a:schemeClr val="accent1"/>
              </a:solidFill>
            </c:spPr>
            <c:extLst>
              <c:ext xmlns:c16="http://schemas.microsoft.com/office/drawing/2014/chart" uri="{C3380CC4-5D6E-409C-BE32-E72D297353CC}">
                <c16:uniqueId val="{00000001-309A-4B8B-9C9C-69DD6FC9E635}"/>
              </c:ext>
            </c:extLst>
          </c:dPt>
          <c:dPt>
            <c:idx val="1"/>
            <c:bubble3D val="0"/>
            <c:spPr>
              <a:solidFill>
                <a:schemeClr val="accent2"/>
              </a:solidFill>
            </c:spPr>
            <c:extLst>
              <c:ext xmlns:c16="http://schemas.microsoft.com/office/drawing/2014/chart" uri="{C3380CC4-5D6E-409C-BE32-E72D297353CC}">
                <c16:uniqueId val="{00000002-309A-4B8B-9C9C-69DD6FC9E635}"/>
              </c:ext>
            </c:extLst>
          </c:dPt>
          <c:dPt>
            <c:idx val="2"/>
            <c:bubble3D val="0"/>
            <c:spPr>
              <a:solidFill>
                <a:schemeClr val="accent3"/>
              </a:solidFill>
            </c:spPr>
            <c:extLst>
              <c:ext xmlns:c16="http://schemas.microsoft.com/office/drawing/2014/chart" uri="{C3380CC4-5D6E-409C-BE32-E72D297353CC}">
                <c16:uniqueId val="{00000003-309A-4B8B-9C9C-69DD6FC9E635}"/>
              </c:ext>
            </c:extLst>
          </c:dPt>
          <c:dPt>
            <c:idx val="3"/>
            <c:bubble3D val="0"/>
            <c:spPr>
              <a:solidFill>
                <a:schemeClr val="accent4"/>
              </a:solidFill>
            </c:spPr>
            <c:extLst>
              <c:ext xmlns:c16="http://schemas.microsoft.com/office/drawing/2014/chart" uri="{C3380CC4-5D6E-409C-BE32-E72D297353CC}">
                <c16:uniqueId val="{00000004-309A-4B8B-9C9C-69DD6FC9E635}"/>
              </c:ext>
            </c:extLst>
          </c:dPt>
          <c:dPt>
            <c:idx val="4"/>
            <c:bubble3D val="0"/>
            <c:spPr>
              <a:solidFill>
                <a:schemeClr val="accent5"/>
              </a:solidFill>
            </c:spPr>
            <c:extLst>
              <c:ext xmlns:c16="http://schemas.microsoft.com/office/drawing/2014/chart" uri="{C3380CC4-5D6E-409C-BE32-E72D297353CC}">
                <c16:uniqueId val="{00000005-309A-4B8B-9C9C-69DD6FC9E635}"/>
              </c:ext>
            </c:extLst>
          </c:dPt>
          <c:dPt>
            <c:idx val="5"/>
            <c:bubble3D val="0"/>
            <c:spPr>
              <a:solidFill>
                <a:schemeClr val="accent6"/>
              </a:solidFill>
            </c:spPr>
            <c:extLst>
              <c:ext xmlns:c16="http://schemas.microsoft.com/office/drawing/2014/chart" uri="{C3380CC4-5D6E-409C-BE32-E72D297353CC}">
                <c16:uniqueId val="{00000006-309A-4B8B-9C9C-69DD6FC9E635}"/>
              </c:ext>
            </c:extLst>
          </c:dPt>
          <c:dPt>
            <c:idx val="6"/>
            <c:bubble3D val="0"/>
            <c:spPr>
              <a:solidFill>
                <a:srgbClr val="F0948F"/>
              </a:solidFill>
            </c:spPr>
            <c:extLst>
              <c:ext xmlns:c16="http://schemas.microsoft.com/office/drawing/2014/chart" uri="{C3380CC4-5D6E-409C-BE32-E72D297353CC}">
                <c16:uniqueId val="{00000007-309A-4B8B-9C9C-69DD6FC9E635}"/>
              </c:ext>
            </c:extLst>
          </c:dPt>
          <c:dPt>
            <c:idx val="7"/>
            <c:bubble3D val="0"/>
            <c:spPr>
              <a:solidFill>
                <a:srgbClr val="F7C9C7"/>
              </a:solidFill>
            </c:spPr>
            <c:extLst>
              <c:ext xmlns:c16="http://schemas.microsoft.com/office/drawing/2014/chart" uri="{C3380CC4-5D6E-409C-BE32-E72D297353CC}">
                <c16:uniqueId val="{00000000-C55B-4F2D-A47F-E7BF0FB902C0}"/>
              </c:ext>
            </c:extLst>
          </c:dPt>
          <c:cat>
            <c:numRef>
              <c:f>'8.4'!$U$27:$U$34</c:f>
              <c:numCache>
                <c:formatCode>#,##0.0</c:formatCode>
                <c:ptCount val="8"/>
              </c:numCache>
            </c:numRef>
          </c:cat>
          <c:val>
            <c:numRef>
              <c:f>'8.4'!$P$27:$P$34</c:f>
              <c:numCache>
                <c:formatCode>0.0</c:formatCode>
                <c:ptCount val="8"/>
              </c:numCache>
            </c:numRef>
          </c:val>
          <c:extLst>
            <c:ext xmlns:c16="http://schemas.microsoft.com/office/drawing/2014/chart" uri="{C3380CC4-5D6E-409C-BE32-E72D297353CC}">
              <c16:uniqueId val="{00000001-C55B-4F2D-A47F-E7BF0FB902C0}"/>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4F57-466C-BAA9-D24AC6218E6A}"/>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4F57-466C-BAA9-D24AC6218E6A}"/>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4F57-466C-BAA9-D24AC6218E6A}"/>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4F57-466C-BAA9-D24AC6218E6A}"/>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4F57-466C-BAA9-D24AC6218E6A}"/>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4F57-466C-BAA9-D24AC6218E6A}"/>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4F57-466C-BAA9-D24AC6218E6A}"/>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4F57-466C-BAA9-D24AC6218E6A}"/>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4F57-466C-BAA9-D24AC6218E6A}"/>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4F57-466C-BAA9-D24AC6218E6A}"/>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4F57-466C-BAA9-D24AC6218E6A}"/>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4F57-466C-BAA9-D24AC6218E6A}"/>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4F57-466C-BAA9-D24AC6218E6A}"/>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4F57-466C-BAA9-D24AC6218E6A}"/>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4F57-466C-BAA9-D24AC6218E6A}"/>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4F57-466C-BAA9-D24AC6218E6A}"/>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Heat consumption by national economy sector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2.6990647660880451E-3"/>
          <c:y val="7.60378872244375E-3"/>
        </c:manualLayout>
      </c:layout>
      <c:overlay val="0"/>
    </c:title>
    <c:autoTitleDeleted val="0"/>
    <c:plotArea>
      <c:layout>
        <c:manualLayout>
          <c:layoutTarget val="inner"/>
          <c:xMode val="edge"/>
          <c:yMode val="edge"/>
          <c:x val="7.5531919219025079E-2"/>
          <c:y val="0.24178977389834697"/>
          <c:w val="0.65337529325185317"/>
          <c:h val="0.56038351745743853"/>
        </c:manualLayout>
      </c:layout>
      <c:barChart>
        <c:barDir val="col"/>
        <c:grouping val="stacked"/>
        <c:varyColors val="0"/>
        <c:ser>
          <c:idx val="0"/>
          <c:order val="0"/>
          <c:tx>
            <c:strRef>
              <c:f>'8.5'!$A$27</c:f>
              <c:strCache>
                <c:ptCount val="1"/>
                <c:pt idx="0">
                  <c:v>Industry</c:v>
                </c:pt>
              </c:strCache>
            </c:strRef>
          </c:tx>
          <c:invertIfNegative val="0"/>
          <c:val>
            <c:numRef>
              <c:f>'8.5'!$B$27:$M$27</c:f>
              <c:numCache>
                <c:formatCode>#,##0.0</c:formatCode>
                <c:ptCount val="12"/>
                <c:pt idx="0">
                  <c:v>22.444897999999998</c:v>
                </c:pt>
                <c:pt idx="1">
                  <c:v>20.405898000000001</c:v>
                </c:pt>
                <c:pt idx="2">
                  <c:v>15.756831999999999</c:v>
                </c:pt>
                <c:pt idx="3">
                  <c:v>10.635945000000001</c:v>
                </c:pt>
                <c:pt idx="4">
                  <c:v>5.4666529999999991</c:v>
                </c:pt>
                <c:pt idx="5">
                  <c:v>3.388255</c:v>
                </c:pt>
                <c:pt idx="6">
                  <c:v>5.6097280000000005</c:v>
                </c:pt>
                <c:pt idx="7">
                  <c:v>6.0583810000000007</c:v>
                </c:pt>
                <c:pt idx="8">
                  <c:v>6.5147710000000005</c:v>
                </c:pt>
                <c:pt idx="9">
                  <c:v>12.710687999999998</c:v>
                </c:pt>
                <c:pt idx="10">
                  <c:v>17.938274999999997</c:v>
                </c:pt>
                <c:pt idx="11">
                  <c:v>18.336010000000002</c:v>
                </c:pt>
              </c:numCache>
            </c:numRef>
          </c:val>
          <c:extLst>
            <c:ext xmlns:c16="http://schemas.microsoft.com/office/drawing/2014/chart" uri="{C3380CC4-5D6E-409C-BE32-E72D297353CC}">
              <c16:uniqueId val="{00000000-F0B1-49C0-959A-DDCB6551FDAE}"/>
            </c:ext>
          </c:extLst>
        </c:ser>
        <c:ser>
          <c:idx val="1"/>
          <c:order val="1"/>
          <c:tx>
            <c:strRef>
              <c:f>'8.5'!$A$28</c:f>
              <c:strCache>
                <c:ptCount val="1"/>
                <c:pt idx="0">
                  <c:v>Energy</c:v>
                </c:pt>
              </c:strCache>
            </c:strRef>
          </c:tx>
          <c:invertIfNegative val="0"/>
          <c:val>
            <c:numRef>
              <c:f>'8.5'!$B$28:$M$28</c:f>
              <c:numCache>
                <c:formatCode>#,##0.0</c:formatCode>
                <c:ptCount val="12"/>
                <c:pt idx="0">
                  <c:v>6.7477100000000005</c:v>
                </c:pt>
                <c:pt idx="1">
                  <c:v>5.84823</c:v>
                </c:pt>
                <c:pt idx="2">
                  <c:v>5.1953300000000002</c:v>
                </c:pt>
                <c:pt idx="3">
                  <c:v>3.6807599999999998</c:v>
                </c:pt>
                <c:pt idx="4">
                  <c:v>1.67459</c:v>
                </c:pt>
                <c:pt idx="5">
                  <c:v>1.04688</c:v>
                </c:pt>
                <c:pt idx="6">
                  <c:v>1.0413999999999999</c:v>
                </c:pt>
                <c:pt idx="7">
                  <c:v>1.04287</c:v>
                </c:pt>
                <c:pt idx="8">
                  <c:v>1.35527</c:v>
                </c:pt>
                <c:pt idx="9">
                  <c:v>3.5626200000000003</c:v>
                </c:pt>
                <c:pt idx="10">
                  <c:v>2.9491100000000001</c:v>
                </c:pt>
                <c:pt idx="11">
                  <c:v>6.3413699999999995</c:v>
                </c:pt>
              </c:numCache>
            </c:numRef>
          </c:val>
          <c:extLst>
            <c:ext xmlns:c16="http://schemas.microsoft.com/office/drawing/2014/chart" uri="{C3380CC4-5D6E-409C-BE32-E72D297353CC}">
              <c16:uniqueId val="{00000001-F0B1-49C0-959A-DDCB6551FDAE}"/>
            </c:ext>
          </c:extLst>
        </c:ser>
        <c:ser>
          <c:idx val="2"/>
          <c:order val="2"/>
          <c:tx>
            <c:strRef>
              <c:f>'8.5'!$A$29</c:f>
              <c:strCache>
                <c:ptCount val="1"/>
                <c:pt idx="0">
                  <c:v>Transport</c:v>
                </c:pt>
              </c:strCache>
            </c:strRef>
          </c:tx>
          <c:invertIfNegative val="0"/>
          <c:val>
            <c:numRef>
              <c:f>'8.5'!$B$29:$M$29</c:f>
              <c:numCache>
                <c:formatCode>#,##0.0</c:formatCode>
                <c:ptCount val="12"/>
                <c:pt idx="0">
                  <c:v>0.59662999999999999</c:v>
                </c:pt>
                <c:pt idx="1">
                  <c:v>0.49790000000000001</c:v>
                </c:pt>
                <c:pt idx="2">
                  <c:v>0.30972999999999995</c:v>
                </c:pt>
                <c:pt idx="3">
                  <c:v>0.14930000000000002</c:v>
                </c:pt>
                <c:pt idx="4">
                  <c:v>6.3530000000000003E-2</c:v>
                </c:pt>
                <c:pt idx="5">
                  <c:v>1.5309999999999999E-2</c:v>
                </c:pt>
                <c:pt idx="6">
                  <c:v>9.6099999999999988E-3</c:v>
                </c:pt>
                <c:pt idx="7">
                  <c:v>9.6500000000000006E-3</c:v>
                </c:pt>
                <c:pt idx="8">
                  <c:v>2.6310000000000004E-2</c:v>
                </c:pt>
                <c:pt idx="9">
                  <c:v>0.19732000000000002</c:v>
                </c:pt>
                <c:pt idx="10">
                  <c:v>0.38106000000000001</c:v>
                </c:pt>
                <c:pt idx="11">
                  <c:v>0.48763000000000001</c:v>
                </c:pt>
              </c:numCache>
            </c:numRef>
          </c:val>
          <c:extLst>
            <c:ext xmlns:c16="http://schemas.microsoft.com/office/drawing/2014/chart" uri="{C3380CC4-5D6E-409C-BE32-E72D297353CC}">
              <c16:uniqueId val="{00000002-F0B1-49C0-959A-DDCB6551FDAE}"/>
            </c:ext>
          </c:extLst>
        </c:ser>
        <c:ser>
          <c:idx val="3"/>
          <c:order val="3"/>
          <c:tx>
            <c:strRef>
              <c:f>'8.5'!$A$30</c:f>
              <c:strCache>
                <c:ptCount val="1"/>
                <c:pt idx="0">
                  <c:v>Construction</c:v>
                </c:pt>
              </c:strCache>
            </c:strRef>
          </c:tx>
          <c:invertIfNegative val="0"/>
          <c:val>
            <c:numRef>
              <c:f>'8.5'!$B$30:$M$30</c:f>
              <c:numCache>
                <c:formatCode>#,##0.0</c:formatCode>
                <c:ptCount val="12"/>
                <c:pt idx="0">
                  <c:v>0.65210000000000001</c:v>
                </c:pt>
                <c:pt idx="1">
                  <c:v>0.61</c:v>
                </c:pt>
                <c:pt idx="2">
                  <c:v>0.44483000000000006</c:v>
                </c:pt>
                <c:pt idx="3">
                  <c:v>0.22262999999999999</c:v>
                </c:pt>
                <c:pt idx="4">
                  <c:v>0.14379000000000003</c:v>
                </c:pt>
                <c:pt idx="5">
                  <c:v>2.955E-2</c:v>
                </c:pt>
                <c:pt idx="6">
                  <c:v>2.3599999999999999E-2</c:v>
                </c:pt>
                <c:pt idx="7">
                  <c:v>2.3689999999999999E-2</c:v>
                </c:pt>
                <c:pt idx="8">
                  <c:v>7.3910000000000003E-2</c:v>
                </c:pt>
                <c:pt idx="9">
                  <c:v>0.22677</c:v>
                </c:pt>
                <c:pt idx="10">
                  <c:v>0.56025999999999998</c:v>
                </c:pt>
                <c:pt idx="11">
                  <c:v>0.57219000000000009</c:v>
                </c:pt>
              </c:numCache>
            </c:numRef>
          </c:val>
          <c:extLst>
            <c:ext xmlns:c16="http://schemas.microsoft.com/office/drawing/2014/chart" uri="{C3380CC4-5D6E-409C-BE32-E72D297353CC}">
              <c16:uniqueId val="{00000003-F0B1-49C0-959A-DDCB6551FDAE}"/>
            </c:ext>
          </c:extLst>
        </c:ser>
        <c:ser>
          <c:idx val="4"/>
          <c:order val="4"/>
          <c:tx>
            <c:strRef>
              <c:f>'8.5'!$A$31</c:f>
              <c:strCache>
                <c:ptCount val="1"/>
                <c:pt idx="0">
                  <c:v>Farming and forestry</c:v>
                </c:pt>
              </c:strCache>
            </c:strRef>
          </c:tx>
          <c:invertIfNegative val="0"/>
          <c:val>
            <c:numRef>
              <c:f>'8.5'!$B$31:$M$31</c:f>
              <c:numCache>
                <c:formatCode>#,##0.0</c:formatCode>
                <c:ptCount val="12"/>
                <c:pt idx="0">
                  <c:v>6.9693810000000003</c:v>
                </c:pt>
                <c:pt idx="1">
                  <c:v>7.1608289999999997</c:v>
                </c:pt>
                <c:pt idx="2">
                  <c:v>7.4793849999999997</c:v>
                </c:pt>
                <c:pt idx="3">
                  <c:v>6.6443940000000001</c:v>
                </c:pt>
                <c:pt idx="4">
                  <c:v>4.5111470000000002</c:v>
                </c:pt>
                <c:pt idx="5">
                  <c:v>2.4772799999999999</c:v>
                </c:pt>
                <c:pt idx="6">
                  <c:v>2.1512099999999998</c:v>
                </c:pt>
                <c:pt idx="7">
                  <c:v>1.99644</c:v>
                </c:pt>
                <c:pt idx="8">
                  <c:v>3.4353619999999996</c:v>
                </c:pt>
                <c:pt idx="9">
                  <c:v>4.8952910000000003</c:v>
                </c:pt>
                <c:pt idx="10">
                  <c:v>7.340401</c:v>
                </c:pt>
                <c:pt idx="11">
                  <c:v>5.3406219999999998</c:v>
                </c:pt>
              </c:numCache>
            </c:numRef>
          </c:val>
          <c:extLst>
            <c:ext xmlns:c16="http://schemas.microsoft.com/office/drawing/2014/chart" uri="{C3380CC4-5D6E-409C-BE32-E72D297353CC}">
              <c16:uniqueId val="{00000004-F0B1-49C0-959A-DDCB6551FDAE}"/>
            </c:ext>
          </c:extLst>
        </c:ser>
        <c:ser>
          <c:idx val="5"/>
          <c:order val="5"/>
          <c:tx>
            <c:strRef>
              <c:f>'8.5'!$A$32</c:f>
              <c:strCache>
                <c:ptCount val="1"/>
                <c:pt idx="0">
                  <c:v>Households</c:v>
                </c:pt>
              </c:strCache>
            </c:strRef>
          </c:tx>
          <c:spPr>
            <a:solidFill>
              <a:schemeClr val="accent6"/>
            </a:solidFill>
          </c:spPr>
          <c:invertIfNegative val="0"/>
          <c:val>
            <c:numRef>
              <c:f>'8.5'!$B$32:$M$32</c:f>
              <c:numCache>
                <c:formatCode>#,##0.0</c:formatCode>
                <c:ptCount val="12"/>
                <c:pt idx="0">
                  <c:v>134.88608400000001</c:v>
                </c:pt>
                <c:pt idx="1">
                  <c:v>119.24576399999999</c:v>
                </c:pt>
                <c:pt idx="2">
                  <c:v>95.155635000000004</c:v>
                </c:pt>
                <c:pt idx="3">
                  <c:v>60.075472000000012</c:v>
                </c:pt>
                <c:pt idx="4">
                  <c:v>48.324366000000005</c:v>
                </c:pt>
                <c:pt idx="5">
                  <c:v>22.91339</c:v>
                </c:pt>
                <c:pt idx="6">
                  <c:v>20.303122999999996</c:v>
                </c:pt>
                <c:pt idx="7">
                  <c:v>20.624426000000003</c:v>
                </c:pt>
                <c:pt idx="8">
                  <c:v>30.563039999999997</c:v>
                </c:pt>
                <c:pt idx="9">
                  <c:v>77.204960999999983</c:v>
                </c:pt>
                <c:pt idx="10">
                  <c:v>104.234807</c:v>
                </c:pt>
                <c:pt idx="11">
                  <c:v>127.14569200000001</c:v>
                </c:pt>
              </c:numCache>
            </c:numRef>
          </c:val>
          <c:extLst>
            <c:ext xmlns:c16="http://schemas.microsoft.com/office/drawing/2014/chart" uri="{C3380CC4-5D6E-409C-BE32-E72D297353CC}">
              <c16:uniqueId val="{00000005-F0B1-49C0-959A-DDCB6551FDAE}"/>
            </c:ext>
          </c:extLst>
        </c:ser>
        <c:ser>
          <c:idx val="6"/>
          <c:order val="6"/>
          <c:tx>
            <c:strRef>
              <c:f>'8.5'!$A$33</c:f>
              <c:strCache>
                <c:ptCount val="1"/>
                <c:pt idx="0">
                  <c:v>Retail, services, schools, health care</c:v>
                </c:pt>
              </c:strCache>
            </c:strRef>
          </c:tx>
          <c:spPr>
            <a:solidFill>
              <a:srgbClr val="F0948F"/>
            </a:solidFill>
          </c:spPr>
          <c:invertIfNegative val="0"/>
          <c:val>
            <c:numRef>
              <c:f>'8.5'!$B$33:$M$33</c:f>
              <c:numCache>
                <c:formatCode>#,##0.0</c:formatCode>
                <c:ptCount val="12"/>
                <c:pt idx="0">
                  <c:v>58.488492000000022</c:v>
                </c:pt>
                <c:pt idx="1">
                  <c:v>51.96875</c:v>
                </c:pt>
                <c:pt idx="2">
                  <c:v>37.786465999999997</c:v>
                </c:pt>
                <c:pt idx="3">
                  <c:v>21.471251999999996</c:v>
                </c:pt>
                <c:pt idx="4">
                  <c:v>14.698779999999999</c:v>
                </c:pt>
                <c:pt idx="5">
                  <c:v>5.9331149999999999</c:v>
                </c:pt>
                <c:pt idx="6">
                  <c:v>5.4122180000000011</c:v>
                </c:pt>
                <c:pt idx="7">
                  <c:v>5.7490629999999987</c:v>
                </c:pt>
                <c:pt idx="8">
                  <c:v>8.6572750000000003</c:v>
                </c:pt>
                <c:pt idx="9">
                  <c:v>28.928726999999995</c:v>
                </c:pt>
                <c:pt idx="10">
                  <c:v>42.368021000000006</c:v>
                </c:pt>
                <c:pt idx="11">
                  <c:v>49.405929999999991</c:v>
                </c:pt>
              </c:numCache>
            </c:numRef>
          </c:val>
          <c:extLst>
            <c:ext xmlns:c16="http://schemas.microsoft.com/office/drawing/2014/chart" uri="{C3380CC4-5D6E-409C-BE32-E72D297353CC}">
              <c16:uniqueId val="{00000006-F0B1-49C0-959A-DDCB6551FDAE}"/>
            </c:ext>
          </c:extLst>
        </c:ser>
        <c:ser>
          <c:idx val="7"/>
          <c:order val="7"/>
          <c:tx>
            <c:strRef>
              <c:f>'8.5'!$A$34</c:f>
              <c:strCache>
                <c:ptCount val="1"/>
                <c:pt idx="0">
                  <c:v>Other</c:v>
                </c:pt>
              </c:strCache>
            </c:strRef>
          </c:tx>
          <c:spPr>
            <a:solidFill>
              <a:srgbClr val="F7C9C7"/>
            </a:solidFill>
          </c:spPr>
          <c:invertIfNegative val="0"/>
          <c:val>
            <c:numRef>
              <c:f>'8.5'!$B$34:$M$34</c:f>
              <c:numCache>
                <c:formatCode>#,##0.0</c:formatCode>
                <c:ptCount val="12"/>
                <c:pt idx="0">
                  <c:v>4.6703189999999992</c:v>
                </c:pt>
                <c:pt idx="1">
                  <c:v>3.1987199999999998</c:v>
                </c:pt>
                <c:pt idx="2">
                  <c:v>2.7510700000000003</c:v>
                </c:pt>
                <c:pt idx="3">
                  <c:v>1.023725</c:v>
                </c:pt>
                <c:pt idx="4">
                  <c:v>1.3623399999999999</c:v>
                </c:pt>
                <c:pt idx="5">
                  <c:v>0.97044000000000008</c:v>
                </c:pt>
                <c:pt idx="6">
                  <c:v>0.75892999999999999</c:v>
                </c:pt>
                <c:pt idx="7">
                  <c:v>0.57113000000000003</c:v>
                </c:pt>
                <c:pt idx="8">
                  <c:v>0.17079</c:v>
                </c:pt>
                <c:pt idx="9">
                  <c:v>1.2035740000000001</c:v>
                </c:pt>
                <c:pt idx="10">
                  <c:v>0.77242499999999992</c:v>
                </c:pt>
                <c:pt idx="11">
                  <c:v>1.5901730000000001</c:v>
                </c:pt>
              </c:numCache>
            </c:numRef>
          </c:val>
          <c:extLst>
            <c:ext xmlns:c16="http://schemas.microsoft.com/office/drawing/2014/chart" uri="{C3380CC4-5D6E-409C-BE32-E72D297353CC}">
              <c16:uniqueId val="{00000007-F0B1-49C0-959A-DDCB6551FDAE}"/>
            </c:ext>
          </c:extLst>
        </c:ser>
        <c:dLbls>
          <c:showLegendKey val="0"/>
          <c:showVal val="0"/>
          <c:showCatName val="0"/>
          <c:showSerName val="0"/>
          <c:showPercent val="0"/>
          <c:showBubbleSize val="0"/>
        </c:dLbls>
        <c:gapWidth val="50"/>
        <c:overlap val="100"/>
        <c:axId val="286978816"/>
        <c:axId val="286980352"/>
      </c:barChart>
      <c:catAx>
        <c:axId val="286978816"/>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6980352"/>
        <c:crosses val="autoZero"/>
        <c:auto val="1"/>
        <c:lblAlgn val="ctr"/>
        <c:lblOffset val="100"/>
        <c:noMultiLvlLbl val="0"/>
      </c:catAx>
      <c:valAx>
        <c:axId val="286980352"/>
        <c:scaling>
          <c:orientation val="minMax"/>
          <c:max val="3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6978816"/>
        <c:crosses val="autoZero"/>
        <c:crossBetween val="between"/>
        <c:majorUnit val="50"/>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Share in CR</a:t>
            </a:r>
            <a:endParaRPr lang="cs-CZ" sz="1000">
              <a:solidFill>
                <a:srgbClr val="233060"/>
              </a:solidFill>
              <a:effectLst/>
            </a:endParaRPr>
          </a:p>
        </c:rich>
      </c:tx>
      <c:layout>
        <c:manualLayout>
          <c:xMode val="edge"/>
          <c:yMode val="edge"/>
          <c:x val="5.2920909316302948E-4"/>
          <c:y val="0"/>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'8.5'!$M$39</c:f>
              <c:strCache>
                <c:ptCount val="1"/>
                <c:pt idx="0">
                  <c:v>Installed capacity</c:v>
                </c:pt>
              </c:strCache>
            </c:strRef>
          </c:tx>
          <c:invertIfNegative val="0"/>
          <c:val>
            <c:numRef>
              <c:f>'8.5'!$N$39</c:f>
              <c:numCache>
                <c:formatCode>0.0%</c:formatCode>
                <c:ptCount val="1"/>
                <c:pt idx="0">
                  <c:v>1.6660743954891255E-2</c:v>
                </c:pt>
              </c:numCache>
            </c:numRef>
          </c:val>
          <c:extLst>
            <c:ext xmlns:c16="http://schemas.microsoft.com/office/drawing/2014/chart" uri="{C3380CC4-5D6E-409C-BE32-E72D297353CC}">
              <c16:uniqueId val="{00000000-EF5E-4BE5-871E-3DB8301B520D}"/>
            </c:ext>
          </c:extLst>
        </c:ser>
        <c:ser>
          <c:idx val="1"/>
          <c:order val="1"/>
          <c:tx>
            <c:strRef>
              <c:f>'8.5'!$M$40</c:f>
              <c:strCache>
                <c:ptCount val="1"/>
                <c:pt idx="0">
                  <c:v>Gross heat production</c:v>
                </c:pt>
              </c:strCache>
            </c:strRef>
          </c:tx>
          <c:invertIfNegative val="0"/>
          <c:val>
            <c:numRef>
              <c:f>'8.5'!$N$40</c:f>
              <c:numCache>
                <c:formatCode>0.0%</c:formatCode>
                <c:ptCount val="1"/>
                <c:pt idx="0">
                  <c:v>2.6375056981169775E-2</c:v>
                </c:pt>
              </c:numCache>
            </c:numRef>
          </c:val>
          <c:extLst>
            <c:ext xmlns:c16="http://schemas.microsoft.com/office/drawing/2014/chart" uri="{C3380CC4-5D6E-409C-BE32-E72D297353CC}">
              <c16:uniqueId val="{00000001-EF5E-4BE5-871E-3DB8301B520D}"/>
            </c:ext>
          </c:extLst>
        </c:ser>
        <c:ser>
          <c:idx val="2"/>
          <c:order val="2"/>
          <c:tx>
            <c:strRef>
              <c:f>'8.5'!$M$41</c:f>
              <c:strCache>
                <c:ptCount val="1"/>
                <c:pt idx="0">
                  <c:v>Heat supply</c:v>
                </c:pt>
              </c:strCache>
            </c:strRef>
          </c:tx>
          <c:invertIfNegative val="0"/>
          <c:val>
            <c:numRef>
              <c:f>'8.5'!$N$41</c:f>
              <c:numCache>
                <c:formatCode>0.0%</c:formatCode>
                <c:ptCount val="1"/>
                <c:pt idx="0">
                  <c:v>2.0849673213606944E-2</c:v>
                </c:pt>
              </c:numCache>
            </c:numRef>
          </c:val>
          <c:extLst>
            <c:ext xmlns:c16="http://schemas.microsoft.com/office/drawing/2014/chart" uri="{C3380CC4-5D6E-409C-BE32-E72D297353CC}">
              <c16:uniqueId val="{00000002-EF5E-4BE5-871E-3DB8301B520D}"/>
            </c:ext>
          </c:extLst>
        </c:ser>
        <c:dLbls>
          <c:showLegendKey val="0"/>
          <c:showVal val="0"/>
          <c:showCatName val="0"/>
          <c:showSerName val="0"/>
          <c:showPercent val="0"/>
          <c:showBubbleSize val="0"/>
        </c:dLbls>
        <c:gapWidth val="150"/>
        <c:axId val="287032064"/>
        <c:axId val="287033600"/>
      </c:barChart>
      <c:catAx>
        <c:axId val="287032064"/>
        <c:scaling>
          <c:orientation val="maxMin"/>
        </c:scaling>
        <c:delete val="0"/>
        <c:axPos val="l"/>
        <c:numFmt formatCode="General" sourceLinked="1"/>
        <c:majorTickMark val="none"/>
        <c:minorTickMark val="none"/>
        <c:tickLblPos val="none"/>
        <c:crossAx val="287033600"/>
        <c:crosses val="autoZero"/>
        <c:auto val="1"/>
        <c:lblAlgn val="ctr"/>
        <c:lblOffset val="100"/>
        <c:noMultiLvlLbl val="0"/>
      </c:catAx>
      <c:valAx>
        <c:axId val="287033600"/>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87032064"/>
        <c:crosses val="max"/>
        <c:crossBetween val="between"/>
      </c:valAx>
    </c:plotArea>
    <c:legend>
      <c:legendPos val="b"/>
      <c:layout>
        <c:manualLayout>
          <c:xMode val="edge"/>
          <c:yMode val="edge"/>
          <c:x val="1.5162396231415507E-3"/>
          <c:y val="0.69952685145015681"/>
          <c:w val="0.62484589168568627"/>
          <c:h val="0.30047314854984319"/>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a:solidFill>
                  <a:srgbClr val="233060"/>
                </a:solidFill>
              </a:defRPr>
            </a:pPr>
            <a:r>
              <a:rPr lang="en-US" sz="1000" b="1" i="0" u="none" strike="noStrike" baseline="0">
                <a:solidFill>
                  <a:srgbClr val="233060"/>
                </a:solidFill>
                <a:effectLst/>
                <a:latin typeface="Arial" panose="020B0604020202020204" pitchFamily="34" charset="0"/>
                <a:cs typeface="Arial" panose="020B0604020202020204" pitchFamily="34" charset="0"/>
              </a:rPr>
              <a:t>Heat supply by fuel [</a:t>
            </a:r>
            <a:r>
              <a:rPr lang="cs-CZ" sz="1000" b="1" i="0" u="none" strike="noStrike" baseline="0">
                <a:solidFill>
                  <a:srgbClr val="233060"/>
                </a:solidFill>
                <a:effectLst/>
                <a:latin typeface="Arial" panose="020B0604020202020204" pitchFamily="34" charset="0"/>
                <a:cs typeface="Arial" panose="020B0604020202020204" pitchFamily="34" charset="0"/>
              </a:rPr>
              <a:t>TJ</a:t>
            </a:r>
            <a:r>
              <a:rPr lang="en-US" sz="1000" b="1" i="0" u="none" strike="noStrike"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latin typeface="Arial" panose="020B0604020202020204" pitchFamily="34" charset="0"/>
              <a:cs typeface="Arial" panose="020B0604020202020204" pitchFamily="34" charset="0"/>
            </a:endParaRPr>
          </a:p>
        </c:rich>
      </c:tx>
      <c:layout>
        <c:manualLayout>
          <c:xMode val="edge"/>
          <c:yMode val="edge"/>
          <c:x val="1.2246565326171719E-3"/>
          <c:y val="1.7054675394491351E-2"/>
        </c:manualLayout>
      </c:layout>
      <c:overlay val="0"/>
    </c:title>
    <c:autoTitleDeleted val="0"/>
    <c:plotArea>
      <c:layout/>
      <c:barChart>
        <c:barDir val="col"/>
        <c:grouping val="stacked"/>
        <c:varyColors val="0"/>
        <c:ser>
          <c:idx val="0"/>
          <c:order val="0"/>
          <c:tx>
            <c:strRef>
              <c:f>'8.5'!$A$10</c:f>
              <c:strCache>
                <c:ptCount val="1"/>
                <c:pt idx="0">
                  <c:v>Biomass</c:v>
                </c:pt>
              </c:strCache>
            </c:strRef>
          </c:tx>
          <c:spPr>
            <a:solidFill>
              <a:srgbClr val="23315F"/>
            </a:solidFill>
          </c:spPr>
          <c:invertIfNegative val="0"/>
          <c:val>
            <c:numRef>
              <c:f>'8.5'!$B$10:$M$10</c:f>
              <c:numCache>
                <c:formatCode>#,##0.0</c:formatCode>
                <c:ptCount val="12"/>
                <c:pt idx="0">
                  <c:v>111.30326000000001</c:v>
                </c:pt>
                <c:pt idx="1">
                  <c:v>96.851590000000016</c:v>
                </c:pt>
                <c:pt idx="2">
                  <c:v>76.141729999999995</c:v>
                </c:pt>
                <c:pt idx="3">
                  <c:v>49.954100000000004</c:v>
                </c:pt>
                <c:pt idx="4">
                  <c:v>39.002670000000009</c:v>
                </c:pt>
                <c:pt idx="5">
                  <c:v>16.938444999999998</c:v>
                </c:pt>
                <c:pt idx="6">
                  <c:v>17.388064000000004</c:v>
                </c:pt>
                <c:pt idx="7">
                  <c:v>17.014979</c:v>
                </c:pt>
                <c:pt idx="8">
                  <c:v>23.843462000000002</c:v>
                </c:pt>
                <c:pt idx="9">
                  <c:v>59.475064999999994</c:v>
                </c:pt>
                <c:pt idx="10">
                  <c:v>83.298949000000007</c:v>
                </c:pt>
                <c:pt idx="11">
                  <c:v>98.139323999999988</c:v>
                </c:pt>
              </c:numCache>
            </c:numRef>
          </c:val>
          <c:extLst>
            <c:ext xmlns:c16="http://schemas.microsoft.com/office/drawing/2014/chart" uri="{C3380CC4-5D6E-409C-BE32-E72D297353CC}">
              <c16:uniqueId val="{00000000-540C-4332-BEC4-2ACA99A4C3FB}"/>
            </c:ext>
          </c:extLst>
        </c:ser>
        <c:ser>
          <c:idx val="1"/>
          <c:order val="1"/>
          <c:tx>
            <c:strRef>
              <c:f>'8.5'!$A$11</c:f>
              <c:strCache>
                <c:ptCount val="1"/>
                <c:pt idx="0">
                  <c:v>Biogas</c:v>
                </c:pt>
              </c:strCache>
            </c:strRef>
          </c:tx>
          <c:spPr>
            <a:solidFill>
              <a:srgbClr val="5A6588"/>
            </a:solidFill>
          </c:spPr>
          <c:invertIfNegative val="0"/>
          <c:val>
            <c:numRef>
              <c:f>'8.5'!$B$11:$M$11</c:f>
              <c:numCache>
                <c:formatCode>#,##0.0</c:formatCode>
                <c:ptCount val="12"/>
                <c:pt idx="0">
                  <c:v>5.4139719999999993</c:v>
                </c:pt>
                <c:pt idx="1">
                  <c:v>5.0668670000000002</c:v>
                </c:pt>
                <c:pt idx="2">
                  <c:v>4.5522789999999995</c:v>
                </c:pt>
                <c:pt idx="3">
                  <c:v>3.2717420000000002</c:v>
                </c:pt>
                <c:pt idx="4">
                  <c:v>2.4804359999999996</c:v>
                </c:pt>
                <c:pt idx="5">
                  <c:v>1.1702240000000002</c:v>
                </c:pt>
                <c:pt idx="6">
                  <c:v>1.0742649999999998</c:v>
                </c:pt>
                <c:pt idx="7">
                  <c:v>1.123535</c:v>
                </c:pt>
                <c:pt idx="8">
                  <c:v>1.6376370000000002</c:v>
                </c:pt>
                <c:pt idx="9">
                  <c:v>4.1327969999999992</c:v>
                </c:pt>
                <c:pt idx="10">
                  <c:v>5.1323909999999993</c:v>
                </c:pt>
                <c:pt idx="11">
                  <c:v>5.9042950000000003</c:v>
                </c:pt>
              </c:numCache>
            </c:numRef>
          </c:val>
          <c:extLst>
            <c:ext xmlns:c16="http://schemas.microsoft.com/office/drawing/2014/chart" uri="{C3380CC4-5D6E-409C-BE32-E72D297353CC}">
              <c16:uniqueId val="{00000001-540C-4332-BEC4-2ACA99A4C3FB}"/>
            </c:ext>
          </c:extLst>
        </c:ser>
        <c:ser>
          <c:idx val="2"/>
          <c:order val="2"/>
          <c:tx>
            <c:strRef>
              <c:f>'8.5'!$A$12</c:f>
              <c:strCache>
                <c:ptCount val="1"/>
                <c:pt idx="0">
                  <c:v>Hard coal</c:v>
                </c:pt>
              </c:strCache>
            </c:strRef>
          </c:tx>
          <c:spPr>
            <a:solidFill>
              <a:srgbClr val="9198B0"/>
            </a:solidFill>
          </c:spPr>
          <c:invertIfNegative val="0"/>
          <c:val>
            <c:numRef>
              <c:f>'8.5'!$B$12:$M$12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540C-4332-BEC4-2ACA99A4C3FB}"/>
            </c:ext>
          </c:extLst>
        </c:ser>
        <c:ser>
          <c:idx val="3"/>
          <c:order val="3"/>
          <c:tx>
            <c:strRef>
              <c:f>'8.5'!$A$13</c:f>
              <c:strCache>
                <c:ptCount val="1"/>
                <c:pt idx="0">
                  <c:v>Electrical energy</c:v>
                </c:pt>
              </c:strCache>
            </c:strRef>
          </c:tx>
          <c:spPr>
            <a:solidFill>
              <a:srgbClr val="C8CBD7"/>
            </a:solidFill>
          </c:spPr>
          <c:invertIfNegative val="0"/>
          <c:val>
            <c:numRef>
              <c:f>'8.5'!$B$13:$M$13</c:f>
              <c:numCache>
                <c:formatCode>#,##0.0</c:formatCode>
                <c:ptCount val="12"/>
                <c:pt idx="0">
                  <c:v>0</c:v>
                </c:pt>
                <c:pt idx="1">
                  <c:v>0</c:v>
                </c:pt>
                <c:pt idx="2">
                  <c:v>5.0000000000000001E-3</c:v>
                </c:pt>
                <c:pt idx="3">
                  <c:v>0.45894000000000001</c:v>
                </c:pt>
                <c:pt idx="4">
                  <c:v>0.36942999999999998</c:v>
                </c:pt>
                <c:pt idx="5">
                  <c:v>0.16796</c:v>
                </c:pt>
                <c:pt idx="6">
                  <c:v>0.14853</c:v>
                </c:pt>
                <c:pt idx="7">
                  <c:v>0.11115999999999999</c:v>
                </c:pt>
                <c:pt idx="8">
                  <c:v>0.124158</c:v>
                </c:pt>
                <c:pt idx="9">
                  <c:v>7.7787999999999996E-2</c:v>
                </c:pt>
                <c:pt idx="10">
                  <c:v>6.0000000000000001E-3</c:v>
                </c:pt>
                <c:pt idx="11">
                  <c:v>2E-3</c:v>
                </c:pt>
              </c:numCache>
            </c:numRef>
          </c:val>
          <c:extLst>
            <c:ext xmlns:c16="http://schemas.microsoft.com/office/drawing/2014/chart" uri="{C3380CC4-5D6E-409C-BE32-E72D297353CC}">
              <c16:uniqueId val="{00000003-540C-4332-BEC4-2ACA99A4C3FB}"/>
            </c:ext>
          </c:extLst>
        </c:ser>
        <c:ser>
          <c:idx val="4"/>
          <c:order val="4"/>
          <c:tx>
            <c:strRef>
              <c:f>'8.5'!$A$14</c:f>
              <c:strCache>
                <c:ptCount val="1"/>
                <c:pt idx="0">
                  <c:v>Ambient energy (heat pump)</c:v>
                </c:pt>
              </c:strCache>
            </c:strRef>
          </c:tx>
          <c:spPr>
            <a:solidFill>
              <a:srgbClr val="E02C1F"/>
            </a:solidFill>
          </c:spPr>
          <c:invertIfNegative val="0"/>
          <c:val>
            <c:numRef>
              <c:f>'8.5'!$B$14:$M$14</c:f>
              <c:numCache>
                <c:formatCode>#,##0.0</c:formatCode>
                <c:ptCount val="12"/>
                <c:pt idx="0">
                  <c:v>0.51870000000000005</c:v>
                </c:pt>
                <c:pt idx="1">
                  <c:v>1.0243499999999999</c:v>
                </c:pt>
                <c:pt idx="2">
                  <c:v>7.1359999999999993E-2</c:v>
                </c:pt>
                <c:pt idx="3">
                  <c:v>0.50300999999999996</c:v>
                </c:pt>
                <c:pt idx="4">
                  <c:v>0.52227000000000001</c:v>
                </c:pt>
                <c:pt idx="5">
                  <c:v>0.27466000000000002</c:v>
                </c:pt>
                <c:pt idx="6">
                  <c:v>1.3859999999999999E-2</c:v>
                </c:pt>
                <c:pt idx="7">
                  <c:v>1.298E-2</c:v>
                </c:pt>
                <c:pt idx="8">
                  <c:v>2.147E-2</c:v>
                </c:pt>
                <c:pt idx="9">
                  <c:v>0.25069000000000002</c:v>
                </c:pt>
                <c:pt idx="10">
                  <c:v>5.568E-2</c:v>
                </c:pt>
                <c:pt idx="11">
                  <c:v>3.7249999999999998E-2</c:v>
                </c:pt>
              </c:numCache>
            </c:numRef>
          </c:val>
          <c:extLst>
            <c:ext xmlns:c16="http://schemas.microsoft.com/office/drawing/2014/chart" uri="{C3380CC4-5D6E-409C-BE32-E72D297353CC}">
              <c16:uniqueId val="{00000004-540C-4332-BEC4-2ACA99A4C3FB}"/>
            </c:ext>
          </c:extLst>
        </c:ser>
        <c:ser>
          <c:idx val="5"/>
          <c:order val="5"/>
          <c:tx>
            <c:strRef>
              <c:f>'8.5'!$A$15</c:f>
              <c:strCache>
                <c:ptCount val="1"/>
                <c:pt idx="0">
                  <c:v>Solar energy (solar panel)</c:v>
                </c:pt>
              </c:strCache>
            </c:strRef>
          </c:tx>
          <c:spPr>
            <a:solidFill>
              <a:srgbClr val="E86158"/>
            </a:solidFill>
          </c:spPr>
          <c:invertIfNegative val="0"/>
          <c:val>
            <c:numRef>
              <c:f>'8.5'!$B$15:$M$15</c:f>
              <c:numCache>
                <c:formatCode>#,##0.0</c:formatCode>
                <c:ptCount val="12"/>
                <c:pt idx="0">
                  <c:v>1.8E-3</c:v>
                </c:pt>
                <c:pt idx="1">
                  <c:v>8.4000000000000012E-3</c:v>
                </c:pt>
                <c:pt idx="2">
                  <c:v>1.41E-2</c:v>
                </c:pt>
                <c:pt idx="3">
                  <c:v>1.8699999999999998E-2</c:v>
                </c:pt>
                <c:pt idx="4">
                  <c:v>1.6300000000000002E-2</c:v>
                </c:pt>
                <c:pt idx="5">
                  <c:v>2.4799999999999999E-2</c:v>
                </c:pt>
                <c:pt idx="6">
                  <c:v>1.9100000000000002E-2</c:v>
                </c:pt>
                <c:pt idx="7">
                  <c:v>2.3399999999999997E-2</c:v>
                </c:pt>
                <c:pt idx="8">
                  <c:v>1.4800000000000001E-2</c:v>
                </c:pt>
                <c:pt idx="9">
                  <c:v>8.5000000000000006E-3</c:v>
                </c:pt>
                <c:pt idx="10">
                  <c:v>5.3E-3</c:v>
                </c:pt>
                <c:pt idx="11">
                  <c:v>2.8E-3</c:v>
                </c:pt>
              </c:numCache>
            </c:numRef>
          </c:val>
          <c:extLst>
            <c:ext xmlns:c16="http://schemas.microsoft.com/office/drawing/2014/chart" uri="{C3380CC4-5D6E-409C-BE32-E72D297353CC}">
              <c16:uniqueId val="{00000005-540C-4332-BEC4-2ACA99A4C3FB}"/>
            </c:ext>
          </c:extLst>
        </c:ser>
        <c:ser>
          <c:idx val="6"/>
          <c:order val="6"/>
          <c:tx>
            <c:strRef>
              <c:f>'8.5'!$A$16</c:f>
              <c:strCache>
                <c:ptCount val="1"/>
                <c:pt idx="0">
                  <c:v>Brown coal</c:v>
                </c:pt>
              </c:strCache>
            </c:strRef>
          </c:tx>
          <c:spPr>
            <a:solidFill>
              <a:srgbClr val="F0948F"/>
            </a:solidFill>
          </c:spPr>
          <c:invertIfNegative val="0"/>
          <c:val>
            <c:numRef>
              <c:f>'8.5'!$B$16:$M$16</c:f>
              <c:numCache>
                <c:formatCode>#,##0.0</c:formatCode>
                <c:ptCount val="12"/>
                <c:pt idx="0">
                  <c:v>40.010565</c:v>
                </c:pt>
                <c:pt idx="1">
                  <c:v>37.414563999999999</c:v>
                </c:pt>
                <c:pt idx="2">
                  <c:v>27.660490000000003</c:v>
                </c:pt>
                <c:pt idx="3">
                  <c:v>11.355486999999998</c:v>
                </c:pt>
                <c:pt idx="4">
                  <c:v>0.39500000000000002</c:v>
                </c:pt>
                <c:pt idx="5">
                  <c:v>0</c:v>
                </c:pt>
                <c:pt idx="6">
                  <c:v>0</c:v>
                </c:pt>
                <c:pt idx="7">
                  <c:v>0</c:v>
                </c:pt>
                <c:pt idx="8">
                  <c:v>4.4999999999999998E-2</c:v>
                </c:pt>
                <c:pt idx="9">
                  <c:v>1.1140000000000001</c:v>
                </c:pt>
                <c:pt idx="10">
                  <c:v>26.316433</c:v>
                </c:pt>
                <c:pt idx="11">
                  <c:v>36.640891000000003</c:v>
                </c:pt>
              </c:numCache>
            </c:numRef>
          </c:val>
          <c:extLst>
            <c:ext xmlns:c16="http://schemas.microsoft.com/office/drawing/2014/chart" uri="{C3380CC4-5D6E-409C-BE32-E72D297353CC}">
              <c16:uniqueId val="{00000006-540C-4332-BEC4-2ACA99A4C3FB}"/>
            </c:ext>
          </c:extLst>
        </c:ser>
        <c:ser>
          <c:idx val="7"/>
          <c:order val="7"/>
          <c:tx>
            <c:strRef>
              <c:f>'8.5'!$A$17</c:f>
              <c:strCache>
                <c:ptCount val="1"/>
                <c:pt idx="0">
                  <c:v>Nuclear fuel</c:v>
                </c:pt>
              </c:strCache>
            </c:strRef>
          </c:tx>
          <c:spPr>
            <a:solidFill>
              <a:srgbClr val="F7C9C7"/>
            </a:solidFill>
          </c:spPr>
          <c:invertIfNegative val="0"/>
          <c:val>
            <c:numRef>
              <c:f>'8.5'!$B$17:$M$17</c:f>
              <c:numCache>
                <c:formatCode>#,##0.0</c:formatCode>
                <c:ptCount val="12"/>
                <c:pt idx="0">
                  <c:v>6.5105600000000008</c:v>
                </c:pt>
                <c:pt idx="1">
                  <c:v>5.6353400000000002</c:v>
                </c:pt>
                <c:pt idx="2">
                  <c:v>5.0267799999999996</c:v>
                </c:pt>
                <c:pt idx="3">
                  <c:v>3.5679499999999997</c:v>
                </c:pt>
                <c:pt idx="4">
                  <c:v>1.58531</c:v>
                </c:pt>
                <c:pt idx="5">
                  <c:v>1.03074</c:v>
                </c:pt>
                <c:pt idx="6">
                  <c:v>1.0300199999999999</c:v>
                </c:pt>
                <c:pt idx="7">
                  <c:v>1.0300199999999999</c:v>
                </c:pt>
                <c:pt idx="8">
                  <c:v>1.31029</c:v>
                </c:pt>
                <c:pt idx="9">
                  <c:v>3.4174000000000002</c:v>
                </c:pt>
                <c:pt idx="10">
                  <c:v>2.7673400000000004</c:v>
                </c:pt>
                <c:pt idx="11">
                  <c:v>6.1319499999999998</c:v>
                </c:pt>
              </c:numCache>
            </c:numRef>
          </c:val>
          <c:extLst>
            <c:ext xmlns:c16="http://schemas.microsoft.com/office/drawing/2014/chart" uri="{C3380CC4-5D6E-409C-BE32-E72D297353CC}">
              <c16:uniqueId val="{00000007-540C-4332-BEC4-2ACA99A4C3FB}"/>
            </c:ext>
          </c:extLst>
        </c:ser>
        <c:ser>
          <c:idx val="8"/>
          <c:order val="8"/>
          <c:tx>
            <c:strRef>
              <c:f>'8.5'!$A$18</c:f>
              <c:strCache>
                <c:ptCount val="1"/>
                <c:pt idx="0">
                  <c:v>Coke</c:v>
                </c:pt>
              </c:strCache>
            </c:strRef>
          </c:tx>
          <c:spPr>
            <a:solidFill>
              <a:srgbClr val="262626"/>
            </a:solidFill>
          </c:spPr>
          <c:invertIfNegative val="0"/>
          <c:val>
            <c:numRef>
              <c:f>'8.5'!$B$18:$M$18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540C-4332-BEC4-2ACA99A4C3FB}"/>
            </c:ext>
          </c:extLst>
        </c:ser>
        <c:ser>
          <c:idx val="9"/>
          <c:order val="9"/>
          <c:tx>
            <c:strRef>
              <c:f>'8.5'!$A$19</c:f>
              <c:strCache>
                <c:ptCount val="1"/>
                <c:pt idx="0">
                  <c:v>Waste heat</c:v>
                </c:pt>
              </c:strCache>
            </c:strRef>
          </c:tx>
          <c:spPr>
            <a:solidFill>
              <a:srgbClr val="646363"/>
            </a:solidFill>
          </c:spPr>
          <c:invertIfNegative val="0"/>
          <c:val>
            <c:numRef>
              <c:f>'8.5'!$B$19:$M$19</c:f>
              <c:numCache>
                <c:formatCode>#,##0.0</c:formatCode>
                <c:ptCount val="12"/>
                <c:pt idx="0">
                  <c:v>1.482084</c:v>
                </c:pt>
                <c:pt idx="1">
                  <c:v>1.5794220000000001</c:v>
                </c:pt>
                <c:pt idx="2">
                  <c:v>1.141492</c:v>
                </c:pt>
                <c:pt idx="3">
                  <c:v>1.0720999999999998</c:v>
                </c:pt>
                <c:pt idx="4">
                  <c:v>1.243269</c:v>
                </c:pt>
                <c:pt idx="5">
                  <c:v>2.300732</c:v>
                </c:pt>
                <c:pt idx="6">
                  <c:v>1.3250869999999999</c:v>
                </c:pt>
                <c:pt idx="7">
                  <c:v>2.1680329999999999</c:v>
                </c:pt>
                <c:pt idx="8">
                  <c:v>1.7942049999999998</c:v>
                </c:pt>
                <c:pt idx="9">
                  <c:v>1.5212110000000001</c:v>
                </c:pt>
                <c:pt idx="10">
                  <c:v>1.222594</c:v>
                </c:pt>
                <c:pt idx="11">
                  <c:v>1.0133319999999999</c:v>
                </c:pt>
              </c:numCache>
            </c:numRef>
          </c:val>
          <c:extLst>
            <c:ext xmlns:c16="http://schemas.microsoft.com/office/drawing/2014/chart" uri="{C3380CC4-5D6E-409C-BE32-E72D297353CC}">
              <c16:uniqueId val="{00000009-540C-4332-BEC4-2ACA99A4C3FB}"/>
            </c:ext>
          </c:extLst>
        </c:ser>
        <c:ser>
          <c:idx val="10"/>
          <c:order val="10"/>
          <c:tx>
            <c:strRef>
              <c:f>'8.5'!$A$20</c:f>
              <c:strCache>
                <c:ptCount val="1"/>
                <c:pt idx="0">
                  <c:v>Other liquid fuels</c:v>
                </c:pt>
              </c:strCache>
            </c:strRef>
          </c:tx>
          <c:spPr>
            <a:solidFill>
              <a:srgbClr val="9D9D9C"/>
            </a:solidFill>
          </c:spPr>
          <c:invertIfNegative val="0"/>
          <c:val>
            <c:numRef>
              <c:f>'8.5'!$B$20:$M$20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540C-4332-BEC4-2ACA99A4C3FB}"/>
            </c:ext>
          </c:extLst>
        </c:ser>
        <c:ser>
          <c:idx val="11"/>
          <c:order val="11"/>
          <c:tx>
            <c:strRef>
              <c:f>'8.5'!$A$21</c:f>
              <c:strCache>
                <c:ptCount val="1"/>
                <c:pt idx="0">
                  <c:v>Other solid fuels</c:v>
                </c:pt>
              </c:strCache>
            </c:strRef>
          </c:tx>
          <c:spPr>
            <a:solidFill>
              <a:srgbClr val="D0D0D0"/>
            </a:solidFill>
          </c:spPr>
          <c:invertIfNegative val="0"/>
          <c:val>
            <c:numRef>
              <c:f>'8.5'!$B$21:$M$21</c:f>
              <c:numCache>
                <c:formatCode>#,##0.0</c:formatCode>
                <c:ptCount val="12"/>
                <c:pt idx="0">
                  <c:v>0.877193</c:v>
                </c:pt>
                <c:pt idx="1">
                  <c:v>0.89046000000000003</c:v>
                </c:pt>
                <c:pt idx="2">
                  <c:v>0.91653999999999991</c:v>
                </c:pt>
                <c:pt idx="3">
                  <c:v>0.90586</c:v>
                </c:pt>
                <c:pt idx="4">
                  <c:v>0.12205500000000001</c:v>
                </c:pt>
                <c:pt idx="5">
                  <c:v>0.12070699999999999</c:v>
                </c:pt>
                <c:pt idx="6">
                  <c:v>0.227049</c:v>
                </c:pt>
                <c:pt idx="7">
                  <c:v>0.30590400000000001</c:v>
                </c:pt>
                <c:pt idx="8">
                  <c:v>0.34972799999999998</c:v>
                </c:pt>
                <c:pt idx="9">
                  <c:v>1.073788</c:v>
                </c:pt>
                <c:pt idx="10">
                  <c:v>0.99913800000000008</c:v>
                </c:pt>
                <c:pt idx="11">
                  <c:v>0.99280400000000002</c:v>
                </c:pt>
              </c:numCache>
            </c:numRef>
          </c:val>
          <c:extLst>
            <c:ext xmlns:c16="http://schemas.microsoft.com/office/drawing/2014/chart" uri="{C3380CC4-5D6E-409C-BE32-E72D297353CC}">
              <c16:uniqueId val="{0000000B-540C-4332-BEC4-2ACA99A4C3FB}"/>
            </c:ext>
          </c:extLst>
        </c:ser>
        <c:ser>
          <c:idx val="12"/>
          <c:order val="12"/>
          <c:tx>
            <c:strRef>
              <c:f>'8.5'!$A$22</c:f>
              <c:strCache>
                <c:ptCount val="1"/>
                <c:pt idx="0">
                  <c:v>Other gases</c:v>
                </c:pt>
              </c:strCache>
            </c:strRef>
          </c:tx>
          <c:spPr>
            <a:pattFill prst="ltUpDiag">
              <a:fgClr>
                <a:srgbClr val="23315F"/>
              </a:fgClr>
              <a:bgClr>
                <a:sysClr val="window" lastClr="FFFFFF"/>
              </a:bgClr>
            </a:pattFill>
          </c:spPr>
          <c:invertIfNegative val="0"/>
          <c:val>
            <c:numRef>
              <c:f>'8.5'!$B$22:$M$22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540C-4332-BEC4-2ACA99A4C3FB}"/>
            </c:ext>
          </c:extLst>
        </c:ser>
        <c:ser>
          <c:idx val="13"/>
          <c:order val="13"/>
          <c:tx>
            <c:strRef>
              <c:f>'8.5'!$A$23</c:f>
              <c:strCache>
                <c:ptCount val="1"/>
                <c:pt idx="0">
                  <c:v>Other</c:v>
                </c:pt>
              </c:strCache>
            </c:strRef>
          </c:tx>
          <c:spPr>
            <a:pattFill prst="ltUpDiag">
              <a:fgClr>
                <a:srgbClr val="E02C1F"/>
              </a:fgClr>
              <a:bgClr>
                <a:sysClr val="window" lastClr="FFFFFF"/>
              </a:bgClr>
            </a:pattFill>
          </c:spPr>
          <c:invertIfNegative val="0"/>
          <c:val>
            <c:numRef>
              <c:f>'8.5'!$B$23:$M$23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540C-4332-BEC4-2ACA99A4C3FB}"/>
            </c:ext>
          </c:extLst>
        </c:ser>
        <c:ser>
          <c:idx val="14"/>
          <c:order val="14"/>
          <c:tx>
            <c:strRef>
              <c:f>'8.5'!$A$24</c:f>
              <c:strCache>
                <c:ptCount val="1"/>
                <c:pt idx="0">
                  <c:v>Fuel oils</c:v>
                </c:pt>
              </c:strCache>
            </c:strRef>
          </c:tx>
          <c:spPr>
            <a:pattFill prst="ltUpDiag">
              <a:fgClr>
                <a:srgbClr val="5A6588"/>
              </a:fgClr>
              <a:bgClr>
                <a:sysClr val="window" lastClr="FFFFFF"/>
              </a:bgClr>
            </a:pattFill>
          </c:spPr>
          <c:invertIfNegative val="0"/>
          <c:val>
            <c:numRef>
              <c:f>'8.5'!$B$24:$M$24</c:f>
              <c:numCache>
                <c:formatCode>#,##0.0</c:formatCode>
                <c:ptCount val="12"/>
                <c:pt idx="0">
                  <c:v>2.5000000000000001E-2</c:v>
                </c:pt>
                <c:pt idx="1">
                  <c:v>2.5000000000000001E-2</c:v>
                </c:pt>
                <c:pt idx="2">
                  <c:v>1.4999999999999999E-2</c:v>
                </c:pt>
                <c:pt idx="3">
                  <c:v>0.01</c:v>
                </c:pt>
                <c:pt idx="4">
                  <c:v>6.0000000000000001E-3</c:v>
                </c:pt>
                <c:pt idx="5">
                  <c:v>0</c:v>
                </c:pt>
                <c:pt idx="6">
                  <c:v>0</c:v>
                </c:pt>
                <c:pt idx="7">
                  <c:v>0</c:v>
                </c:pt>
                <c:pt idx="8">
                  <c:v>4.0000000000000001E-3</c:v>
                </c:pt>
                <c:pt idx="9">
                  <c:v>1.4999999999999999E-2</c:v>
                </c:pt>
                <c:pt idx="10">
                  <c:v>0.02</c:v>
                </c:pt>
                <c:pt idx="11">
                  <c:v>3.2000000000000001E-2</c:v>
                </c:pt>
              </c:numCache>
            </c:numRef>
          </c:val>
          <c:extLst>
            <c:ext xmlns:c16="http://schemas.microsoft.com/office/drawing/2014/chart" uri="{C3380CC4-5D6E-409C-BE32-E72D297353CC}">
              <c16:uniqueId val="{0000000E-540C-4332-BEC4-2ACA99A4C3FB}"/>
            </c:ext>
          </c:extLst>
        </c:ser>
        <c:ser>
          <c:idx val="15"/>
          <c:order val="15"/>
          <c:tx>
            <c:strRef>
              <c:f>'8.5'!$A$25</c:f>
              <c:strCache>
                <c:ptCount val="1"/>
                <c:pt idx="0">
                  <c:v>Natural gas</c:v>
                </c:pt>
              </c:strCache>
            </c:strRef>
          </c:tx>
          <c:spPr>
            <a:pattFill prst="ltUpDiag">
              <a:fgClr>
                <a:srgbClr val="E86158"/>
              </a:fgClr>
              <a:bgClr>
                <a:sysClr val="window" lastClr="FFFFFF"/>
              </a:bgClr>
            </a:pattFill>
          </c:spPr>
          <c:invertIfNegative val="0"/>
          <c:val>
            <c:numRef>
              <c:f>'8.5'!$B$25:$M$25</c:f>
              <c:numCache>
                <c:formatCode>#,##0.0</c:formatCode>
                <c:ptCount val="12"/>
                <c:pt idx="0">
                  <c:v>86.409292000000036</c:v>
                </c:pt>
                <c:pt idx="1">
                  <c:v>76.92690300000001</c:v>
                </c:pt>
                <c:pt idx="2">
                  <c:v>59.744030999999985</c:v>
                </c:pt>
                <c:pt idx="3">
                  <c:v>44.469030999999994</c:v>
                </c:pt>
                <c:pt idx="4">
                  <c:v>41.564190000000011</c:v>
                </c:pt>
                <c:pt idx="5">
                  <c:v>21.496773999999998</c:v>
                </c:pt>
                <c:pt idx="6">
                  <c:v>21.547498000000004</c:v>
                </c:pt>
                <c:pt idx="7">
                  <c:v>21.087498999999998</c:v>
                </c:pt>
                <c:pt idx="8">
                  <c:v>29.608465000000006</c:v>
                </c:pt>
                <c:pt idx="9">
                  <c:v>70.37051900000003</c:v>
                </c:pt>
                <c:pt idx="10">
                  <c:v>75.505729000000002</c:v>
                </c:pt>
                <c:pt idx="11">
                  <c:v>77.595579999999984</c:v>
                </c:pt>
              </c:numCache>
            </c:numRef>
          </c:val>
          <c:extLst>
            <c:ext xmlns:c16="http://schemas.microsoft.com/office/drawing/2014/chart" uri="{C3380CC4-5D6E-409C-BE32-E72D297353CC}">
              <c16:uniqueId val="{0000000F-540C-4332-BEC4-2ACA99A4C3FB}"/>
            </c:ext>
          </c:extLst>
        </c:ser>
        <c:dLbls>
          <c:showLegendKey val="0"/>
          <c:showVal val="0"/>
          <c:showCatName val="0"/>
          <c:showSerName val="0"/>
          <c:showPercent val="0"/>
          <c:showBubbleSize val="0"/>
        </c:dLbls>
        <c:gapWidth val="50"/>
        <c:overlap val="100"/>
        <c:axId val="286905088"/>
        <c:axId val="286906624"/>
      </c:barChart>
      <c:catAx>
        <c:axId val="286905088"/>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6906624"/>
        <c:crosses val="autoZero"/>
        <c:auto val="1"/>
        <c:lblAlgn val="ctr"/>
        <c:lblOffset val="100"/>
        <c:noMultiLvlLbl val="0"/>
      </c:catAx>
      <c:valAx>
        <c:axId val="286906624"/>
        <c:scaling>
          <c:orientation val="minMax"/>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6905088"/>
        <c:crosses val="autoZero"/>
        <c:crossBetween val="between"/>
        <c:majorUnit val="5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2"/>
          <c:order val="0"/>
          <c:dPt>
            <c:idx val="0"/>
            <c:bubble3D val="0"/>
            <c:spPr>
              <a:solidFill>
                <a:schemeClr val="accent1"/>
              </a:solidFill>
            </c:spPr>
            <c:extLst>
              <c:ext xmlns:c16="http://schemas.microsoft.com/office/drawing/2014/chart" uri="{C3380CC4-5D6E-409C-BE32-E72D297353CC}">
                <c16:uniqueId val="{00000001-13EF-4B87-8848-FCF0A19B1B2C}"/>
              </c:ext>
            </c:extLst>
          </c:dPt>
          <c:dPt>
            <c:idx val="1"/>
            <c:bubble3D val="0"/>
            <c:spPr>
              <a:solidFill>
                <a:schemeClr val="accent2"/>
              </a:solidFill>
            </c:spPr>
            <c:extLst>
              <c:ext xmlns:c16="http://schemas.microsoft.com/office/drawing/2014/chart" uri="{C3380CC4-5D6E-409C-BE32-E72D297353CC}">
                <c16:uniqueId val="{00000002-13EF-4B87-8848-FCF0A19B1B2C}"/>
              </c:ext>
            </c:extLst>
          </c:dPt>
          <c:dPt>
            <c:idx val="2"/>
            <c:bubble3D val="0"/>
            <c:spPr>
              <a:solidFill>
                <a:schemeClr val="accent3"/>
              </a:solidFill>
            </c:spPr>
            <c:extLst>
              <c:ext xmlns:c16="http://schemas.microsoft.com/office/drawing/2014/chart" uri="{C3380CC4-5D6E-409C-BE32-E72D297353CC}">
                <c16:uniqueId val="{00000003-13EF-4B87-8848-FCF0A19B1B2C}"/>
              </c:ext>
            </c:extLst>
          </c:dPt>
          <c:dPt>
            <c:idx val="3"/>
            <c:bubble3D val="0"/>
            <c:spPr>
              <a:solidFill>
                <a:schemeClr val="accent4"/>
              </a:solidFill>
            </c:spPr>
            <c:extLst>
              <c:ext xmlns:c16="http://schemas.microsoft.com/office/drawing/2014/chart" uri="{C3380CC4-5D6E-409C-BE32-E72D297353CC}">
                <c16:uniqueId val="{00000004-13EF-4B87-8848-FCF0A19B1B2C}"/>
              </c:ext>
            </c:extLst>
          </c:dPt>
          <c:dPt>
            <c:idx val="4"/>
            <c:bubble3D val="0"/>
            <c:spPr>
              <a:solidFill>
                <a:schemeClr val="accent5"/>
              </a:solidFill>
            </c:spPr>
            <c:extLst>
              <c:ext xmlns:c16="http://schemas.microsoft.com/office/drawing/2014/chart" uri="{C3380CC4-5D6E-409C-BE32-E72D297353CC}">
                <c16:uniqueId val="{00000005-13EF-4B87-8848-FCF0A19B1B2C}"/>
              </c:ext>
            </c:extLst>
          </c:dPt>
          <c:dPt>
            <c:idx val="5"/>
            <c:bubble3D val="0"/>
            <c:spPr>
              <a:solidFill>
                <a:schemeClr val="accent6"/>
              </a:solidFill>
            </c:spPr>
            <c:extLst>
              <c:ext xmlns:c16="http://schemas.microsoft.com/office/drawing/2014/chart" uri="{C3380CC4-5D6E-409C-BE32-E72D297353CC}">
                <c16:uniqueId val="{00000006-13EF-4B87-8848-FCF0A19B1B2C}"/>
              </c:ext>
            </c:extLst>
          </c:dPt>
          <c:dPt>
            <c:idx val="6"/>
            <c:bubble3D val="0"/>
            <c:spPr>
              <a:solidFill>
                <a:srgbClr val="F0948F"/>
              </a:solidFill>
            </c:spPr>
            <c:extLst>
              <c:ext xmlns:c16="http://schemas.microsoft.com/office/drawing/2014/chart" uri="{C3380CC4-5D6E-409C-BE32-E72D297353CC}">
                <c16:uniqueId val="{00000007-13EF-4B87-8848-FCF0A19B1B2C}"/>
              </c:ext>
            </c:extLst>
          </c:dPt>
          <c:dPt>
            <c:idx val="7"/>
            <c:bubble3D val="0"/>
            <c:spPr>
              <a:solidFill>
                <a:srgbClr val="F7C9C7"/>
              </a:solidFill>
            </c:spPr>
            <c:extLst>
              <c:ext xmlns:c16="http://schemas.microsoft.com/office/drawing/2014/chart" uri="{C3380CC4-5D6E-409C-BE32-E72D297353CC}">
                <c16:uniqueId val="{00000000-0875-4A16-9BC1-0D39CE297F06}"/>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01-0875-4A16-9BC1-0D39CE297F06}"/>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654E-4B39-8912-AE424469FADD}"/>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654E-4B39-8912-AE424469FADD}"/>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654E-4B39-8912-AE424469FADD}"/>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654E-4B39-8912-AE424469FADD}"/>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654E-4B39-8912-AE424469FADD}"/>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654E-4B39-8912-AE424469FADD}"/>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654E-4B39-8912-AE424469FADD}"/>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654E-4B39-8912-AE424469FADD}"/>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654E-4B39-8912-AE424469FADD}"/>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654E-4B39-8912-AE424469FADD}"/>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654E-4B39-8912-AE424469FADD}"/>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654E-4B39-8912-AE424469FADD}"/>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654E-4B39-8912-AE424469FADD}"/>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654E-4B39-8912-AE424469FADD}"/>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654E-4B39-8912-AE424469FADD}"/>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654E-4B39-8912-AE424469FADD}"/>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Heat consumption by national economy sector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7.410497524529088E-3"/>
          <c:y val="0"/>
        </c:manualLayout>
      </c:layout>
      <c:overlay val="0"/>
    </c:title>
    <c:autoTitleDeleted val="0"/>
    <c:plotArea>
      <c:layout>
        <c:manualLayout>
          <c:layoutTarget val="inner"/>
          <c:xMode val="edge"/>
          <c:yMode val="edge"/>
          <c:x val="7.1198914290335355E-2"/>
          <c:y val="0.29506664792372106"/>
          <c:w val="0.61241682696674693"/>
          <c:h val="0.48613325505968485"/>
        </c:manualLayout>
      </c:layout>
      <c:barChart>
        <c:barDir val="col"/>
        <c:grouping val="stacked"/>
        <c:varyColors val="0"/>
        <c:ser>
          <c:idx val="0"/>
          <c:order val="0"/>
          <c:tx>
            <c:strRef>
              <c:f>'8.6'!$A$28</c:f>
              <c:strCache>
                <c:ptCount val="1"/>
                <c:pt idx="0">
                  <c:v>Industry</c:v>
                </c:pt>
              </c:strCache>
            </c:strRef>
          </c:tx>
          <c:invertIfNegative val="0"/>
          <c:val>
            <c:numRef>
              <c:f>'8.6'!$B$28:$M$28</c:f>
              <c:numCache>
                <c:formatCode>#,##0.0</c:formatCode>
                <c:ptCount val="12"/>
                <c:pt idx="0">
                  <c:v>74.975716000000006</c:v>
                </c:pt>
                <c:pt idx="1">
                  <c:v>73.093344000000002</c:v>
                </c:pt>
                <c:pt idx="2">
                  <c:v>70.166936000000007</c:v>
                </c:pt>
                <c:pt idx="3">
                  <c:v>56.571092</c:v>
                </c:pt>
                <c:pt idx="4">
                  <c:v>51.304143000000003</c:v>
                </c:pt>
                <c:pt idx="5">
                  <c:v>38.906081000000007</c:v>
                </c:pt>
                <c:pt idx="6">
                  <c:v>30.195926</c:v>
                </c:pt>
                <c:pt idx="7">
                  <c:v>31.081599999999998</c:v>
                </c:pt>
                <c:pt idx="8">
                  <c:v>41.721962999999995</c:v>
                </c:pt>
                <c:pt idx="9">
                  <c:v>52.824519000000002</c:v>
                </c:pt>
                <c:pt idx="10">
                  <c:v>64.775812000000002</c:v>
                </c:pt>
                <c:pt idx="11">
                  <c:v>59.426992000000006</c:v>
                </c:pt>
              </c:numCache>
            </c:numRef>
          </c:val>
          <c:extLst>
            <c:ext xmlns:c16="http://schemas.microsoft.com/office/drawing/2014/chart" uri="{C3380CC4-5D6E-409C-BE32-E72D297353CC}">
              <c16:uniqueId val="{00000000-4BC6-434E-9A23-488B9CF28F3E}"/>
            </c:ext>
          </c:extLst>
        </c:ser>
        <c:ser>
          <c:idx val="1"/>
          <c:order val="1"/>
          <c:tx>
            <c:strRef>
              <c:f>'8.6'!$A$29</c:f>
              <c:strCache>
                <c:ptCount val="1"/>
                <c:pt idx="0">
                  <c:v>Energy</c:v>
                </c:pt>
              </c:strCache>
            </c:strRef>
          </c:tx>
          <c:invertIfNegative val="0"/>
          <c:val>
            <c:numRef>
              <c:f>'8.6'!$B$29:$M$29</c:f>
              <c:numCache>
                <c:formatCode>#,##0.0</c:formatCode>
                <c:ptCount val="12"/>
                <c:pt idx="0">
                  <c:v>0.92548000000000008</c:v>
                </c:pt>
                <c:pt idx="1">
                  <c:v>1.21736</c:v>
                </c:pt>
                <c:pt idx="2">
                  <c:v>1.1576300000000002</c:v>
                </c:pt>
                <c:pt idx="3">
                  <c:v>0.69455999999999996</c:v>
                </c:pt>
                <c:pt idx="4">
                  <c:v>0.45265</c:v>
                </c:pt>
                <c:pt idx="5">
                  <c:v>0.26434000000000002</c:v>
                </c:pt>
                <c:pt idx="6">
                  <c:v>0.12143000000000001</c:v>
                </c:pt>
                <c:pt idx="7">
                  <c:v>0.18423</c:v>
                </c:pt>
                <c:pt idx="8">
                  <c:v>0.43713000000000002</c:v>
                </c:pt>
                <c:pt idx="9">
                  <c:v>0.84746999999999995</c:v>
                </c:pt>
                <c:pt idx="10">
                  <c:v>1.1105099999999999</c:v>
                </c:pt>
                <c:pt idx="11">
                  <c:v>1.32281</c:v>
                </c:pt>
              </c:numCache>
            </c:numRef>
          </c:val>
          <c:extLst>
            <c:ext xmlns:c16="http://schemas.microsoft.com/office/drawing/2014/chart" uri="{C3380CC4-5D6E-409C-BE32-E72D297353CC}">
              <c16:uniqueId val="{00000001-4BC6-434E-9A23-488B9CF28F3E}"/>
            </c:ext>
          </c:extLst>
        </c:ser>
        <c:ser>
          <c:idx val="2"/>
          <c:order val="2"/>
          <c:tx>
            <c:strRef>
              <c:f>'8.6'!$A$30</c:f>
              <c:strCache>
                <c:ptCount val="1"/>
                <c:pt idx="0">
                  <c:v>Transport</c:v>
                </c:pt>
              </c:strCache>
            </c:strRef>
          </c:tx>
          <c:invertIfNegative val="0"/>
          <c:val>
            <c:numRef>
              <c:f>'8.6'!$B$30:$M$30</c:f>
              <c:numCache>
                <c:formatCode>#,##0.0</c:formatCode>
                <c:ptCount val="12"/>
                <c:pt idx="0">
                  <c:v>2.6709999999999998</c:v>
                </c:pt>
                <c:pt idx="1">
                  <c:v>2.4248000000000003</c:v>
                </c:pt>
                <c:pt idx="2">
                  <c:v>1.8927</c:v>
                </c:pt>
                <c:pt idx="3">
                  <c:v>0.95789999999999997</c:v>
                </c:pt>
                <c:pt idx="4">
                  <c:v>0.7</c:v>
                </c:pt>
                <c:pt idx="5">
                  <c:v>0.19750000000000001</c:v>
                </c:pt>
                <c:pt idx="6">
                  <c:v>0.1484</c:v>
                </c:pt>
                <c:pt idx="7">
                  <c:v>0.14249999999999999</c:v>
                </c:pt>
                <c:pt idx="8">
                  <c:v>0.39219999999999999</c:v>
                </c:pt>
                <c:pt idx="9">
                  <c:v>1.4672000000000001</c:v>
                </c:pt>
                <c:pt idx="10">
                  <c:v>1.9977</c:v>
                </c:pt>
                <c:pt idx="11">
                  <c:v>2.3725999999999998</c:v>
                </c:pt>
              </c:numCache>
            </c:numRef>
          </c:val>
          <c:extLst>
            <c:ext xmlns:c16="http://schemas.microsoft.com/office/drawing/2014/chart" uri="{C3380CC4-5D6E-409C-BE32-E72D297353CC}">
              <c16:uniqueId val="{00000002-4BC6-434E-9A23-488B9CF28F3E}"/>
            </c:ext>
          </c:extLst>
        </c:ser>
        <c:ser>
          <c:idx val="3"/>
          <c:order val="3"/>
          <c:tx>
            <c:strRef>
              <c:f>'8.6'!$A$31</c:f>
              <c:strCache>
                <c:ptCount val="1"/>
                <c:pt idx="0">
                  <c:v>Construction</c:v>
                </c:pt>
              </c:strCache>
            </c:strRef>
          </c:tx>
          <c:invertIfNegative val="0"/>
          <c:val>
            <c:numRef>
              <c:f>'8.6'!$B$31:$M$31</c:f>
              <c:numCache>
                <c:formatCode>#,##0.0</c:formatCode>
                <c:ptCount val="12"/>
                <c:pt idx="0">
                  <c:v>1.298</c:v>
                </c:pt>
                <c:pt idx="1">
                  <c:v>1.18</c:v>
                </c:pt>
                <c:pt idx="2">
                  <c:v>0.85299999999999998</c:v>
                </c:pt>
                <c:pt idx="3">
                  <c:v>0.45600000000000002</c:v>
                </c:pt>
                <c:pt idx="4">
                  <c:v>0.26</c:v>
                </c:pt>
                <c:pt idx="5">
                  <c:v>6.9000000000000006E-2</c:v>
                </c:pt>
                <c:pt idx="6">
                  <c:v>0.04</c:v>
                </c:pt>
                <c:pt idx="7">
                  <c:v>4.4999999999999998E-2</c:v>
                </c:pt>
                <c:pt idx="8">
                  <c:v>0.16200000000000001</c:v>
                </c:pt>
                <c:pt idx="9">
                  <c:v>0.49399999999999999</c:v>
                </c:pt>
                <c:pt idx="10">
                  <c:v>0.75600000000000001</c:v>
                </c:pt>
                <c:pt idx="11">
                  <c:v>1.1930000000000001</c:v>
                </c:pt>
              </c:numCache>
            </c:numRef>
          </c:val>
          <c:extLst>
            <c:ext xmlns:c16="http://schemas.microsoft.com/office/drawing/2014/chart" uri="{C3380CC4-5D6E-409C-BE32-E72D297353CC}">
              <c16:uniqueId val="{00000003-4BC6-434E-9A23-488B9CF28F3E}"/>
            </c:ext>
          </c:extLst>
        </c:ser>
        <c:ser>
          <c:idx val="4"/>
          <c:order val="4"/>
          <c:tx>
            <c:strRef>
              <c:f>'8.6'!$A$32</c:f>
              <c:strCache>
                <c:ptCount val="1"/>
                <c:pt idx="0">
                  <c:v>Farming and forestry</c:v>
                </c:pt>
              </c:strCache>
            </c:strRef>
          </c:tx>
          <c:invertIfNegative val="0"/>
          <c:val>
            <c:numRef>
              <c:f>'8.6'!$B$32:$M$32</c:f>
              <c:numCache>
                <c:formatCode>#,##0.0</c:formatCode>
                <c:ptCount val="12"/>
                <c:pt idx="0">
                  <c:v>0.17199999999999999</c:v>
                </c:pt>
                <c:pt idx="1">
                  <c:v>0.14899999999999999</c:v>
                </c:pt>
                <c:pt idx="2">
                  <c:v>9.5000000000000001E-2</c:v>
                </c:pt>
                <c:pt idx="3">
                  <c:v>5.7000000000000002E-2</c:v>
                </c:pt>
                <c:pt idx="4">
                  <c:v>5.1999999999999998E-2</c:v>
                </c:pt>
                <c:pt idx="5">
                  <c:v>7.0000000000000001E-3</c:v>
                </c:pt>
                <c:pt idx="6">
                  <c:v>5.0000000000000001E-3</c:v>
                </c:pt>
                <c:pt idx="7">
                  <c:v>6.0000000000000001E-3</c:v>
                </c:pt>
                <c:pt idx="8">
                  <c:v>2.3E-2</c:v>
                </c:pt>
                <c:pt idx="9">
                  <c:v>6.6000000000000003E-2</c:v>
                </c:pt>
                <c:pt idx="10">
                  <c:v>9.8000000000000004E-2</c:v>
                </c:pt>
                <c:pt idx="11">
                  <c:v>0.55700000000000005</c:v>
                </c:pt>
              </c:numCache>
            </c:numRef>
          </c:val>
          <c:extLst>
            <c:ext xmlns:c16="http://schemas.microsoft.com/office/drawing/2014/chart" uri="{C3380CC4-5D6E-409C-BE32-E72D297353CC}">
              <c16:uniqueId val="{00000004-4BC6-434E-9A23-488B9CF28F3E}"/>
            </c:ext>
          </c:extLst>
        </c:ser>
        <c:ser>
          <c:idx val="5"/>
          <c:order val="5"/>
          <c:tx>
            <c:strRef>
              <c:f>'8.6'!$A$33</c:f>
              <c:strCache>
                <c:ptCount val="1"/>
                <c:pt idx="0">
                  <c:v>Households</c:v>
                </c:pt>
              </c:strCache>
            </c:strRef>
          </c:tx>
          <c:spPr>
            <a:solidFill>
              <a:schemeClr val="accent6"/>
            </a:solidFill>
          </c:spPr>
          <c:invertIfNegative val="0"/>
          <c:val>
            <c:numRef>
              <c:f>'8.6'!$B$33:$M$33</c:f>
              <c:numCache>
                <c:formatCode>#,##0.0</c:formatCode>
                <c:ptCount val="12"/>
                <c:pt idx="0">
                  <c:v>235.255259</c:v>
                </c:pt>
                <c:pt idx="1">
                  <c:v>206.285583</c:v>
                </c:pt>
                <c:pt idx="2">
                  <c:v>154.36994000000007</c:v>
                </c:pt>
                <c:pt idx="3">
                  <c:v>92.286998000000011</c:v>
                </c:pt>
                <c:pt idx="4">
                  <c:v>77.788685000000015</c:v>
                </c:pt>
                <c:pt idx="5">
                  <c:v>32.220538000000005</c:v>
                </c:pt>
                <c:pt idx="6">
                  <c:v>30.464196000000005</c:v>
                </c:pt>
                <c:pt idx="7">
                  <c:v>31.361555999999997</c:v>
                </c:pt>
                <c:pt idx="8">
                  <c:v>53.073309000000009</c:v>
                </c:pt>
                <c:pt idx="9">
                  <c:v>129.07101299999999</c:v>
                </c:pt>
                <c:pt idx="10">
                  <c:v>177.461758</c:v>
                </c:pt>
                <c:pt idx="11">
                  <c:v>209.82720899999998</c:v>
                </c:pt>
              </c:numCache>
            </c:numRef>
          </c:val>
          <c:extLst>
            <c:ext xmlns:c16="http://schemas.microsoft.com/office/drawing/2014/chart" uri="{C3380CC4-5D6E-409C-BE32-E72D297353CC}">
              <c16:uniqueId val="{00000005-4BC6-434E-9A23-488B9CF28F3E}"/>
            </c:ext>
          </c:extLst>
        </c:ser>
        <c:ser>
          <c:idx val="6"/>
          <c:order val="6"/>
          <c:tx>
            <c:strRef>
              <c:f>'8.6'!$A$34</c:f>
              <c:strCache>
                <c:ptCount val="1"/>
                <c:pt idx="0">
                  <c:v>Retail, services, schools, health care</c:v>
                </c:pt>
              </c:strCache>
            </c:strRef>
          </c:tx>
          <c:spPr>
            <a:solidFill>
              <a:srgbClr val="F0948F"/>
            </a:solidFill>
          </c:spPr>
          <c:invertIfNegative val="0"/>
          <c:val>
            <c:numRef>
              <c:f>'8.6'!$B$34:$M$34</c:f>
              <c:numCache>
                <c:formatCode>#,##0.0</c:formatCode>
                <c:ptCount val="12"/>
                <c:pt idx="0">
                  <c:v>163.19318699999997</c:v>
                </c:pt>
                <c:pt idx="1">
                  <c:v>145.29390600000002</c:v>
                </c:pt>
                <c:pt idx="2">
                  <c:v>110.18736199999999</c:v>
                </c:pt>
                <c:pt idx="3">
                  <c:v>64.761498000000017</c:v>
                </c:pt>
                <c:pt idx="4">
                  <c:v>51.427841000000008</c:v>
                </c:pt>
                <c:pt idx="5">
                  <c:v>22.226148000000002</c:v>
                </c:pt>
                <c:pt idx="6">
                  <c:v>19.143478999999999</c:v>
                </c:pt>
                <c:pt idx="7">
                  <c:v>20.977179</c:v>
                </c:pt>
                <c:pt idx="8">
                  <c:v>33.627275000000004</c:v>
                </c:pt>
                <c:pt idx="9">
                  <c:v>86.589393999999999</c:v>
                </c:pt>
                <c:pt idx="10">
                  <c:v>121.34959900000003</c:v>
                </c:pt>
                <c:pt idx="11">
                  <c:v>147.85141800000002</c:v>
                </c:pt>
              </c:numCache>
            </c:numRef>
          </c:val>
          <c:extLst>
            <c:ext xmlns:c16="http://schemas.microsoft.com/office/drawing/2014/chart" uri="{C3380CC4-5D6E-409C-BE32-E72D297353CC}">
              <c16:uniqueId val="{00000006-4BC6-434E-9A23-488B9CF28F3E}"/>
            </c:ext>
          </c:extLst>
        </c:ser>
        <c:ser>
          <c:idx val="7"/>
          <c:order val="7"/>
          <c:tx>
            <c:strRef>
              <c:f>'8.6'!$A$35</c:f>
              <c:strCache>
                <c:ptCount val="1"/>
                <c:pt idx="0">
                  <c:v>Other</c:v>
                </c:pt>
              </c:strCache>
            </c:strRef>
          </c:tx>
          <c:spPr>
            <a:solidFill>
              <a:srgbClr val="F7C9C7"/>
            </a:solidFill>
          </c:spPr>
          <c:invertIfNegative val="0"/>
          <c:val>
            <c:numRef>
              <c:f>'8.6'!$B$35:$M$35</c:f>
              <c:numCache>
                <c:formatCode>#,##0.0</c:formatCode>
                <c:ptCount val="12"/>
                <c:pt idx="0">
                  <c:v>6.1728379999999996</c:v>
                </c:pt>
                <c:pt idx="1">
                  <c:v>5.5590280000000005</c:v>
                </c:pt>
                <c:pt idx="2">
                  <c:v>4.6395599999999995</c:v>
                </c:pt>
                <c:pt idx="3">
                  <c:v>3.3088939999999996</c:v>
                </c:pt>
                <c:pt idx="4">
                  <c:v>3.2046749999999999</c:v>
                </c:pt>
                <c:pt idx="5">
                  <c:v>2.2749519999999994</c:v>
                </c:pt>
                <c:pt idx="6">
                  <c:v>2.2253849999999997</c:v>
                </c:pt>
                <c:pt idx="7">
                  <c:v>2.161241</c:v>
                </c:pt>
                <c:pt idx="8">
                  <c:v>2.2086069999999998</c:v>
                </c:pt>
                <c:pt idx="9">
                  <c:v>3.9907509999999995</c:v>
                </c:pt>
                <c:pt idx="10">
                  <c:v>4.4487360000000002</c:v>
                </c:pt>
                <c:pt idx="11">
                  <c:v>5.8984360000000002</c:v>
                </c:pt>
              </c:numCache>
            </c:numRef>
          </c:val>
          <c:extLst>
            <c:ext xmlns:c16="http://schemas.microsoft.com/office/drawing/2014/chart" uri="{C3380CC4-5D6E-409C-BE32-E72D297353CC}">
              <c16:uniqueId val="{00000007-4BC6-434E-9A23-488B9CF28F3E}"/>
            </c:ext>
          </c:extLst>
        </c:ser>
        <c:dLbls>
          <c:showLegendKey val="0"/>
          <c:showVal val="0"/>
          <c:showCatName val="0"/>
          <c:showSerName val="0"/>
          <c:showPercent val="0"/>
          <c:showBubbleSize val="0"/>
        </c:dLbls>
        <c:gapWidth val="50"/>
        <c:overlap val="100"/>
        <c:axId val="286819840"/>
        <c:axId val="286821376"/>
      </c:barChart>
      <c:catAx>
        <c:axId val="286819840"/>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6821376"/>
        <c:crosses val="autoZero"/>
        <c:auto val="1"/>
        <c:lblAlgn val="ctr"/>
        <c:lblOffset val="100"/>
        <c:noMultiLvlLbl val="0"/>
      </c:catAx>
      <c:valAx>
        <c:axId val="286821376"/>
        <c:scaling>
          <c:orientation val="minMax"/>
          <c:max val="5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6819840"/>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Share in CR</a:t>
            </a:r>
            <a:endParaRPr lang="cs-CZ" sz="1000">
              <a:solidFill>
                <a:srgbClr val="233060"/>
              </a:solidFill>
              <a:effectLst/>
            </a:endParaRPr>
          </a:p>
        </c:rich>
      </c:tx>
      <c:layout>
        <c:manualLayout>
          <c:xMode val="edge"/>
          <c:yMode val="edge"/>
          <c:x val="5.2920909316302948E-4"/>
          <c:y val="0"/>
        </c:manualLayout>
      </c:layout>
      <c:overlay val="0"/>
    </c:title>
    <c:autoTitleDeleted val="0"/>
    <c:plotArea>
      <c:layout>
        <c:manualLayout>
          <c:layoutTarget val="inner"/>
          <c:xMode val="edge"/>
          <c:yMode val="edge"/>
          <c:x val="6.0592781633521109E-2"/>
          <c:y val="0.27588277344330603"/>
          <c:w val="0.86679862645627792"/>
          <c:h val="0.23242588608863868"/>
        </c:manualLayout>
      </c:layout>
      <c:barChart>
        <c:barDir val="bar"/>
        <c:grouping val="clustered"/>
        <c:varyColors val="0"/>
        <c:ser>
          <c:idx val="0"/>
          <c:order val="0"/>
          <c:tx>
            <c:strRef>
              <c:f>'8.6'!$M$40</c:f>
              <c:strCache>
                <c:ptCount val="1"/>
                <c:pt idx="0">
                  <c:v>Installed capacity</c:v>
                </c:pt>
              </c:strCache>
            </c:strRef>
          </c:tx>
          <c:invertIfNegative val="0"/>
          <c:val>
            <c:numRef>
              <c:f>'8.6'!$N$40</c:f>
              <c:numCache>
                <c:formatCode>0.0%</c:formatCode>
                <c:ptCount val="1"/>
                <c:pt idx="0">
                  <c:v>2.5392931800501912E-2</c:v>
                </c:pt>
              </c:numCache>
            </c:numRef>
          </c:val>
          <c:extLst>
            <c:ext xmlns:c16="http://schemas.microsoft.com/office/drawing/2014/chart" uri="{C3380CC4-5D6E-409C-BE32-E72D297353CC}">
              <c16:uniqueId val="{00000000-959C-46A4-A3E1-0DDC2617E363}"/>
            </c:ext>
          </c:extLst>
        </c:ser>
        <c:ser>
          <c:idx val="1"/>
          <c:order val="1"/>
          <c:tx>
            <c:strRef>
              <c:f>'8.6'!$M$41</c:f>
              <c:strCache>
                <c:ptCount val="1"/>
                <c:pt idx="0">
                  <c:v>Gross heat production</c:v>
                </c:pt>
              </c:strCache>
            </c:strRef>
          </c:tx>
          <c:invertIfNegative val="0"/>
          <c:val>
            <c:numRef>
              <c:f>'8.6'!$N$41</c:f>
              <c:numCache>
                <c:formatCode>0.0%</c:formatCode>
                <c:ptCount val="1"/>
                <c:pt idx="0">
                  <c:v>3.0758912496807993E-2</c:v>
                </c:pt>
              </c:numCache>
            </c:numRef>
          </c:val>
          <c:extLst>
            <c:ext xmlns:c16="http://schemas.microsoft.com/office/drawing/2014/chart" uri="{C3380CC4-5D6E-409C-BE32-E72D297353CC}">
              <c16:uniqueId val="{00000001-959C-46A4-A3E1-0DDC2617E363}"/>
            </c:ext>
          </c:extLst>
        </c:ser>
        <c:ser>
          <c:idx val="2"/>
          <c:order val="2"/>
          <c:tx>
            <c:strRef>
              <c:f>'8.6'!$M$42</c:f>
              <c:strCache>
                <c:ptCount val="1"/>
                <c:pt idx="0">
                  <c:v>Heat supply</c:v>
                </c:pt>
              </c:strCache>
            </c:strRef>
          </c:tx>
          <c:invertIfNegative val="0"/>
          <c:val>
            <c:numRef>
              <c:f>'8.6'!$N$42</c:f>
              <c:numCache>
                <c:formatCode>0.0%</c:formatCode>
                <c:ptCount val="1"/>
                <c:pt idx="0">
                  <c:v>3.5558387132948871E-2</c:v>
                </c:pt>
              </c:numCache>
            </c:numRef>
          </c:val>
          <c:extLst>
            <c:ext xmlns:c16="http://schemas.microsoft.com/office/drawing/2014/chart" uri="{C3380CC4-5D6E-409C-BE32-E72D297353CC}">
              <c16:uniqueId val="{00000002-959C-46A4-A3E1-0DDC2617E363}"/>
            </c:ext>
          </c:extLst>
        </c:ser>
        <c:dLbls>
          <c:showLegendKey val="0"/>
          <c:showVal val="0"/>
          <c:showCatName val="0"/>
          <c:showSerName val="0"/>
          <c:showPercent val="0"/>
          <c:showBubbleSize val="0"/>
        </c:dLbls>
        <c:gapWidth val="150"/>
        <c:axId val="287458816"/>
        <c:axId val="287460352"/>
      </c:barChart>
      <c:catAx>
        <c:axId val="287458816"/>
        <c:scaling>
          <c:orientation val="maxMin"/>
        </c:scaling>
        <c:delete val="0"/>
        <c:axPos val="l"/>
        <c:numFmt formatCode="General" sourceLinked="1"/>
        <c:majorTickMark val="none"/>
        <c:minorTickMark val="none"/>
        <c:tickLblPos val="none"/>
        <c:crossAx val="287460352"/>
        <c:crosses val="autoZero"/>
        <c:auto val="1"/>
        <c:lblAlgn val="ctr"/>
        <c:lblOffset val="100"/>
        <c:noMultiLvlLbl val="0"/>
      </c:catAx>
      <c:valAx>
        <c:axId val="287460352"/>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87458816"/>
        <c:crosses val="max"/>
        <c:crossBetween val="between"/>
      </c:valAx>
    </c:plotArea>
    <c:legend>
      <c:legendPos val="b"/>
      <c:layout>
        <c:manualLayout>
          <c:xMode val="edge"/>
          <c:yMode val="edge"/>
          <c:x val="1.8539313020655025E-2"/>
          <c:y val="0.64902406806992274"/>
          <c:w val="0.60880337783863969"/>
          <c:h val="0.33399962259619514"/>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a:pPr>
            <a:r>
              <a:rPr lang="en-US" sz="1000" b="1" i="0" u="none" strike="noStrike" baseline="0">
                <a:solidFill>
                  <a:srgbClr val="233060"/>
                </a:solidFill>
                <a:effectLst/>
                <a:latin typeface="Arial" panose="020B0604020202020204" pitchFamily="34" charset="0"/>
                <a:cs typeface="Arial" panose="020B0604020202020204" pitchFamily="34" charset="0"/>
              </a:rPr>
              <a:t>Heat supply by fuel [</a:t>
            </a:r>
            <a:r>
              <a:rPr lang="cs-CZ" sz="1000" b="1" i="0" u="none" strike="noStrike" baseline="0">
                <a:solidFill>
                  <a:srgbClr val="233060"/>
                </a:solidFill>
                <a:effectLst/>
                <a:latin typeface="Arial" panose="020B0604020202020204" pitchFamily="34" charset="0"/>
                <a:cs typeface="Arial" panose="020B0604020202020204" pitchFamily="34" charset="0"/>
              </a:rPr>
              <a:t>TJ</a:t>
            </a:r>
            <a:r>
              <a:rPr lang="en-US" sz="1000" b="1" i="0" u="none" strike="noStrike"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latin typeface="Arial" panose="020B0604020202020204" pitchFamily="34" charset="0"/>
              <a:cs typeface="Arial" panose="020B0604020202020204" pitchFamily="34" charset="0"/>
            </a:endParaRPr>
          </a:p>
        </c:rich>
      </c:tx>
      <c:layout>
        <c:manualLayout>
          <c:xMode val="edge"/>
          <c:yMode val="edge"/>
          <c:x val="1.5771851879898952E-3"/>
          <c:y val="1.6209679220659044E-2"/>
        </c:manualLayout>
      </c:layout>
      <c:overlay val="0"/>
    </c:title>
    <c:autoTitleDeleted val="0"/>
    <c:plotArea>
      <c:layout/>
      <c:barChart>
        <c:barDir val="col"/>
        <c:grouping val="stacked"/>
        <c:varyColors val="0"/>
        <c:ser>
          <c:idx val="0"/>
          <c:order val="0"/>
          <c:tx>
            <c:strRef>
              <c:f>'8.6'!$A$10</c:f>
              <c:strCache>
                <c:ptCount val="1"/>
                <c:pt idx="0">
                  <c:v>Biomass</c:v>
                </c:pt>
              </c:strCache>
            </c:strRef>
          </c:tx>
          <c:spPr>
            <a:solidFill>
              <a:srgbClr val="23315F"/>
            </a:solidFill>
          </c:spPr>
          <c:invertIfNegative val="0"/>
          <c:val>
            <c:numRef>
              <c:f>'8.6'!$B$10:$M$10</c:f>
              <c:numCache>
                <c:formatCode>#,##0.0</c:formatCode>
                <c:ptCount val="12"/>
                <c:pt idx="0">
                  <c:v>89.231241999999995</c:v>
                </c:pt>
                <c:pt idx="1">
                  <c:v>77.25958</c:v>
                </c:pt>
                <c:pt idx="2">
                  <c:v>78.150530000000003</c:v>
                </c:pt>
                <c:pt idx="3">
                  <c:v>95.298460000000006</c:v>
                </c:pt>
                <c:pt idx="4">
                  <c:v>70.054699999999997</c:v>
                </c:pt>
                <c:pt idx="5">
                  <c:v>50.199690000000004</c:v>
                </c:pt>
                <c:pt idx="6">
                  <c:v>28.478259999999999</c:v>
                </c:pt>
                <c:pt idx="7">
                  <c:v>12.308479999999999</c:v>
                </c:pt>
                <c:pt idx="8">
                  <c:v>31.122319999999998</c:v>
                </c:pt>
                <c:pt idx="9">
                  <c:v>96.372769999999988</c:v>
                </c:pt>
                <c:pt idx="10">
                  <c:v>98.18516000000001</c:v>
                </c:pt>
                <c:pt idx="11">
                  <c:v>93.206099999999992</c:v>
                </c:pt>
              </c:numCache>
            </c:numRef>
          </c:val>
          <c:extLst>
            <c:ext xmlns:c16="http://schemas.microsoft.com/office/drawing/2014/chart" uri="{C3380CC4-5D6E-409C-BE32-E72D297353CC}">
              <c16:uniqueId val="{00000000-0903-4E1A-9723-6717129C30F9}"/>
            </c:ext>
          </c:extLst>
        </c:ser>
        <c:ser>
          <c:idx val="1"/>
          <c:order val="1"/>
          <c:tx>
            <c:strRef>
              <c:f>'8.6'!$A$11</c:f>
              <c:strCache>
                <c:ptCount val="1"/>
                <c:pt idx="0">
                  <c:v>Biogas</c:v>
                </c:pt>
              </c:strCache>
            </c:strRef>
          </c:tx>
          <c:spPr>
            <a:solidFill>
              <a:srgbClr val="5A6588"/>
            </a:solidFill>
          </c:spPr>
          <c:invertIfNegative val="0"/>
          <c:val>
            <c:numRef>
              <c:f>'8.6'!$B$11:$M$11</c:f>
              <c:numCache>
                <c:formatCode>#,##0.0</c:formatCode>
                <c:ptCount val="12"/>
                <c:pt idx="0">
                  <c:v>4.9340000000000002</c:v>
                </c:pt>
                <c:pt idx="1">
                  <c:v>3.9830000000000001</c:v>
                </c:pt>
                <c:pt idx="2">
                  <c:v>3.6320000000000001</c:v>
                </c:pt>
                <c:pt idx="3">
                  <c:v>2.6</c:v>
                </c:pt>
                <c:pt idx="4">
                  <c:v>2.4780000000000002</c:v>
                </c:pt>
                <c:pt idx="5">
                  <c:v>0.91300000000000003</c:v>
                </c:pt>
                <c:pt idx="6">
                  <c:v>0.81899999999999995</c:v>
                </c:pt>
                <c:pt idx="7">
                  <c:v>0.70399999999999996</c:v>
                </c:pt>
                <c:pt idx="8">
                  <c:v>1.373</c:v>
                </c:pt>
                <c:pt idx="9">
                  <c:v>3.3420000000000001</c:v>
                </c:pt>
                <c:pt idx="10">
                  <c:v>4.0979999999999999</c:v>
                </c:pt>
                <c:pt idx="11">
                  <c:v>3.895</c:v>
                </c:pt>
              </c:numCache>
            </c:numRef>
          </c:val>
          <c:extLst>
            <c:ext xmlns:c16="http://schemas.microsoft.com/office/drawing/2014/chart" uri="{C3380CC4-5D6E-409C-BE32-E72D297353CC}">
              <c16:uniqueId val="{00000001-0903-4E1A-9723-6717129C30F9}"/>
            </c:ext>
          </c:extLst>
        </c:ser>
        <c:ser>
          <c:idx val="2"/>
          <c:order val="2"/>
          <c:tx>
            <c:strRef>
              <c:f>'8.6'!$A$12</c:f>
              <c:strCache>
                <c:ptCount val="1"/>
                <c:pt idx="0">
                  <c:v>Hard coal</c:v>
                </c:pt>
              </c:strCache>
            </c:strRef>
          </c:tx>
          <c:spPr>
            <a:solidFill>
              <a:srgbClr val="9198B0"/>
            </a:solidFill>
          </c:spPr>
          <c:invertIfNegative val="0"/>
          <c:val>
            <c:numRef>
              <c:f>'8.6'!$B$12:$M$12</c:f>
              <c:numCache>
                <c:formatCode>#,##0.0</c:formatCode>
                <c:ptCount val="12"/>
                <c:pt idx="0">
                  <c:v>0.10628</c:v>
                </c:pt>
                <c:pt idx="1">
                  <c:v>0</c:v>
                </c:pt>
                <c:pt idx="2">
                  <c:v>2.1489999999999999E-2</c:v>
                </c:pt>
                <c:pt idx="3">
                  <c:v>0</c:v>
                </c:pt>
                <c:pt idx="4">
                  <c:v>6.7569999999999991E-2</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0903-4E1A-9723-6717129C30F9}"/>
            </c:ext>
          </c:extLst>
        </c:ser>
        <c:ser>
          <c:idx val="3"/>
          <c:order val="3"/>
          <c:tx>
            <c:strRef>
              <c:f>'8.6'!$A$13</c:f>
              <c:strCache>
                <c:ptCount val="1"/>
                <c:pt idx="0">
                  <c:v>Electrical energy</c:v>
                </c:pt>
              </c:strCache>
            </c:strRef>
          </c:tx>
          <c:spPr>
            <a:solidFill>
              <a:srgbClr val="C8CBD7"/>
            </a:solidFill>
          </c:spPr>
          <c:invertIfNegative val="0"/>
          <c:val>
            <c:numRef>
              <c:f>'8.6'!$B$13:$M$13</c:f>
              <c:numCache>
                <c:formatCode>#,##0.0</c:formatCode>
                <c:ptCount val="12"/>
                <c:pt idx="0">
                  <c:v>7.2099999999999997E-2</c:v>
                </c:pt>
                <c:pt idx="1">
                  <c:v>0.12969999999999998</c:v>
                </c:pt>
                <c:pt idx="2">
                  <c:v>0.2361</c:v>
                </c:pt>
                <c:pt idx="3">
                  <c:v>0.58289999999999997</c:v>
                </c:pt>
                <c:pt idx="4">
                  <c:v>0.1585</c:v>
                </c:pt>
                <c:pt idx="5">
                  <c:v>0.17909999999999998</c:v>
                </c:pt>
                <c:pt idx="6">
                  <c:v>2.75E-2</c:v>
                </c:pt>
                <c:pt idx="7">
                  <c:v>7.2700000000000001E-2</c:v>
                </c:pt>
                <c:pt idx="8">
                  <c:v>0.18280000000000002</c:v>
                </c:pt>
                <c:pt idx="9">
                  <c:v>6.0399999999999995E-2</c:v>
                </c:pt>
                <c:pt idx="10">
                  <c:v>7.9000000000000008E-3</c:v>
                </c:pt>
                <c:pt idx="11">
                  <c:v>1.5E-3</c:v>
                </c:pt>
              </c:numCache>
            </c:numRef>
          </c:val>
          <c:extLst>
            <c:ext xmlns:c16="http://schemas.microsoft.com/office/drawing/2014/chart" uri="{C3380CC4-5D6E-409C-BE32-E72D297353CC}">
              <c16:uniqueId val="{00000003-0903-4E1A-9723-6717129C30F9}"/>
            </c:ext>
          </c:extLst>
        </c:ser>
        <c:ser>
          <c:idx val="4"/>
          <c:order val="4"/>
          <c:tx>
            <c:strRef>
              <c:f>'8.6'!$A$14</c:f>
              <c:strCache>
                <c:ptCount val="1"/>
                <c:pt idx="0">
                  <c:v>Ambient energy (heat pump)</c:v>
                </c:pt>
              </c:strCache>
            </c:strRef>
          </c:tx>
          <c:spPr>
            <a:solidFill>
              <a:srgbClr val="E02C1F"/>
            </a:solidFill>
          </c:spPr>
          <c:invertIfNegative val="0"/>
          <c:val>
            <c:numRef>
              <c:f>'8.6'!$B$14:$M$14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0903-4E1A-9723-6717129C30F9}"/>
            </c:ext>
          </c:extLst>
        </c:ser>
        <c:ser>
          <c:idx val="5"/>
          <c:order val="5"/>
          <c:tx>
            <c:strRef>
              <c:f>'8.6'!$A$15</c:f>
              <c:strCache>
                <c:ptCount val="1"/>
                <c:pt idx="0">
                  <c:v>Solar energy (solar panel)</c:v>
                </c:pt>
              </c:strCache>
            </c:strRef>
          </c:tx>
          <c:spPr>
            <a:solidFill>
              <a:srgbClr val="E86158"/>
            </a:solidFill>
          </c:spPr>
          <c:invertIfNegative val="0"/>
          <c:val>
            <c:numRef>
              <c:f>'8.6'!$B$15:$M$15</c:f>
              <c:numCache>
                <c:formatCode>#,##0.0</c:formatCode>
                <c:ptCount val="12"/>
                <c:pt idx="0">
                  <c:v>0</c:v>
                </c:pt>
                <c:pt idx="1">
                  <c:v>0</c:v>
                </c:pt>
                <c:pt idx="2">
                  <c:v>1.4E-3</c:v>
                </c:pt>
                <c:pt idx="3">
                  <c:v>1.2999999999999999E-3</c:v>
                </c:pt>
                <c:pt idx="4">
                  <c:v>1.1999999999999999E-3</c:v>
                </c:pt>
                <c:pt idx="5">
                  <c:v>2.3999999999999998E-3</c:v>
                </c:pt>
                <c:pt idx="6">
                  <c:v>1.1000000000000001E-3</c:v>
                </c:pt>
                <c:pt idx="7">
                  <c:v>1.4E-3</c:v>
                </c:pt>
                <c:pt idx="8">
                  <c:v>1.4E-3</c:v>
                </c:pt>
                <c:pt idx="9">
                  <c:v>1E-3</c:v>
                </c:pt>
                <c:pt idx="10">
                  <c:v>0</c:v>
                </c:pt>
                <c:pt idx="11">
                  <c:v>0</c:v>
                </c:pt>
              </c:numCache>
            </c:numRef>
          </c:val>
          <c:extLst>
            <c:ext xmlns:c16="http://schemas.microsoft.com/office/drawing/2014/chart" uri="{C3380CC4-5D6E-409C-BE32-E72D297353CC}">
              <c16:uniqueId val="{00000005-0903-4E1A-9723-6717129C30F9}"/>
            </c:ext>
          </c:extLst>
        </c:ser>
        <c:ser>
          <c:idx val="6"/>
          <c:order val="6"/>
          <c:tx>
            <c:strRef>
              <c:f>'8.6'!$A$16</c:f>
              <c:strCache>
                <c:ptCount val="1"/>
                <c:pt idx="0">
                  <c:v>Brown coal</c:v>
                </c:pt>
              </c:strCache>
            </c:strRef>
          </c:tx>
          <c:spPr>
            <a:solidFill>
              <a:srgbClr val="F0948F"/>
            </a:solidFill>
          </c:spPr>
          <c:invertIfNegative val="0"/>
          <c:val>
            <c:numRef>
              <c:f>'8.6'!$B$16:$M$16</c:f>
              <c:numCache>
                <c:formatCode>#,##0.0</c:formatCode>
                <c:ptCount val="12"/>
                <c:pt idx="0">
                  <c:v>147.46642</c:v>
                </c:pt>
                <c:pt idx="1">
                  <c:v>135.95353</c:v>
                </c:pt>
                <c:pt idx="2">
                  <c:v>106.55892</c:v>
                </c:pt>
                <c:pt idx="3">
                  <c:v>40.10351</c:v>
                </c:pt>
                <c:pt idx="4">
                  <c:v>48.42022</c:v>
                </c:pt>
                <c:pt idx="5">
                  <c:v>22.826000000000001</c:v>
                </c:pt>
                <c:pt idx="6">
                  <c:v>26.005200000000002</c:v>
                </c:pt>
                <c:pt idx="7">
                  <c:v>55.165819999999997</c:v>
                </c:pt>
                <c:pt idx="8">
                  <c:v>57.432269999999995</c:v>
                </c:pt>
                <c:pt idx="9">
                  <c:v>56.281800000000004</c:v>
                </c:pt>
                <c:pt idx="10">
                  <c:v>93.638919999999999</c:v>
                </c:pt>
                <c:pt idx="11">
                  <c:v>117.78034</c:v>
                </c:pt>
              </c:numCache>
            </c:numRef>
          </c:val>
          <c:extLst>
            <c:ext xmlns:c16="http://schemas.microsoft.com/office/drawing/2014/chart" uri="{C3380CC4-5D6E-409C-BE32-E72D297353CC}">
              <c16:uniqueId val="{00000006-0903-4E1A-9723-6717129C30F9}"/>
            </c:ext>
          </c:extLst>
        </c:ser>
        <c:ser>
          <c:idx val="7"/>
          <c:order val="7"/>
          <c:tx>
            <c:strRef>
              <c:f>'8.6'!$A$17</c:f>
              <c:strCache>
                <c:ptCount val="1"/>
                <c:pt idx="0">
                  <c:v>Nuclear fuel</c:v>
                </c:pt>
              </c:strCache>
            </c:strRef>
          </c:tx>
          <c:spPr>
            <a:solidFill>
              <a:srgbClr val="F7C9C7"/>
            </a:solidFill>
          </c:spPr>
          <c:invertIfNegative val="0"/>
          <c:val>
            <c:numRef>
              <c:f>'8.6'!$B$17:$M$17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0903-4E1A-9723-6717129C30F9}"/>
            </c:ext>
          </c:extLst>
        </c:ser>
        <c:ser>
          <c:idx val="8"/>
          <c:order val="8"/>
          <c:tx>
            <c:strRef>
              <c:f>'8.6'!$A$18</c:f>
              <c:strCache>
                <c:ptCount val="1"/>
                <c:pt idx="0">
                  <c:v>Coke</c:v>
                </c:pt>
              </c:strCache>
            </c:strRef>
          </c:tx>
          <c:spPr>
            <a:solidFill>
              <a:srgbClr val="262626"/>
            </a:solidFill>
          </c:spPr>
          <c:invertIfNegative val="0"/>
          <c:val>
            <c:numRef>
              <c:f>'8.6'!$B$18:$M$18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0903-4E1A-9723-6717129C30F9}"/>
            </c:ext>
          </c:extLst>
        </c:ser>
        <c:ser>
          <c:idx val="9"/>
          <c:order val="9"/>
          <c:tx>
            <c:strRef>
              <c:f>'8.6'!$A$19</c:f>
              <c:strCache>
                <c:ptCount val="1"/>
                <c:pt idx="0">
                  <c:v>Waste heat</c:v>
                </c:pt>
              </c:strCache>
            </c:strRef>
          </c:tx>
          <c:spPr>
            <a:solidFill>
              <a:srgbClr val="646363"/>
            </a:solidFill>
          </c:spPr>
          <c:invertIfNegative val="0"/>
          <c:val>
            <c:numRef>
              <c:f>'8.6'!$B$19:$M$19</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0903-4E1A-9723-6717129C30F9}"/>
            </c:ext>
          </c:extLst>
        </c:ser>
        <c:ser>
          <c:idx val="10"/>
          <c:order val="10"/>
          <c:tx>
            <c:strRef>
              <c:f>'8.6'!$A$20</c:f>
              <c:strCache>
                <c:ptCount val="1"/>
                <c:pt idx="0">
                  <c:v>Other liquid fuels</c:v>
                </c:pt>
              </c:strCache>
            </c:strRef>
          </c:tx>
          <c:spPr>
            <a:solidFill>
              <a:srgbClr val="9D9D9C"/>
            </a:solidFill>
          </c:spPr>
          <c:invertIfNegative val="0"/>
          <c:val>
            <c:numRef>
              <c:f>'8.6'!$B$20:$M$20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0903-4E1A-9723-6717129C30F9}"/>
            </c:ext>
          </c:extLst>
        </c:ser>
        <c:ser>
          <c:idx val="11"/>
          <c:order val="11"/>
          <c:tx>
            <c:strRef>
              <c:f>'8.6'!$A$21</c:f>
              <c:strCache>
                <c:ptCount val="1"/>
                <c:pt idx="0">
                  <c:v>Other solid fuels</c:v>
                </c:pt>
              </c:strCache>
            </c:strRef>
          </c:tx>
          <c:spPr>
            <a:solidFill>
              <a:srgbClr val="D0D0D0"/>
            </a:solidFill>
          </c:spPr>
          <c:invertIfNegative val="0"/>
          <c:val>
            <c:numRef>
              <c:f>'8.6'!$B$21:$M$21</c:f>
              <c:numCache>
                <c:formatCode>#,##0.0</c:formatCode>
                <c:ptCount val="12"/>
                <c:pt idx="0">
                  <c:v>0</c:v>
                </c:pt>
                <c:pt idx="1">
                  <c:v>1.41536</c:v>
                </c:pt>
                <c:pt idx="2">
                  <c:v>1.87601</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0903-4E1A-9723-6717129C30F9}"/>
            </c:ext>
          </c:extLst>
        </c:ser>
        <c:ser>
          <c:idx val="12"/>
          <c:order val="12"/>
          <c:tx>
            <c:strRef>
              <c:f>'8.6'!$A$22</c:f>
              <c:strCache>
                <c:ptCount val="1"/>
                <c:pt idx="0">
                  <c:v>Other gases</c:v>
                </c:pt>
              </c:strCache>
            </c:strRef>
          </c:tx>
          <c:spPr>
            <a:pattFill prst="ltUpDiag">
              <a:fgClr>
                <a:srgbClr val="23315F"/>
              </a:fgClr>
              <a:bgClr>
                <a:sysClr val="window" lastClr="FFFFFF"/>
              </a:bgClr>
            </a:pattFill>
          </c:spPr>
          <c:invertIfNegative val="0"/>
          <c:val>
            <c:numRef>
              <c:f>'8.6'!$B$22:$M$22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0903-4E1A-9723-6717129C30F9}"/>
            </c:ext>
          </c:extLst>
        </c:ser>
        <c:ser>
          <c:idx val="13"/>
          <c:order val="13"/>
          <c:tx>
            <c:strRef>
              <c:f>'8.6'!$A$23</c:f>
              <c:strCache>
                <c:ptCount val="1"/>
                <c:pt idx="0">
                  <c:v>Other</c:v>
                </c:pt>
              </c:strCache>
            </c:strRef>
          </c:tx>
          <c:spPr>
            <a:pattFill prst="ltUpDiag">
              <a:fgClr>
                <a:srgbClr val="E02C1F"/>
              </a:fgClr>
              <a:bgClr>
                <a:sysClr val="window" lastClr="FFFFFF"/>
              </a:bgClr>
            </a:pattFill>
          </c:spPr>
          <c:invertIfNegative val="0"/>
          <c:val>
            <c:numRef>
              <c:f>'8.6'!$B$23:$M$23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0903-4E1A-9723-6717129C30F9}"/>
            </c:ext>
          </c:extLst>
        </c:ser>
        <c:ser>
          <c:idx val="14"/>
          <c:order val="14"/>
          <c:tx>
            <c:strRef>
              <c:f>'8.6'!$A$24</c:f>
              <c:strCache>
                <c:ptCount val="1"/>
                <c:pt idx="0">
                  <c:v>Fuel oils</c:v>
                </c:pt>
              </c:strCache>
            </c:strRef>
          </c:tx>
          <c:spPr>
            <a:pattFill prst="ltUpDiag">
              <a:fgClr>
                <a:srgbClr val="5A6588"/>
              </a:fgClr>
              <a:bgClr>
                <a:sysClr val="window" lastClr="FFFFFF"/>
              </a:bgClr>
            </a:pattFill>
          </c:spPr>
          <c:invertIfNegative val="0"/>
          <c:val>
            <c:numRef>
              <c:f>'8.6'!$B$24:$M$24</c:f>
              <c:numCache>
                <c:formatCode>#,##0.0</c:formatCode>
                <c:ptCount val="12"/>
                <c:pt idx="0">
                  <c:v>0.41175</c:v>
                </c:pt>
                <c:pt idx="1">
                  <c:v>0.82437999999999989</c:v>
                </c:pt>
                <c:pt idx="2">
                  <c:v>0.27400000000000002</c:v>
                </c:pt>
                <c:pt idx="3">
                  <c:v>0.184</c:v>
                </c:pt>
                <c:pt idx="4">
                  <c:v>0.23926999999999998</c:v>
                </c:pt>
                <c:pt idx="5">
                  <c:v>0.104</c:v>
                </c:pt>
                <c:pt idx="6">
                  <c:v>0</c:v>
                </c:pt>
                <c:pt idx="7">
                  <c:v>0</c:v>
                </c:pt>
                <c:pt idx="8">
                  <c:v>0</c:v>
                </c:pt>
                <c:pt idx="9">
                  <c:v>0.76097000000000004</c:v>
                </c:pt>
                <c:pt idx="10">
                  <c:v>0.44569999999999999</c:v>
                </c:pt>
                <c:pt idx="11">
                  <c:v>0.72770000000000001</c:v>
                </c:pt>
              </c:numCache>
            </c:numRef>
          </c:val>
          <c:extLst>
            <c:ext xmlns:c16="http://schemas.microsoft.com/office/drawing/2014/chart" uri="{C3380CC4-5D6E-409C-BE32-E72D297353CC}">
              <c16:uniqueId val="{0000000E-0903-4E1A-9723-6717129C30F9}"/>
            </c:ext>
          </c:extLst>
        </c:ser>
        <c:ser>
          <c:idx val="15"/>
          <c:order val="15"/>
          <c:tx>
            <c:strRef>
              <c:f>'8.6'!$A$25</c:f>
              <c:strCache>
                <c:ptCount val="1"/>
                <c:pt idx="0">
                  <c:v>Natural gas</c:v>
                </c:pt>
              </c:strCache>
            </c:strRef>
          </c:tx>
          <c:spPr>
            <a:pattFill prst="ltUpDiag">
              <a:fgClr>
                <a:srgbClr val="E86158"/>
              </a:fgClr>
              <a:bgClr>
                <a:sysClr val="window" lastClr="FFFFFF"/>
              </a:bgClr>
            </a:pattFill>
          </c:spPr>
          <c:invertIfNegative val="0"/>
          <c:val>
            <c:numRef>
              <c:f>'8.6'!$B$25:$M$25</c:f>
              <c:numCache>
                <c:formatCode>#,##0.0</c:formatCode>
                <c:ptCount val="12"/>
                <c:pt idx="0">
                  <c:v>145.14907499999998</c:v>
                </c:pt>
                <c:pt idx="1">
                  <c:v>132.55609899999999</c:v>
                </c:pt>
                <c:pt idx="2">
                  <c:v>103.656807</c:v>
                </c:pt>
                <c:pt idx="3">
                  <c:v>67.396699000000012</c:v>
                </c:pt>
                <c:pt idx="4">
                  <c:v>59.618945999999994</c:v>
                </c:pt>
                <c:pt idx="5">
                  <c:v>36.367317999999997</c:v>
                </c:pt>
                <c:pt idx="6">
                  <c:v>33.799194999999997</c:v>
                </c:pt>
                <c:pt idx="7">
                  <c:v>33.437336000000002</c:v>
                </c:pt>
                <c:pt idx="8">
                  <c:v>41.755759000000005</c:v>
                </c:pt>
                <c:pt idx="9">
                  <c:v>84.113366999999997</c:v>
                </c:pt>
                <c:pt idx="10">
                  <c:v>111.94609500000001</c:v>
                </c:pt>
                <c:pt idx="11">
                  <c:v>122.057153</c:v>
                </c:pt>
              </c:numCache>
            </c:numRef>
          </c:val>
          <c:extLst>
            <c:ext xmlns:c16="http://schemas.microsoft.com/office/drawing/2014/chart" uri="{C3380CC4-5D6E-409C-BE32-E72D297353CC}">
              <c16:uniqueId val="{0000000F-0903-4E1A-9723-6717129C30F9}"/>
            </c:ext>
          </c:extLst>
        </c:ser>
        <c:dLbls>
          <c:showLegendKey val="0"/>
          <c:showVal val="0"/>
          <c:showCatName val="0"/>
          <c:showSerName val="0"/>
          <c:showPercent val="0"/>
          <c:showBubbleSize val="0"/>
        </c:dLbls>
        <c:gapWidth val="50"/>
        <c:overlap val="100"/>
        <c:axId val="287557120"/>
        <c:axId val="287558656"/>
      </c:barChart>
      <c:catAx>
        <c:axId val="287557120"/>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7558656"/>
        <c:crosses val="autoZero"/>
        <c:auto val="1"/>
        <c:lblAlgn val="ctr"/>
        <c:lblOffset val="100"/>
        <c:noMultiLvlLbl val="0"/>
      </c:catAx>
      <c:valAx>
        <c:axId val="287558656"/>
        <c:scaling>
          <c:orientation val="minMax"/>
          <c:max val="5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7557120"/>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24-C7A6-41D6-8E02-335B206504B2}"/>
              </c:ext>
            </c:extLst>
          </c:dPt>
          <c:dPt>
            <c:idx val="1"/>
            <c:bubble3D val="0"/>
            <c:spPr>
              <a:solidFill>
                <a:schemeClr val="accent2"/>
              </a:solidFill>
            </c:spPr>
            <c:extLst>
              <c:ext xmlns:c16="http://schemas.microsoft.com/office/drawing/2014/chart" uri="{C3380CC4-5D6E-409C-BE32-E72D297353CC}">
                <c16:uniqueId val="{00000025-C7A6-41D6-8E02-335B206504B2}"/>
              </c:ext>
            </c:extLst>
          </c:dPt>
          <c:dPt>
            <c:idx val="2"/>
            <c:bubble3D val="0"/>
            <c:spPr>
              <a:solidFill>
                <a:schemeClr val="accent3"/>
              </a:solidFill>
            </c:spPr>
            <c:extLst>
              <c:ext xmlns:c16="http://schemas.microsoft.com/office/drawing/2014/chart" uri="{C3380CC4-5D6E-409C-BE32-E72D297353CC}">
                <c16:uniqueId val="{00000026-C7A6-41D6-8E02-335B206504B2}"/>
              </c:ext>
            </c:extLst>
          </c:dPt>
          <c:dPt>
            <c:idx val="3"/>
            <c:bubble3D val="0"/>
            <c:spPr>
              <a:solidFill>
                <a:schemeClr val="accent4"/>
              </a:solidFill>
            </c:spPr>
            <c:extLst>
              <c:ext xmlns:c16="http://schemas.microsoft.com/office/drawing/2014/chart" uri="{C3380CC4-5D6E-409C-BE32-E72D297353CC}">
                <c16:uniqueId val="{00000027-C7A6-41D6-8E02-335B206504B2}"/>
              </c:ext>
            </c:extLst>
          </c:dPt>
          <c:dPt>
            <c:idx val="4"/>
            <c:bubble3D val="0"/>
            <c:spPr>
              <a:solidFill>
                <a:schemeClr val="accent5"/>
              </a:solidFill>
            </c:spPr>
            <c:extLst>
              <c:ext xmlns:c16="http://schemas.microsoft.com/office/drawing/2014/chart" uri="{C3380CC4-5D6E-409C-BE32-E72D297353CC}">
                <c16:uniqueId val="{00000028-C7A6-41D6-8E02-335B206504B2}"/>
              </c:ext>
            </c:extLst>
          </c:dPt>
          <c:dPt>
            <c:idx val="5"/>
            <c:bubble3D val="0"/>
            <c:spPr>
              <a:solidFill>
                <a:schemeClr val="accent6"/>
              </a:solidFill>
            </c:spPr>
            <c:extLst>
              <c:ext xmlns:c16="http://schemas.microsoft.com/office/drawing/2014/chart" uri="{C3380CC4-5D6E-409C-BE32-E72D297353CC}">
                <c16:uniqueId val="{00000029-C7A6-41D6-8E02-335B206504B2}"/>
              </c:ext>
            </c:extLst>
          </c:dPt>
          <c:dPt>
            <c:idx val="6"/>
            <c:bubble3D val="0"/>
            <c:spPr>
              <a:solidFill>
                <a:srgbClr val="F0948F"/>
              </a:solidFill>
            </c:spPr>
            <c:extLst>
              <c:ext xmlns:c16="http://schemas.microsoft.com/office/drawing/2014/chart" uri="{C3380CC4-5D6E-409C-BE32-E72D297353CC}">
                <c16:uniqueId val="{0000002A-C7A6-41D6-8E02-335B206504B2}"/>
              </c:ext>
            </c:extLst>
          </c:dPt>
          <c:dPt>
            <c:idx val="7"/>
            <c:bubble3D val="0"/>
            <c:spPr>
              <a:solidFill>
                <a:srgbClr val="F7C9C7"/>
              </a:solidFill>
            </c:spPr>
            <c:extLst>
              <c:ext xmlns:c16="http://schemas.microsoft.com/office/drawing/2014/chart" uri="{C3380CC4-5D6E-409C-BE32-E72D297353CC}">
                <c16:uniqueId val="{0000002B-C7A6-41D6-8E02-335B206504B2}"/>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3-C7A6-41D6-8E02-335B206504B2}"/>
            </c:ext>
          </c:extLst>
        </c:ser>
        <c:ser>
          <c:idx val="2"/>
          <c:order val="1"/>
          <c:dPt>
            <c:idx val="0"/>
            <c:bubble3D val="0"/>
            <c:spPr>
              <a:solidFill>
                <a:schemeClr val="accent1"/>
              </a:solidFill>
            </c:spPr>
            <c:extLst>
              <c:ext xmlns:c16="http://schemas.microsoft.com/office/drawing/2014/chart" uri="{C3380CC4-5D6E-409C-BE32-E72D297353CC}">
                <c16:uniqueId val="{00000013-C7A6-41D6-8E02-335B206504B2}"/>
              </c:ext>
            </c:extLst>
          </c:dPt>
          <c:dPt>
            <c:idx val="1"/>
            <c:bubble3D val="0"/>
            <c:spPr>
              <a:solidFill>
                <a:schemeClr val="accent2"/>
              </a:solidFill>
            </c:spPr>
            <c:extLst>
              <c:ext xmlns:c16="http://schemas.microsoft.com/office/drawing/2014/chart" uri="{C3380CC4-5D6E-409C-BE32-E72D297353CC}">
                <c16:uniqueId val="{00000015-C7A6-41D6-8E02-335B206504B2}"/>
              </c:ext>
            </c:extLst>
          </c:dPt>
          <c:dPt>
            <c:idx val="2"/>
            <c:bubble3D val="0"/>
            <c:spPr>
              <a:solidFill>
                <a:schemeClr val="accent3"/>
              </a:solidFill>
            </c:spPr>
            <c:extLst>
              <c:ext xmlns:c16="http://schemas.microsoft.com/office/drawing/2014/chart" uri="{C3380CC4-5D6E-409C-BE32-E72D297353CC}">
                <c16:uniqueId val="{00000017-C7A6-41D6-8E02-335B206504B2}"/>
              </c:ext>
            </c:extLst>
          </c:dPt>
          <c:dPt>
            <c:idx val="3"/>
            <c:bubble3D val="0"/>
            <c:spPr>
              <a:solidFill>
                <a:schemeClr val="accent4"/>
              </a:solidFill>
            </c:spPr>
            <c:extLst>
              <c:ext xmlns:c16="http://schemas.microsoft.com/office/drawing/2014/chart" uri="{C3380CC4-5D6E-409C-BE32-E72D297353CC}">
                <c16:uniqueId val="{00000019-C7A6-41D6-8E02-335B206504B2}"/>
              </c:ext>
            </c:extLst>
          </c:dPt>
          <c:dPt>
            <c:idx val="4"/>
            <c:bubble3D val="0"/>
            <c:spPr>
              <a:solidFill>
                <a:schemeClr val="accent5"/>
              </a:solidFill>
            </c:spPr>
            <c:extLst>
              <c:ext xmlns:c16="http://schemas.microsoft.com/office/drawing/2014/chart" uri="{C3380CC4-5D6E-409C-BE32-E72D297353CC}">
                <c16:uniqueId val="{0000001B-C7A6-41D6-8E02-335B206504B2}"/>
              </c:ext>
            </c:extLst>
          </c:dPt>
          <c:dPt>
            <c:idx val="5"/>
            <c:bubble3D val="0"/>
            <c:spPr>
              <a:solidFill>
                <a:schemeClr val="accent6"/>
              </a:solidFill>
            </c:spPr>
            <c:extLst>
              <c:ext xmlns:c16="http://schemas.microsoft.com/office/drawing/2014/chart" uri="{C3380CC4-5D6E-409C-BE32-E72D297353CC}">
                <c16:uniqueId val="{0000001D-C7A6-41D6-8E02-335B206504B2}"/>
              </c:ext>
            </c:extLst>
          </c:dPt>
          <c:dPt>
            <c:idx val="6"/>
            <c:bubble3D val="0"/>
            <c:spPr>
              <a:solidFill>
                <a:srgbClr val="F0948F"/>
              </a:solidFill>
            </c:spPr>
            <c:extLst>
              <c:ext xmlns:c16="http://schemas.microsoft.com/office/drawing/2014/chart" uri="{C3380CC4-5D6E-409C-BE32-E72D297353CC}">
                <c16:uniqueId val="{0000001F-C7A6-41D6-8E02-335B206504B2}"/>
              </c:ext>
            </c:extLst>
          </c:dPt>
          <c:dPt>
            <c:idx val="7"/>
            <c:bubble3D val="0"/>
            <c:spPr>
              <a:solidFill>
                <a:srgbClr val="F7C9C7"/>
              </a:solidFill>
            </c:spPr>
            <c:extLst>
              <c:ext xmlns:c16="http://schemas.microsoft.com/office/drawing/2014/chart" uri="{C3380CC4-5D6E-409C-BE32-E72D297353CC}">
                <c16:uniqueId val="{00000021-C7A6-41D6-8E02-335B206504B2}"/>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2-C7A6-41D6-8E02-335B206504B2}"/>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64E3-4E6B-A9A6-15C8143D0876}"/>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64E3-4E6B-A9A6-15C8143D0876}"/>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64E3-4E6B-A9A6-15C8143D0876}"/>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64E3-4E6B-A9A6-15C8143D0876}"/>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64E3-4E6B-A9A6-15C8143D0876}"/>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64E3-4E6B-A9A6-15C8143D0876}"/>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64E3-4E6B-A9A6-15C8143D0876}"/>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64E3-4E6B-A9A6-15C8143D0876}"/>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64E3-4E6B-A9A6-15C8143D0876}"/>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64E3-4E6B-A9A6-15C8143D0876}"/>
            </c:ext>
          </c:extLst>
        </c:ser>
        <c:ser>
          <c:idx val="10"/>
          <c:order val="10"/>
          <c:tx>
            <c:strRef>
              <c:f>'4.1'!$O$18</c:f>
              <c:strCache>
                <c:ptCount val="1"/>
              </c:strCache>
            </c:strRef>
          </c:tx>
          <c:spPr>
            <a:solidFill>
              <a:srgbClr val="D0D0D0"/>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64E3-4E6B-A9A6-15C8143D0876}"/>
            </c:ext>
          </c:extLst>
        </c:ser>
        <c:ser>
          <c:idx val="11"/>
          <c:order val="11"/>
          <c:tx>
            <c:strRef>
              <c:f>'4.1'!$O$19</c:f>
              <c:strCache>
                <c:ptCount val="1"/>
              </c:strCache>
            </c:strRef>
          </c:tx>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64E3-4E6B-A9A6-15C8143D0876}"/>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64E3-4E6B-A9A6-15C8143D0876}"/>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64E3-4E6B-A9A6-15C8143D0876}"/>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64E3-4E6B-A9A6-15C8143D0876}"/>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64E3-4E6B-A9A6-15C8143D0876}"/>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en-US" sz="1000" b="1" i="0" baseline="0">
                <a:solidFill>
                  <a:srgbClr val="233060"/>
                </a:solidFill>
                <a:effectLst/>
              </a:rPr>
              <a:t>Heat consumption by national economy sector [</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2.4453030715926344E-3"/>
          <c:y val="6.5974249454567825E-3"/>
        </c:manualLayout>
      </c:layout>
      <c:overlay val="0"/>
    </c:title>
    <c:autoTitleDeleted val="0"/>
    <c:plotArea>
      <c:layout>
        <c:manualLayout>
          <c:layoutTarget val="inner"/>
          <c:xMode val="edge"/>
          <c:yMode val="edge"/>
          <c:x val="7.9259161287294724E-2"/>
          <c:y val="0.23497100002552695"/>
          <c:w val="0.6823276432164449"/>
          <c:h val="0.5909478699092181"/>
        </c:manualLayout>
      </c:layout>
      <c:barChart>
        <c:barDir val="col"/>
        <c:grouping val="stacked"/>
        <c:varyColors val="0"/>
        <c:ser>
          <c:idx val="0"/>
          <c:order val="0"/>
          <c:tx>
            <c:strRef>
              <c:f>'8.7'!$A$27</c:f>
              <c:strCache>
                <c:ptCount val="1"/>
                <c:pt idx="0">
                  <c:v>Industry</c:v>
                </c:pt>
              </c:strCache>
            </c:strRef>
          </c:tx>
          <c:invertIfNegative val="0"/>
          <c:val>
            <c:numRef>
              <c:f>'8.7'!$B$27:$M$27</c:f>
              <c:numCache>
                <c:formatCode>#,##0.0</c:formatCode>
                <c:ptCount val="12"/>
                <c:pt idx="0">
                  <c:v>25.227864</c:v>
                </c:pt>
                <c:pt idx="1">
                  <c:v>26.099277999999998</c:v>
                </c:pt>
                <c:pt idx="2">
                  <c:v>20.778106000000001</c:v>
                </c:pt>
                <c:pt idx="3">
                  <c:v>12.355499999999999</c:v>
                </c:pt>
                <c:pt idx="4">
                  <c:v>8.0805899999999991</c:v>
                </c:pt>
                <c:pt idx="5">
                  <c:v>4.4420000000000002</c:v>
                </c:pt>
                <c:pt idx="6">
                  <c:v>3.3890000000000002</c:v>
                </c:pt>
                <c:pt idx="7">
                  <c:v>3.6390000000000002</c:v>
                </c:pt>
                <c:pt idx="8">
                  <c:v>5.7706999999999997</c:v>
                </c:pt>
                <c:pt idx="9">
                  <c:v>16.551938</c:v>
                </c:pt>
                <c:pt idx="10">
                  <c:v>20.576141</c:v>
                </c:pt>
                <c:pt idx="11">
                  <c:v>22.988818000000002</c:v>
                </c:pt>
              </c:numCache>
            </c:numRef>
          </c:val>
          <c:extLst>
            <c:ext xmlns:c16="http://schemas.microsoft.com/office/drawing/2014/chart" uri="{C3380CC4-5D6E-409C-BE32-E72D297353CC}">
              <c16:uniqueId val="{00000000-5883-4244-B438-4F47DB704ED5}"/>
            </c:ext>
          </c:extLst>
        </c:ser>
        <c:ser>
          <c:idx val="1"/>
          <c:order val="1"/>
          <c:tx>
            <c:strRef>
              <c:f>'8.7'!$A$28</c:f>
              <c:strCache>
                <c:ptCount val="1"/>
                <c:pt idx="0">
                  <c:v>Energy</c:v>
                </c:pt>
              </c:strCache>
            </c:strRef>
          </c:tx>
          <c:invertIfNegative val="0"/>
          <c:val>
            <c:numRef>
              <c:f>'8.7'!$B$28:$M$28</c:f>
              <c:numCache>
                <c:formatCode>#,##0.0</c:formatCode>
                <c:ptCount val="12"/>
                <c:pt idx="0">
                  <c:v>0.51800000000000002</c:v>
                </c:pt>
                <c:pt idx="1">
                  <c:v>0.46899999999999997</c:v>
                </c:pt>
                <c:pt idx="2">
                  <c:v>0.35599999999999998</c:v>
                </c:pt>
                <c:pt idx="3">
                  <c:v>0.17100000000000001</c:v>
                </c:pt>
                <c:pt idx="4">
                  <c:v>2.5000000000000001E-2</c:v>
                </c:pt>
                <c:pt idx="5">
                  <c:v>0</c:v>
                </c:pt>
                <c:pt idx="6">
                  <c:v>0</c:v>
                </c:pt>
                <c:pt idx="7">
                  <c:v>0</c:v>
                </c:pt>
                <c:pt idx="8">
                  <c:v>4.2999999999999997E-2</c:v>
                </c:pt>
                <c:pt idx="9">
                  <c:v>0.25</c:v>
                </c:pt>
                <c:pt idx="10">
                  <c:v>0.38400000000000001</c:v>
                </c:pt>
                <c:pt idx="11">
                  <c:v>0.46300000000000002</c:v>
                </c:pt>
              </c:numCache>
            </c:numRef>
          </c:val>
          <c:extLst>
            <c:ext xmlns:c16="http://schemas.microsoft.com/office/drawing/2014/chart" uri="{C3380CC4-5D6E-409C-BE32-E72D297353CC}">
              <c16:uniqueId val="{00000001-5883-4244-B438-4F47DB704ED5}"/>
            </c:ext>
          </c:extLst>
        </c:ser>
        <c:ser>
          <c:idx val="2"/>
          <c:order val="2"/>
          <c:tx>
            <c:strRef>
              <c:f>'8.7'!$A$29</c:f>
              <c:strCache>
                <c:ptCount val="1"/>
                <c:pt idx="0">
                  <c:v>Transport</c:v>
                </c:pt>
              </c:strCache>
            </c:strRef>
          </c:tx>
          <c:invertIfNegative val="0"/>
          <c:val>
            <c:numRef>
              <c:f>'8.7'!$B$29:$M$29</c:f>
              <c:numCache>
                <c:formatCode>#,##0.0</c:formatCode>
                <c:ptCount val="12"/>
                <c:pt idx="0">
                  <c:v>1.002</c:v>
                </c:pt>
                <c:pt idx="1">
                  <c:v>1.2849999999999999</c:v>
                </c:pt>
                <c:pt idx="2">
                  <c:v>0.88500000000000001</c:v>
                </c:pt>
                <c:pt idx="3">
                  <c:v>0.52700000000000002</c:v>
                </c:pt>
                <c:pt idx="4">
                  <c:v>0.26100000000000001</c:v>
                </c:pt>
                <c:pt idx="5">
                  <c:v>1.0999999999999999E-2</c:v>
                </c:pt>
                <c:pt idx="6">
                  <c:v>0</c:v>
                </c:pt>
                <c:pt idx="7">
                  <c:v>0</c:v>
                </c:pt>
                <c:pt idx="8">
                  <c:v>0.13100000000000001</c:v>
                </c:pt>
                <c:pt idx="9">
                  <c:v>0.61</c:v>
                </c:pt>
                <c:pt idx="10">
                  <c:v>1.0880000000000001</c:v>
                </c:pt>
                <c:pt idx="11">
                  <c:v>1.357</c:v>
                </c:pt>
              </c:numCache>
            </c:numRef>
          </c:val>
          <c:extLst>
            <c:ext xmlns:c16="http://schemas.microsoft.com/office/drawing/2014/chart" uri="{C3380CC4-5D6E-409C-BE32-E72D297353CC}">
              <c16:uniqueId val="{00000002-5883-4244-B438-4F47DB704ED5}"/>
            </c:ext>
          </c:extLst>
        </c:ser>
        <c:ser>
          <c:idx val="3"/>
          <c:order val="3"/>
          <c:tx>
            <c:strRef>
              <c:f>'8.7'!$A$30</c:f>
              <c:strCache>
                <c:ptCount val="1"/>
                <c:pt idx="0">
                  <c:v>Construction</c:v>
                </c:pt>
              </c:strCache>
            </c:strRef>
          </c:tx>
          <c:invertIfNegative val="0"/>
          <c:val>
            <c:numRef>
              <c:f>'8.7'!$B$30:$M$30</c:f>
              <c:numCache>
                <c:formatCode>#,##0.0</c:formatCode>
                <c:ptCount val="12"/>
                <c:pt idx="0">
                  <c:v>0.41539999999999999</c:v>
                </c:pt>
                <c:pt idx="1">
                  <c:v>0.36599999999999999</c:v>
                </c:pt>
                <c:pt idx="2">
                  <c:v>0.25800000000000001</c:v>
                </c:pt>
                <c:pt idx="3">
                  <c:v>0.13</c:v>
                </c:pt>
                <c:pt idx="4">
                  <c:v>5.8999999999999997E-2</c:v>
                </c:pt>
                <c:pt idx="5">
                  <c:v>4.0000000000000001E-3</c:v>
                </c:pt>
                <c:pt idx="6">
                  <c:v>4.0000000000000001E-3</c:v>
                </c:pt>
                <c:pt idx="7">
                  <c:v>4.0000000000000001E-3</c:v>
                </c:pt>
                <c:pt idx="8">
                  <c:v>8.0000000000000002E-3</c:v>
                </c:pt>
                <c:pt idx="9">
                  <c:v>0.155</c:v>
                </c:pt>
                <c:pt idx="10">
                  <c:v>0.28839999999999999</c:v>
                </c:pt>
                <c:pt idx="11">
                  <c:v>0.37880000000000003</c:v>
                </c:pt>
              </c:numCache>
            </c:numRef>
          </c:val>
          <c:extLst>
            <c:ext xmlns:c16="http://schemas.microsoft.com/office/drawing/2014/chart" uri="{C3380CC4-5D6E-409C-BE32-E72D297353CC}">
              <c16:uniqueId val="{00000003-5883-4244-B438-4F47DB704ED5}"/>
            </c:ext>
          </c:extLst>
        </c:ser>
        <c:ser>
          <c:idx val="4"/>
          <c:order val="4"/>
          <c:tx>
            <c:strRef>
              <c:f>'8.7'!$A$31</c:f>
              <c:strCache>
                <c:ptCount val="1"/>
                <c:pt idx="0">
                  <c:v>Farming and forestry</c:v>
                </c:pt>
              </c:strCache>
            </c:strRef>
          </c:tx>
          <c:spPr>
            <a:solidFill>
              <a:schemeClr val="accent5"/>
            </a:solidFill>
          </c:spPr>
          <c:invertIfNegative val="0"/>
          <c:val>
            <c:numRef>
              <c:f>'8.7'!$B$31:$M$31</c:f>
              <c:numCache>
                <c:formatCode>#,##0.0</c:formatCode>
                <c:ptCount val="12"/>
                <c:pt idx="0">
                  <c:v>0.88552999999999993</c:v>
                </c:pt>
                <c:pt idx="1">
                  <c:v>0.81961000000000006</c:v>
                </c:pt>
                <c:pt idx="2">
                  <c:v>0.82701000000000002</c:v>
                </c:pt>
                <c:pt idx="3">
                  <c:v>0.67410999999999999</c:v>
                </c:pt>
                <c:pt idx="4">
                  <c:v>0.58180999999999994</c:v>
                </c:pt>
                <c:pt idx="5">
                  <c:v>0.67837000000000003</c:v>
                </c:pt>
                <c:pt idx="6">
                  <c:v>0.52937999999999996</c:v>
                </c:pt>
                <c:pt idx="7">
                  <c:v>0.56903999999999999</c:v>
                </c:pt>
                <c:pt idx="8">
                  <c:v>0.5226900000000001</c:v>
                </c:pt>
                <c:pt idx="9">
                  <c:v>0.70508999999999999</c:v>
                </c:pt>
                <c:pt idx="10">
                  <c:v>0.71678999999999993</c:v>
                </c:pt>
                <c:pt idx="11">
                  <c:v>0.76919999999999999</c:v>
                </c:pt>
              </c:numCache>
            </c:numRef>
          </c:val>
          <c:extLst>
            <c:ext xmlns:c16="http://schemas.microsoft.com/office/drawing/2014/chart" uri="{C3380CC4-5D6E-409C-BE32-E72D297353CC}">
              <c16:uniqueId val="{00000004-5883-4244-B438-4F47DB704ED5}"/>
            </c:ext>
          </c:extLst>
        </c:ser>
        <c:ser>
          <c:idx val="5"/>
          <c:order val="5"/>
          <c:tx>
            <c:strRef>
              <c:f>'8.7'!$A$32</c:f>
              <c:strCache>
                <c:ptCount val="1"/>
                <c:pt idx="0">
                  <c:v>Households</c:v>
                </c:pt>
              </c:strCache>
            </c:strRef>
          </c:tx>
          <c:spPr>
            <a:solidFill>
              <a:schemeClr val="accent6"/>
            </a:solidFill>
          </c:spPr>
          <c:invertIfNegative val="0"/>
          <c:val>
            <c:numRef>
              <c:f>'8.7'!$B$32:$M$32</c:f>
              <c:numCache>
                <c:formatCode>#,##0.0</c:formatCode>
                <c:ptCount val="12"/>
                <c:pt idx="0">
                  <c:v>149.72553600000001</c:v>
                </c:pt>
                <c:pt idx="1">
                  <c:v>132.78517000000002</c:v>
                </c:pt>
                <c:pt idx="2">
                  <c:v>101.49275499999999</c:v>
                </c:pt>
                <c:pt idx="3">
                  <c:v>67.016125000000002</c:v>
                </c:pt>
                <c:pt idx="4">
                  <c:v>55.537744999999994</c:v>
                </c:pt>
                <c:pt idx="5">
                  <c:v>25.462820999999995</c:v>
                </c:pt>
                <c:pt idx="6">
                  <c:v>23.668285999999998</c:v>
                </c:pt>
                <c:pt idx="7">
                  <c:v>23.292005999999997</c:v>
                </c:pt>
                <c:pt idx="8">
                  <c:v>38.646811</c:v>
                </c:pt>
                <c:pt idx="9">
                  <c:v>87.166325999999998</c:v>
                </c:pt>
                <c:pt idx="10">
                  <c:v>114.29493499999998</c:v>
                </c:pt>
                <c:pt idx="11">
                  <c:v>137.44599499999995</c:v>
                </c:pt>
              </c:numCache>
            </c:numRef>
          </c:val>
          <c:extLst>
            <c:ext xmlns:c16="http://schemas.microsoft.com/office/drawing/2014/chart" uri="{C3380CC4-5D6E-409C-BE32-E72D297353CC}">
              <c16:uniqueId val="{00000005-5883-4244-B438-4F47DB704ED5}"/>
            </c:ext>
          </c:extLst>
        </c:ser>
        <c:ser>
          <c:idx val="6"/>
          <c:order val="6"/>
          <c:tx>
            <c:strRef>
              <c:f>'8.7'!$A$33</c:f>
              <c:strCache>
                <c:ptCount val="1"/>
                <c:pt idx="0">
                  <c:v>Retail, services, schools, health care</c:v>
                </c:pt>
              </c:strCache>
            </c:strRef>
          </c:tx>
          <c:spPr>
            <a:solidFill>
              <a:srgbClr val="F0948F"/>
            </a:solidFill>
          </c:spPr>
          <c:invertIfNegative val="0"/>
          <c:val>
            <c:numRef>
              <c:f>'8.7'!$B$33:$M$33</c:f>
              <c:numCache>
                <c:formatCode>#,##0.0</c:formatCode>
                <c:ptCount val="12"/>
                <c:pt idx="0">
                  <c:v>86.387069999999994</c:v>
                </c:pt>
                <c:pt idx="1">
                  <c:v>78.097017000000022</c:v>
                </c:pt>
                <c:pt idx="2">
                  <c:v>58.907833000000004</c:v>
                </c:pt>
                <c:pt idx="3">
                  <c:v>35.675160000000005</c:v>
                </c:pt>
                <c:pt idx="4">
                  <c:v>29.704790000000006</c:v>
                </c:pt>
                <c:pt idx="5">
                  <c:v>11.501716999999998</c:v>
                </c:pt>
                <c:pt idx="6">
                  <c:v>10.269962</c:v>
                </c:pt>
                <c:pt idx="7">
                  <c:v>10.570601000000002</c:v>
                </c:pt>
                <c:pt idx="8">
                  <c:v>17.840651000000005</c:v>
                </c:pt>
                <c:pt idx="9">
                  <c:v>45.539771000000002</c:v>
                </c:pt>
                <c:pt idx="10">
                  <c:v>62.656902999999993</c:v>
                </c:pt>
                <c:pt idx="11">
                  <c:v>76.792284000000024</c:v>
                </c:pt>
              </c:numCache>
            </c:numRef>
          </c:val>
          <c:extLst>
            <c:ext xmlns:c16="http://schemas.microsoft.com/office/drawing/2014/chart" uri="{C3380CC4-5D6E-409C-BE32-E72D297353CC}">
              <c16:uniqueId val="{00000006-5883-4244-B438-4F47DB704ED5}"/>
            </c:ext>
          </c:extLst>
        </c:ser>
        <c:ser>
          <c:idx val="7"/>
          <c:order val="7"/>
          <c:tx>
            <c:strRef>
              <c:f>'8.7'!$A$34</c:f>
              <c:strCache>
                <c:ptCount val="1"/>
                <c:pt idx="0">
                  <c:v>Other</c:v>
                </c:pt>
              </c:strCache>
            </c:strRef>
          </c:tx>
          <c:spPr>
            <a:solidFill>
              <a:srgbClr val="F7C9C7"/>
            </a:solidFill>
          </c:spPr>
          <c:invertIfNegative val="0"/>
          <c:val>
            <c:numRef>
              <c:f>'8.7'!$B$34:$M$34</c:f>
              <c:numCache>
                <c:formatCode>#,##0.0</c:formatCode>
                <c:ptCount val="12"/>
                <c:pt idx="0">
                  <c:v>1.9774909999999999</c:v>
                </c:pt>
                <c:pt idx="1">
                  <c:v>1.7916650000000001</c:v>
                </c:pt>
                <c:pt idx="2">
                  <c:v>1.5155430000000001</c:v>
                </c:pt>
                <c:pt idx="3">
                  <c:v>0.71994399999999992</c:v>
                </c:pt>
                <c:pt idx="4">
                  <c:v>0.379606</c:v>
                </c:pt>
                <c:pt idx="5">
                  <c:v>0.19486200000000001</c:v>
                </c:pt>
                <c:pt idx="6">
                  <c:v>0.18376799999999999</c:v>
                </c:pt>
                <c:pt idx="7">
                  <c:v>0.18310499999999999</c:v>
                </c:pt>
                <c:pt idx="8">
                  <c:v>0.40826299999999999</c:v>
                </c:pt>
                <c:pt idx="9">
                  <c:v>0.87098900000000001</c:v>
                </c:pt>
                <c:pt idx="10">
                  <c:v>1.2119300000000002</c:v>
                </c:pt>
                <c:pt idx="11">
                  <c:v>1.362986</c:v>
                </c:pt>
              </c:numCache>
            </c:numRef>
          </c:val>
          <c:extLst>
            <c:ext xmlns:c16="http://schemas.microsoft.com/office/drawing/2014/chart" uri="{C3380CC4-5D6E-409C-BE32-E72D297353CC}">
              <c16:uniqueId val="{00000007-5883-4244-B438-4F47DB704ED5}"/>
            </c:ext>
          </c:extLst>
        </c:ser>
        <c:dLbls>
          <c:showLegendKey val="0"/>
          <c:showVal val="0"/>
          <c:showCatName val="0"/>
          <c:showSerName val="0"/>
          <c:showPercent val="0"/>
          <c:showBubbleSize val="0"/>
        </c:dLbls>
        <c:gapWidth val="50"/>
        <c:overlap val="100"/>
        <c:axId val="287930624"/>
        <c:axId val="287936512"/>
      </c:barChart>
      <c:catAx>
        <c:axId val="287930624"/>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7936512"/>
        <c:crosses val="autoZero"/>
        <c:auto val="1"/>
        <c:lblAlgn val="ctr"/>
        <c:lblOffset val="100"/>
        <c:noMultiLvlLbl val="0"/>
      </c:catAx>
      <c:valAx>
        <c:axId val="287936512"/>
        <c:scaling>
          <c:orientation val="minMax"/>
          <c:max val="300"/>
          <c:min val="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7930624"/>
        <c:crosses val="autoZero"/>
        <c:crossBetween val="between"/>
        <c:majorUnit val="5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en-US" sz="1000" b="1" i="0" baseline="0">
                <a:solidFill>
                  <a:srgbClr val="233060"/>
                </a:solidFill>
                <a:effectLst/>
              </a:rPr>
              <a:t>Share in CR</a:t>
            </a:r>
            <a:endParaRPr lang="cs-CZ" sz="1000">
              <a:solidFill>
                <a:srgbClr val="233060"/>
              </a:solidFill>
              <a:effectLst/>
            </a:endParaRPr>
          </a:p>
        </c:rich>
      </c:tx>
      <c:layout>
        <c:manualLayout>
          <c:xMode val="edge"/>
          <c:yMode val="edge"/>
          <c:x val="4.3058406479069117E-4"/>
          <c:y val="0"/>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'8.7'!$M$39</c:f>
              <c:strCache>
                <c:ptCount val="1"/>
                <c:pt idx="0">
                  <c:v>Installed capacity</c:v>
                </c:pt>
              </c:strCache>
            </c:strRef>
          </c:tx>
          <c:invertIfNegative val="0"/>
          <c:val>
            <c:numRef>
              <c:f>'8.7'!$N$39</c:f>
              <c:numCache>
                <c:formatCode>0.0%</c:formatCode>
                <c:ptCount val="1"/>
                <c:pt idx="0">
                  <c:v>1.2046785665041934E-2</c:v>
                </c:pt>
              </c:numCache>
            </c:numRef>
          </c:val>
          <c:extLst>
            <c:ext xmlns:c16="http://schemas.microsoft.com/office/drawing/2014/chart" uri="{C3380CC4-5D6E-409C-BE32-E72D297353CC}">
              <c16:uniqueId val="{00000000-CEA9-4A0F-82BA-035962860AF3}"/>
            </c:ext>
          </c:extLst>
        </c:ser>
        <c:ser>
          <c:idx val="1"/>
          <c:order val="1"/>
          <c:tx>
            <c:strRef>
              <c:f>'8.7'!$M$40</c:f>
              <c:strCache>
                <c:ptCount val="1"/>
                <c:pt idx="0">
                  <c:v>Gross heat production</c:v>
                </c:pt>
              </c:strCache>
            </c:strRef>
          </c:tx>
          <c:invertIfNegative val="0"/>
          <c:val>
            <c:numRef>
              <c:f>'8.7'!$N$40</c:f>
              <c:numCache>
                <c:formatCode>0.0%</c:formatCode>
                <c:ptCount val="1"/>
                <c:pt idx="0">
                  <c:v>1.7017826379371635E-2</c:v>
                </c:pt>
              </c:numCache>
            </c:numRef>
          </c:val>
          <c:extLst>
            <c:ext xmlns:c16="http://schemas.microsoft.com/office/drawing/2014/chart" uri="{C3380CC4-5D6E-409C-BE32-E72D297353CC}">
              <c16:uniqueId val="{00000001-CEA9-4A0F-82BA-035962860AF3}"/>
            </c:ext>
          </c:extLst>
        </c:ser>
        <c:ser>
          <c:idx val="2"/>
          <c:order val="2"/>
          <c:tx>
            <c:strRef>
              <c:f>'8.7'!$M$41</c:f>
              <c:strCache>
                <c:ptCount val="1"/>
                <c:pt idx="0">
                  <c:v>Heat supply</c:v>
                </c:pt>
              </c:strCache>
            </c:strRef>
          </c:tx>
          <c:invertIfNegative val="0"/>
          <c:val>
            <c:numRef>
              <c:f>'8.7'!$N$41</c:f>
              <c:numCache>
                <c:formatCode>0.0%</c:formatCode>
                <c:ptCount val="1"/>
                <c:pt idx="0">
                  <c:v>2.3788282204327028E-2</c:v>
                </c:pt>
              </c:numCache>
            </c:numRef>
          </c:val>
          <c:extLst>
            <c:ext xmlns:c16="http://schemas.microsoft.com/office/drawing/2014/chart" uri="{C3380CC4-5D6E-409C-BE32-E72D297353CC}">
              <c16:uniqueId val="{00000002-CEA9-4A0F-82BA-035962860AF3}"/>
            </c:ext>
          </c:extLst>
        </c:ser>
        <c:dLbls>
          <c:showLegendKey val="0"/>
          <c:showVal val="0"/>
          <c:showCatName val="0"/>
          <c:showSerName val="0"/>
          <c:showPercent val="0"/>
          <c:showBubbleSize val="0"/>
        </c:dLbls>
        <c:gapWidth val="150"/>
        <c:axId val="287971584"/>
        <c:axId val="287973376"/>
      </c:barChart>
      <c:catAx>
        <c:axId val="287971584"/>
        <c:scaling>
          <c:orientation val="maxMin"/>
        </c:scaling>
        <c:delete val="0"/>
        <c:axPos val="l"/>
        <c:numFmt formatCode="General" sourceLinked="1"/>
        <c:majorTickMark val="none"/>
        <c:minorTickMark val="none"/>
        <c:tickLblPos val="none"/>
        <c:crossAx val="287973376"/>
        <c:crosses val="autoZero"/>
        <c:auto val="1"/>
        <c:lblAlgn val="ctr"/>
        <c:lblOffset val="100"/>
        <c:noMultiLvlLbl val="0"/>
      </c:catAx>
      <c:valAx>
        <c:axId val="287973376"/>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87971584"/>
        <c:crosses val="max"/>
        <c:crossBetween val="between"/>
      </c:valAx>
    </c:plotArea>
    <c:legend>
      <c:legendPos val="b"/>
      <c:layout>
        <c:manualLayout>
          <c:xMode val="edge"/>
          <c:yMode val="edge"/>
          <c:x val="0"/>
          <c:y val="0.69689244224972158"/>
          <c:w val="0.6215117670960586"/>
          <c:h val="0.30310755775027848"/>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a:pPr>
            <a:r>
              <a:rPr lang="cs-CZ" sz="1000" b="1" i="0" baseline="0">
                <a:solidFill>
                  <a:srgbClr val="233060"/>
                </a:solidFill>
                <a:effectLst/>
                <a:latin typeface="Arial" panose="020B0604020202020204" pitchFamily="34" charset="0"/>
                <a:cs typeface="Arial" panose="020B0604020202020204" pitchFamily="34" charset="0"/>
              </a:rPr>
              <a:t>Heat supply by fuel </a:t>
            </a:r>
            <a:r>
              <a:rPr lang="en-US" sz="1000" b="1" i="0" baseline="0">
                <a:solidFill>
                  <a:srgbClr val="233060"/>
                </a:solidFill>
                <a:effectLst/>
                <a:latin typeface="Arial" panose="020B0604020202020204" pitchFamily="34" charset="0"/>
                <a:cs typeface="Arial" panose="020B0604020202020204" pitchFamily="34" charset="0"/>
              </a:rPr>
              <a:t>[</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4.2166403388874361E-3"/>
          <c:y val="1.9059821174489368E-2"/>
        </c:manualLayout>
      </c:layout>
      <c:overlay val="0"/>
    </c:title>
    <c:autoTitleDeleted val="0"/>
    <c:plotArea>
      <c:layout>
        <c:manualLayout>
          <c:layoutTarget val="inner"/>
          <c:xMode val="edge"/>
          <c:yMode val="edge"/>
          <c:x val="0.10364810906280163"/>
          <c:y val="0.22691036764352365"/>
          <c:w val="0.85638821011341448"/>
          <c:h val="0.58167408849276936"/>
        </c:manualLayout>
      </c:layout>
      <c:barChart>
        <c:barDir val="col"/>
        <c:grouping val="stacked"/>
        <c:varyColors val="0"/>
        <c:ser>
          <c:idx val="0"/>
          <c:order val="0"/>
          <c:tx>
            <c:strRef>
              <c:f>'8.7'!$A$10</c:f>
              <c:strCache>
                <c:ptCount val="1"/>
                <c:pt idx="0">
                  <c:v>Biomass</c:v>
                </c:pt>
              </c:strCache>
            </c:strRef>
          </c:tx>
          <c:spPr>
            <a:solidFill>
              <a:srgbClr val="23315F"/>
            </a:solidFill>
          </c:spPr>
          <c:invertIfNegative val="0"/>
          <c:val>
            <c:numRef>
              <c:f>'8.7'!$B$10:$M$10</c:f>
              <c:numCache>
                <c:formatCode>#,##0.0</c:formatCode>
                <c:ptCount val="12"/>
                <c:pt idx="0">
                  <c:v>0.42954799999999999</c:v>
                </c:pt>
                <c:pt idx="1">
                  <c:v>0.51325399999999999</c:v>
                </c:pt>
                <c:pt idx="2">
                  <c:v>0.49741000000000002</c:v>
                </c:pt>
                <c:pt idx="3">
                  <c:v>0.327787</c:v>
                </c:pt>
                <c:pt idx="4">
                  <c:v>0.16578100000000001</c:v>
                </c:pt>
                <c:pt idx="5">
                  <c:v>5.2444999999999999E-2</c:v>
                </c:pt>
                <c:pt idx="6">
                  <c:v>5.2648E-2</c:v>
                </c:pt>
                <c:pt idx="7">
                  <c:v>0.265733</c:v>
                </c:pt>
                <c:pt idx="8">
                  <c:v>0.16254299999999999</c:v>
                </c:pt>
                <c:pt idx="9">
                  <c:v>0.47929400000000005</c:v>
                </c:pt>
                <c:pt idx="10">
                  <c:v>0.417576</c:v>
                </c:pt>
                <c:pt idx="11">
                  <c:v>0.63982099999999986</c:v>
                </c:pt>
              </c:numCache>
            </c:numRef>
          </c:val>
          <c:extLst>
            <c:ext xmlns:c16="http://schemas.microsoft.com/office/drawing/2014/chart" uri="{C3380CC4-5D6E-409C-BE32-E72D297353CC}">
              <c16:uniqueId val="{00000000-5BFD-4DCF-A958-59F74F1F0970}"/>
            </c:ext>
          </c:extLst>
        </c:ser>
        <c:ser>
          <c:idx val="1"/>
          <c:order val="1"/>
          <c:tx>
            <c:strRef>
              <c:f>'8.7'!$A$11</c:f>
              <c:strCache>
                <c:ptCount val="1"/>
                <c:pt idx="0">
                  <c:v>Biogas</c:v>
                </c:pt>
              </c:strCache>
            </c:strRef>
          </c:tx>
          <c:spPr>
            <a:solidFill>
              <a:srgbClr val="5A6588"/>
            </a:solidFill>
          </c:spPr>
          <c:invertIfNegative val="0"/>
          <c:val>
            <c:numRef>
              <c:f>'8.7'!$B$11:$M$11</c:f>
              <c:numCache>
                <c:formatCode>#,##0.0</c:formatCode>
                <c:ptCount val="12"/>
                <c:pt idx="0">
                  <c:v>0.88552999999999993</c:v>
                </c:pt>
                <c:pt idx="1">
                  <c:v>0.81961000000000006</c:v>
                </c:pt>
                <c:pt idx="2">
                  <c:v>0.82701000000000002</c:v>
                </c:pt>
                <c:pt idx="3">
                  <c:v>0.67410999999999999</c:v>
                </c:pt>
                <c:pt idx="4">
                  <c:v>0.58180999999999994</c:v>
                </c:pt>
                <c:pt idx="5">
                  <c:v>0.67837000000000003</c:v>
                </c:pt>
                <c:pt idx="6">
                  <c:v>0.52937999999999996</c:v>
                </c:pt>
                <c:pt idx="7">
                  <c:v>0.56903999999999999</c:v>
                </c:pt>
                <c:pt idx="8">
                  <c:v>0.5226900000000001</c:v>
                </c:pt>
                <c:pt idx="9">
                  <c:v>0.70508999999999999</c:v>
                </c:pt>
                <c:pt idx="10">
                  <c:v>0.71678999999999993</c:v>
                </c:pt>
                <c:pt idx="11">
                  <c:v>0.76919999999999999</c:v>
                </c:pt>
              </c:numCache>
            </c:numRef>
          </c:val>
          <c:extLst>
            <c:ext xmlns:c16="http://schemas.microsoft.com/office/drawing/2014/chart" uri="{C3380CC4-5D6E-409C-BE32-E72D297353CC}">
              <c16:uniqueId val="{00000001-5BFD-4DCF-A958-59F74F1F0970}"/>
            </c:ext>
          </c:extLst>
        </c:ser>
        <c:ser>
          <c:idx val="2"/>
          <c:order val="2"/>
          <c:tx>
            <c:strRef>
              <c:f>'8.7'!$A$12</c:f>
              <c:strCache>
                <c:ptCount val="1"/>
                <c:pt idx="0">
                  <c:v>Hard coal</c:v>
                </c:pt>
              </c:strCache>
            </c:strRef>
          </c:tx>
          <c:spPr>
            <a:solidFill>
              <a:srgbClr val="9198B0"/>
            </a:solidFill>
          </c:spPr>
          <c:invertIfNegative val="0"/>
          <c:val>
            <c:numRef>
              <c:f>'8.7'!$B$12:$M$12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5BFD-4DCF-A958-59F74F1F0970}"/>
            </c:ext>
          </c:extLst>
        </c:ser>
        <c:ser>
          <c:idx val="3"/>
          <c:order val="3"/>
          <c:tx>
            <c:strRef>
              <c:f>'8.7'!$A$13</c:f>
              <c:strCache>
                <c:ptCount val="1"/>
                <c:pt idx="0">
                  <c:v>Electrical energy</c:v>
                </c:pt>
              </c:strCache>
            </c:strRef>
          </c:tx>
          <c:spPr>
            <a:solidFill>
              <a:srgbClr val="C8CBD7"/>
            </a:solidFill>
          </c:spPr>
          <c:invertIfNegative val="0"/>
          <c:val>
            <c:numRef>
              <c:f>'8.7'!$B$13:$M$13</c:f>
              <c:numCache>
                <c:formatCode>#,##0.0</c:formatCode>
                <c:ptCount val="12"/>
                <c:pt idx="0">
                  <c:v>4.8000000000000001E-2</c:v>
                </c:pt>
                <c:pt idx="1">
                  <c:v>5.1999999999999998E-2</c:v>
                </c:pt>
                <c:pt idx="2">
                  <c:v>0.1</c:v>
                </c:pt>
                <c:pt idx="3">
                  <c:v>0.33787</c:v>
                </c:pt>
                <c:pt idx="4">
                  <c:v>0.28567999999999999</c:v>
                </c:pt>
                <c:pt idx="5">
                  <c:v>0.44692000000000004</c:v>
                </c:pt>
                <c:pt idx="6">
                  <c:v>0.11799999999999999</c:v>
                </c:pt>
                <c:pt idx="7">
                  <c:v>0.253</c:v>
                </c:pt>
                <c:pt idx="8">
                  <c:v>0.14499999999999999</c:v>
                </c:pt>
                <c:pt idx="9">
                  <c:v>3.3000000000000002E-2</c:v>
                </c:pt>
                <c:pt idx="10">
                  <c:v>2.1000000000000003E-3</c:v>
                </c:pt>
                <c:pt idx="11">
                  <c:v>0</c:v>
                </c:pt>
              </c:numCache>
            </c:numRef>
          </c:val>
          <c:extLst>
            <c:ext xmlns:c16="http://schemas.microsoft.com/office/drawing/2014/chart" uri="{C3380CC4-5D6E-409C-BE32-E72D297353CC}">
              <c16:uniqueId val="{00000003-5BFD-4DCF-A958-59F74F1F0970}"/>
            </c:ext>
          </c:extLst>
        </c:ser>
        <c:ser>
          <c:idx val="4"/>
          <c:order val="4"/>
          <c:tx>
            <c:strRef>
              <c:f>'8.7'!$A$14</c:f>
              <c:strCache>
                <c:ptCount val="1"/>
                <c:pt idx="0">
                  <c:v>Ambient energy (heat pump)</c:v>
                </c:pt>
              </c:strCache>
            </c:strRef>
          </c:tx>
          <c:spPr>
            <a:solidFill>
              <a:srgbClr val="E02C1F"/>
            </a:solidFill>
          </c:spPr>
          <c:invertIfNegative val="0"/>
          <c:val>
            <c:numRef>
              <c:f>'8.7'!$B$14:$M$14</c:f>
              <c:numCache>
                <c:formatCode>#,##0.0</c:formatCode>
                <c:ptCount val="12"/>
                <c:pt idx="0">
                  <c:v>0.113</c:v>
                </c:pt>
                <c:pt idx="1">
                  <c:v>0.104</c:v>
                </c:pt>
                <c:pt idx="2">
                  <c:v>9.0999999999999998E-2</c:v>
                </c:pt>
                <c:pt idx="3">
                  <c:v>6.7000000000000004E-2</c:v>
                </c:pt>
                <c:pt idx="4">
                  <c:v>5.8999999999999997E-2</c:v>
                </c:pt>
                <c:pt idx="5">
                  <c:v>4.2999999999999997E-2</c:v>
                </c:pt>
                <c:pt idx="6">
                  <c:v>4.2999999999999997E-2</c:v>
                </c:pt>
                <c:pt idx="7">
                  <c:v>4.3999999999999997E-2</c:v>
                </c:pt>
                <c:pt idx="8">
                  <c:v>5.1999999999999998E-2</c:v>
                </c:pt>
                <c:pt idx="9">
                  <c:v>8.4000000000000005E-2</c:v>
                </c:pt>
                <c:pt idx="10">
                  <c:v>9.9000000000000005E-2</c:v>
                </c:pt>
                <c:pt idx="11">
                  <c:v>0.109</c:v>
                </c:pt>
              </c:numCache>
            </c:numRef>
          </c:val>
          <c:extLst>
            <c:ext xmlns:c16="http://schemas.microsoft.com/office/drawing/2014/chart" uri="{C3380CC4-5D6E-409C-BE32-E72D297353CC}">
              <c16:uniqueId val="{00000004-5BFD-4DCF-A958-59F74F1F0970}"/>
            </c:ext>
          </c:extLst>
        </c:ser>
        <c:ser>
          <c:idx val="5"/>
          <c:order val="5"/>
          <c:tx>
            <c:strRef>
              <c:f>'8.7'!$A$15</c:f>
              <c:strCache>
                <c:ptCount val="1"/>
                <c:pt idx="0">
                  <c:v>Solar energy (solar panel)</c:v>
                </c:pt>
              </c:strCache>
            </c:strRef>
          </c:tx>
          <c:spPr>
            <a:solidFill>
              <a:srgbClr val="E86158"/>
            </a:solidFill>
          </c:spPr>
          <c:invertIfNegative val="0"/>
          <c:val>
            <c:numRef>
              <c:f>'8.7'!$B$15:$M$15</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5BFD-4DCF-A958-59F74F1F0970}"/>
            </c:ext>
          </c:extLst>
        </c:ser>
        <c:ser>
          <c:idx val="6"/>
          <c:order val="6"/>
          <c:tx>
            <c:strRef>
              <c:f>'8.7'!$A$16</c:f>
              <c:strCache>
                <c:ptCount val="1"/>
                <c:pt idx="0">
                  <c:v>Brown coal</c:v>
                </c:pt>
              </c:strCache>
            </c:strRef>
          </c:tx>
          <c:spPr>
            <a:solidFill>
              <a:srgbClr val="F0948F"/>
            </a:solidFill>
          </c:spPr>
          <c:invertIfNegative val="0"/>
          <c:val>
            <c:numRef>
              <c:f>'8.7'!$B$16:$M$16</c:f>
              <c:numCache>
                <c:formatCode>#,##0.0</c:formatCode>
                <c:ptCount val="12"/>
                <c:pt idx="0">
                  <c:v>11.457231999999999</c:v>
                </c:pt>
                <c:pt idx="1">
                  <c:v>10.224715999999999</c:v>
                </c:pt>
                <c:pt idx="2">
                  <c:v>8.6498100000000004</c:v>
                </c:pt>
                <c:pt idx="3">
                  <c:v>5.7170030000000001</c:v>
                </c:pt>
                <c:pt idx="4">
                  <c:v>2.720809</c:v>
                </c:pt>
                <c:pt idx="5">
                  <c:v>1.0541530000000001</c:v>
                </c:pt>
                <c:pt idx="6">
                  <c:v>1.004629</c:v>
                </c:pt>
                <c:pt idx="7">
                  <c:v>0.58795800000000009</c:v>
                </c:pt>
                <c:pt idx="8">
                  <c:v>1.660817</c:v>
                </c:pt>
                <c:pt idx="9">
                  <c:v>5.0431520000000001</c:v>
                </c:pt>
                <c:pt idx="10">
                  <c:v>7.2690600000000005</c:v>
                </c:pt>
                <c:pt idx="11">
                  <c:v>8.0252569999999999</c:v>
                </c:pt>
              </c:numCache>
            </c:numRef>
          </c:val>
          <c:extLst>
            <c:ext xmlns:c16="http://schemas.microsoft.com/office/drawing/2014/chart" uri="{C3380CC4-5D6E-409C-BE32-E72D297353CC}">
              <c16:uniqueId val="{00000006-5BFD-4DCF-A958-59F74F1F0970}"/>
            </c:ext>
          </c:extLst>
        </c:ser>
        <c:ser>
          <c:idx val="7"/>
          <c:order val="7"/>
          <c:tx>
            <c:strRef>
              <c:f>'8.7'!$A$17</c:f>
              <c:strCache>
                <c:ptCount val="1"/>
                <c:pt idx="0">
                  <c:v>Nuclear fuel</c:v>
                </c:pt>
              </c:strCache>
            </c:strRef>
          </c:tx>
          <c:spPr>
            <a:solidFill>
              <a:srgbClr val="F7C9C7"/>
            </a:solidFill>
          </c:spPr>
          <c:invertIfNegative val="0"/>
          <c:val>
            <c:numRef>
              <c:f>'8.7'!$B$17:$M$17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5BFD-4DCF-A958-59F74F1F0970}"/>
            </c:ext>
          </c:extLst>
        </c:ser>
        <c:ser>
          <c:idx val="8"/>
          <c:order val="8"/>
          <c:tx>
            <c:strRef>
              <c:f>'8.7'!$A$18</c:f>
              <c:strCache>
                <c:ptCount val="1"/>
                <c:pt idx="0">
                  <c:v>Coke</c:v>
                </c:pt>
              </c:strCache>
            </c:strRef>
          </c:tx>
          <c:spPr>
            <a:solidFill>
              <a:srgbClr val="262626"/>
            </a:solidFill>
          </c:spPr>
          <c:invertIfNegative val="0"/>
          <c:val>
            <c:numRef>
              <c:f>'8.7'!$B$18:$M$18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5BFD-4DCF-A958-59F74F1F0970}"/>
            </c:ext>
          </c:extLst>
        </c:ser>
        <c:ser>
          <c:idx val="9"/>
          <c:order val="9"/>
          <c:tx>
            <c:strRef>
              <c:f>'8.7'!$A$19</c:f>
              <c:strCache>
                <c:ptCount val="1"/>
                <c:pt idx="0">
                  <c:v>Waste heat</c:v>
                </c:pt>
              </c:strCache>
            </c:strRef>
          </c:tx>
          <c:spPr>
            <a:solidFill>
              <a:srgbClr val="646363"/>
            </a:solidFill>
          </c:spPr>
          <c:invertIfNegative val="0"/>
          <c:val>
            <c:numRef>
              <c:f>'8.7'!$B$19:$M$19</c:f>
              <c:numCache>
                <c:formatCode>#,##0.0</c:formatCode>
                <c:ptCount val="12"/>
                <c:pt idx="0">
                  <c:v>0.42199999999999999</c:v>
                </c:pt>
                <c:pt idx="1">
                  <c:v>0.39</c:v>
                </c:pt>
                <c:pt idx="2">
                  <c:v>0.373</c:v>
                </c:pt>
                <c:pt idx="3">
                  <c:v>0.221</c:v>
                </c:pt>
                <c:pt idx="4">
                  <c:v>5.9799999999999999E-2</c:v>
                </c:pt>
                <c:pt idx="5">
                  <c:v>3.9E-2</c:v>
                </c:pt>
                <c:pt idx="6">
                  <c:v>0.1082</c:v>
                </c:pt>
                <c:pt idx="7">
                  <c:v>0.1598</c:v>
                </c:pt>
                <c:pt idx="8">
                  <c:v>0.2082</c:v>
                </c:pt>
                <c:pt idx="9">
                  <c:v>0.28599999999999998</c:v>
                </c:pt>
                <c:pt idx="10">
                  <c:v>0.31230000000000002</c:v>
                </c:pt>
                <c:pt idx="11">
                  <c:v>0.3327</c:v>
                </c:pt>
              </c:numCache>
            </c:numRef>
          </c:val>
          <c:extLst>
            <c:ext xmlns:c16="http://schemas.microsoft.com/office/drawing/2014/chart" uri="{C3380CC4-5D6E-409C-BE32-E72D297353CC}">
              <c16:uniqueId val="{00000009-5BFD-4DCF-A958-59F74F1F0970}"/>
            </c:ext>
          </c:extLst>
        </c:ser>
        <c:ser>
          <c:idx val="10"/>
          <c:order val="10"/>
          <c:tx>
            <c:strRef>
              <c:f>'8.7'!$A$20</c:f>
              <c:strCache>
                <c:ptCount val="1"/>
                <c:pt idx="0">
                  <c:v>Other liquid fuels</c:v>
                </c:pt>
              </c:strCache>
            </c:strRef>
          </c:tx>
          <c:spPr>
            <a:solidFill>
              <a:srgbClr val="9D9D9C"/>
            </a:solidFill>
          </c:spPr>
          <c:invertIfNegative val="0"/>
          <c:val>
            <c:numRef>
              <c:f>'8.7'!$B$20:$M$20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5BFD-4DCF-A958-59F74F1F0970}"/>
            </c:ext>
          </c:extLst>
        </c:ser>
        <c:ser>
          <c:idx val="11"/>
          <c:order val="11"/>
          <c:tx>
            <c:strRef>
              <c:f>'8.7'!$A$21</c:f>
              <c:strCache>
                <c:ptCount val="1"/>
                <c:pt idx="0">
                  <c:v>Other solid fuels</c:v>
                </c:pt>
              </c:strCache>
            </c:strRef>
          </c:tx>
          <c:spPr>
            <a:solidFill>
              <a:srgbClr val="D0D0D0"/>
            </a:solidFill>
          </c:spPr>
          <c:invertIfNegative val="0"/>
          <c:val>
            <c:numRef>
              <c:f>'8.7'!$B$21:$M$21</c:f>
              <c:numCache>
                <c:formatCode>#,##0.0</c:formatCode>
                <c:ptCount val="12"/>
                <c:pt idx="0">
                  <c:v>62.52</c:v>
                </c:pt>
                <c:pt idx="1">
                  <c:v>54.951999999999998</c:v>
                </c:pt>
                <c:pt idx="2">
                  <c:v>62.997999999999998</c:v>
                </c:pt>
                <c:pt idx="3">
                  <c:v>50.500999999999998</c:v>
                </c:pt>
                <c:pt idx="4">
                  <c:v>25.614000000000001</c:v>
                </c:pt>
                <c:pt idx="5">
                  <c:v>10.260999999999999</c:v>
                </c:pt>
                <c:pt idx="6">
                  <c:v>13.202</c:v>
                </c:pt>
                <c:pt idx="7">
                  <c:v>14.204000000000001</c:v>
                </c:pt>
                <c:pt idx="8">
                  <c:v>15.715999999999999</c:v>
                </c:pt>
                <c:pt idx="9">
                  <c:v>40.421999999999997</c:v>
                </c:pt>
                <c:pt idx="10">
                  <c:v>26.486999999999998</c:v>
                </c:pt>
                <c:pt idx="11">
                  <c:v>60.908999999999999</c:v>
                </c:pt>
              </c:numCache>
            </c:numRef>
          </c:val>
          <c:extLst>
            <c:ext xmlns:c16="http://schemas.microsoft.com/office/drawing/2014/chart" uri="{C3380CC4-5D6E-409C-BE32-E72D297353CC}">
              <c16:uniqueId val="{0000000B-5BFD-4DCF-A958-59F74F1F0970}"/>
            </c:ext>
          </c:extLst>
        </c:ser>
        <c:ser>
          <c:idx val="12"/>
          <c:order val="12"/>
          <c:tx>
            <c:strRef>
              <c:f>'8.7'!$A$22</c:f>
              <c:strCache>
                <c:ptCount val="1"/>
                <c:pt idx="0">
                  <c:v>Other gases</c:v>
                </c:pt>
              </c:strCache>
            </c:strRef>
          </c:tx>
          <c:spPr>
            <a:pattFill prst="ltUpDiag">
              <a:fgClr>
                <a:srgbClr val="23315F"/>
              </a:fgClr>
              <a:bgClr>
                <a:sysClr val="window" lastClr="FFFFFF"/>
              </a:bgClr>
            </a:pattFill>
          </c:spPr>
          <c:invertIfNegative val="0"/>
          <c:val>
            <c:numRef>
              <c:f>'8.7'!$B$22:$M$22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5BFD-4DCF-A958-59F74F1F0970}"/>
            </c:ext>
          </c:extLst>
        </c:ser>
        <c:ser>
          <c:idx val="13"/>
          <c:order val="13"/>
          <c:tx>
            <c:strRef>
              <c:f>'8.7'!$A$23</c:f>
              <c:strCache>
                <c:ptCount val="1"/>
                <c:pt idx="0">
                  <c:v>Other</c:v>
                </c:pt>
              </c:strCache>
            </c:strRef>
          </c:tx>
          <c:spPr>
            <a:pattFill prst="ltUpDiag">
              <a:fgClr>
                <a:srgbClr val="E02C1F"/>
              </a:fgClr>
              <a:bgClr>
                <a:sysClr val="window" lastClr="FFFFFF"/>
              </a:bgClr>
            </a:pattFill>
          </c:spPr>
          <c:invertIfNegative val="0"/>
          <c:val>
            <c:numRef>
              <c:f>'8.7'!$B$23:$M$23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5BFD-4DCF-A958-59F74F1F0970}"/>
            </c:ext>
          </c:extLst>
        </c:ser>
        <c:ser>
          <c:idx val="14"/>
          <c:order val="14"/>
          <c:tx>
            <c:strRef>
              <c:f>'8.7'!$A$24</c:f>
              <c:strCache>
                <c:ptCount val="1"/>
                <c:pt idx="0">
                  <c:v>Fuel oils</c:v>
                </c:pt>
              </c:strCache>
            </c:strRef>
          </c:tx>
          <c:spPr>
            <a:pattFill prst="ltUpDiag">
              <a:fgClr>
                <a:srgbClr val="5A6588"/>
              </a:fgClr>
              <a:bgClr>
                <a:sysClr val="window" lastClr="FFFFFF"/>
              </a:bgClr>
            </a:pattFill>
          </c:spPr>
          <c:invertIfNegative val="0"/>
          <c:val>
            <c:numRef>
              <c:f>'8.7'!$B$24:$M$24</c:f>
              <c:numCache>
                <c:formatCode>#,##0.0</c:formatCode>
                <c:ptCount val="12"/>
                <c:pt idx="0">
                  <c:v>1.0041869999999999</c:v>
                </c:pt>
                <c:pt idx="1">
                  <c:v>0.12806600000000001</c:v>
                </c:pt>
                <c:pt idx="2">
                  <c:v>0</c:v>
                </c:pt>
                <c:pt idx="3">
                  <c:v>0</c:v>
                </c:pt>
                <c:pt idx="4">
                  <c:v>5.7300000000000007E-3</c:v>
                </c:pt>
                <c:pt idx="5">
                  <c:v>0</c:v>
                </c:pt>
                <c:pt idx="6">
                  <c:v>0</c:v>
                </c:pt>
                <c:pt idx="7">
                  <c:v>0</c:v>
                </c:pt>
                <c:pt idx="8">
                  <c:v>0</c:v>
                </c:pt>
                <c:pt idx="9">
                  <c:v>0</c:v>
                </c:pt>
                <c:pt idx="10">
                  <c:v>0.24639499999999998</c:v>
                </c:pt>
                <c:pt idx="11">
                  <c:v>0.82360999999999995</c:v>
                </c:pt>
              </c:numCache>
            </c:numRef>
          </c:val>
          <c:extLst>
            <c:ext xmlns:c16="http://schemas.microsoft.com/office/drawing/2014/chart" uri="{C3380CC4-5D6E-409C-BE32-E72D297353CC}">
              <c16:uniqueId val="{0000000E-5BFD-4DCF-A958-59F74F1F0970}"/>
            </c:ext>
          </c:extLst>
        </c:ser>
        <c:ser>
          <c:idx val="15"/>
          <c:order val="15"/>
          <c:tx>
            <c:strRef>
              <c:f>'8.7'!$A$25</c:f>
              <c:strCache>
                <c:ptCount val="1"/>
                <c:pt idx="0">
                  <c:v>Natural gas</c:v>
                </c:pt>
              </c:strCache>
            </c:strRef>
          </c:tx>
          <c:spPr>
            <a:pattFill prst="ltUpDiag">
              <a:fgClr>
                <a:srgbClr val="E86158"/>
              </a:fgClr>
              <a:bgClr>
                <a:sysClr val="window" lastClr="FFFFFF"/>
              </a:bgClr>
            </a:pattFill>
          </c:spPr>
          <c:invertIfNegative val="0"/>
          <c:val>
            <c:numRef>
              <c:f>'8.7'!$B$25:$M$25</c:f>
              <c:numCache>
                <c:formatCode>#,##0.0</c:formatCode>
                <c:ptCount val="12"/>
                <c:pt idx="0">
                  <c:v>209.00877099999997</c:v>
                </c:pt>
                <c:pt idx="1">
                  <c:v>192.34765499999995</c:v>
                </c:pt>
                <c:pt idx="2">
                  <c:v>129.82536500000001</c:v>
                </c:pt>
                <c:pt idx="3">
                  <c:v>78.169342999999998</c:v>
                </c:pt>
                <c:pt idx="4">
                  <c:v>78.521265</c:v>
                </c:pt>
                <c:pt idx="5">
                  <c:v>34.822236000000004</c:v>
                </c:pt>
                <c:pt idx="6">
                  <c:v>30.310572000000004</c:v>
                </c:pt>
                <c:pt idx="7">
                  <c:v>32.086140999999998</c:v>
                </c:pt>
                <c:pt idx="8">
                  <c:v>47.925160000000005</c:v>
                </c:pt>
                <c:pt idx="9">
                  <c:v>116.91620500000001</c:v>
                </c:pt>
                <c:pt idx="10">
                  <c:v>180.20960099999999</c:v>
                </c:pt>
                <c:pt idx="11">
                  <c:v>182.43726400000003</c:v>
                </c:pt>
              </c:numCache>
            </c:numRef>
          </c:val>
          <c:extLst>
            <c:ext xmlns:c16="http://schemas.microsoft.com/office/drawing/2014/chart" uri="{C3380CC4-5D6E-409C-BE32-E72D297353CC}">
              <c16:uniqueId val="{0000000F-5BFD-4DCF-A958-59F74F1F0970}"/>
            </c:ext>
          </c:extLst>
        </c:ser>
        <c:dLbls>
          <c:showLegendKey val="0"/>
          <c:showVal val="0"/>
          <c:showCatName val="0"/>
          <c:showSerName val="0"/>
          <c:showPercent val="0"/>
          <c:showBubbleSize val="0"/>
        </c:dLbls>
        <c:gapWidth val="50"/>
        <c:overlap val="100"/>
        <c:axId val="288078080"/>
        <c:axId val="288083968"/>
      </c:barChart>
      <c:catAx>
        <c:axId val="288078080"/>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8083968"/>
        <c:crosses val="autoZero"/>
        <c:auto val="1"/>
        <c:lblAlgn val="ctr"/>
        <c:lblOffset val="100"/>
        <c:noMultiLvlLbl val="0"/>
      </c:catAx>
      <c:valAx>
        <c:axId val="288083968"/>
        <c:scaling>
          <c:orientation val="minMax"/>
          <c:max val="300"/>
          <c:min val="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8078080"/>
        <c:crosses val="autoZero"/>
        <c:crossBetween val="between"/>
        <c:majorUnit val="5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1AB0-4C0C-BAAE-B9CF053FAA8E}"/>
              </c:ext>
            </c:extLst>
          </c:dPt>
          <c:dPt>
            <c:idx val="1"/>
            <c:bubble3D val="0"/>
            <c:spPr>
              <a:solidFill>
                <a:schemeClr val="accent2"/>
              </a:solidFill>
            </c:spPr>
            <c:extLst>
              <c:ext xmlns:c16="http://schemas.microsoft.com/office/drawing/2014/chart" uri="{C3380CC4-5D6E-409C-BE32-E72D297353CC}">
                <c16:uniqueId val="{00000003-1AB0-4C0C-BAAE-B9CF053FAA8E}"/>
              </c:ext>
            </c:extLst>
          </c:dPt>
          <c:dPt>
            <c:idx val="2"/>
            <c:bubble3D val="0"/>
            <c:spPr>
              <a:solidFill>
                <a:schemeClr val="accent3"/>
              </a:solidFill>
            </c:spPr>
            <c:extLst>
              <c:ext xmlns:c16="http://schemas.microsoft.com/office/drawing/2014/chart" uri="{C3380CC4-5D6E-409C-BE32-E72D297353CC}">
                <c16:uniqueId val="{00000005-1AB0-4C0C-BAAE-B9CF053FAA8E}"/>
              </c:ext>
            </c:extLst>
          </c:dPt>
          <c:dPt>
            <c:idx val="3"/>
            <c:bubble3D val="0"/>
            <c:spPr>
              <a:solidFill>
                <a:schemeClr val="accent4"/>
              </a:solidFill>
            </c:spPr>
            <c:extLst>
              <c:ext xmlns:c16="http://schemas.microsoft.com/office/drawing/2014/chart" uri="{C3380CC4-5D6E-409C-BE32-E72D297353CC}">
                <c16:uniqueId val="{00000007-1AB0-4C0C-BAAE-B9CF053FAA8E}"/>
              </c:ext>
            </c:extLst>
          </c:dPt>
          <c:dPt>
            <c:idx val="4"/>
            <c:bubble3D val="0"/>
            <c:spPr>
              <a:solidFill>
                <a:schemeClr val="accent5"/>
              </a:solidFill>
            </c:spPr>
            <c:extLst>
              <c:ext xmlns:c16="http://schemas.microsoft.com/office/drawing/2014/chart" uri="{C3380CC4-5D6E-409C-BE32-E72D297353CC}">
                <c16:uniqueId val="{00000009-1AB0-4C0C-BAAE-B9CF053FAA8E}"/>
              </c:ext>
            </c:extLst>
          </c:dPt>
          <c:dPt>
            <c:idx val="5"/>
            <c:bubble3D val="0"/>
            <c:spPr>
              <a:solidFill>
                <a:schemeClr val="accent6"/>
              </a:solidFill>
            </c:spPr>
            <c:extLst>
              <c:ext xmlns:c16="http://schemas.microsoft.com/office/drawing/2014/chart" uri="{C3380CC4-5D6E-409C-BE32-E72D297353CC}">
                <c16:uniqueId val="{0000000B-1AB0-4C0C-BAAE-B9CF053FAA8E}"/>
              </c:ext>
            </c:extLst>
          </c:dPt>
          <c:dPt>
            <c:idx val="6"/>
            <c:bubble3D val="0"/>
            <c:spPr>
              <a:solidFill>
                <a:srgbClr val="F0948F"/>
              </a:solidFill>
            </c:spPr>
            <c:extLst>
              <c:ext xmlns:c16="http://schemas.microsoft.com/office/drawing/2014/chart" uri="{C3380CC4-5D6E-409C-BE32-E72D297353CC}">
                <c16:uniqueId val="{0000000D-1AB0-4C0C-BAAE-B9CF053FAA8E}"/>
              </c:ext>
            </c:extLst>
          </c:dPt>
          <c:dPt>
            <c:idx val="7"/>
            <c:bubble3D val="0"/>
            <c:spPr>
              <a:solidFill>
                <a:srgbClr val="F7C9C7"/>
              </a:solidFill>
            </c:spPr>
            <c:extLst>
              <c:ext xmlns:c16="http://schemas.microsoft.com/office/drawing/2014/chart" uri="{C3380CC4-5D6E-409C-BE32-E72D297353CC}">
                <c16:uniqueId val="{0000000F-1AB0-4C0C-BAAE-B9CF053FAA8E}"/>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10-1AB0-4C0C-BAAE-B9CF053FAA8E}"/>
            </c:ext>
          </c:extLst>
        </c:ser>
        <c:ser>
          <c:idx val="2"/>
          <c:order val="1"/>
          <c:dPt>
            <c:idx val="0"/>
            <c:bubble3D val="0"/>
            <c:spPr>
              <a:solidFill>
                <a:schemeClr val="accent1"/>
              </a:solidFill>
            </c:spPr>
            <c:extLst>
              <c:ext xmlns:c16="http://schemas.microsoft.com/office/drawing/2014/chart" uri="{C3380CC4-5D6E-409C-BE32-E72D297353CC}">
                <c16:uniqueId val="{00000012-1AB0-4C0C-BAAE-B9CF053FAA8E}"/>
              </c:ext>
            </c:extLst>
          </c:dPt>
          <c:dPt>
            <c:idx val="1"/>
            <c:bubble3D val="0"/>
            <c:spPr>
              <a:solidFill>
                <a:schemeClr val="accent2"/>
              </a:solidFill>
            </c:spPr>
            <c:extLst>
              <c:ext xmlns:c16="http://schemas.microsoft.com/office/drawing/2014/chart" uri="{C3380CC4-5D6E-409C-BE32-E72D297353CC}">
                <c16:uniqueId val="{00000014-1AB0-4C0C-BAAE-B9CF053FAA8E}"/>
              </c:ext>
            </c:extLst>
          </c:dPt>
          <c:dPt>
            <c:idx val="2"/>
            <c:bubble3D val="0"/>
            <c:spPr>
              <a:solidFill>
                <a:schemeClr val="accent3"/>
              </a:solidFill>
            </c:spPr>
            <c:extLst>
              <c:ext xmlns:c16="http://schemas.microsoft.com/office/drawing/2014/chart" uri="{C3380CC4-5D6E-409C-BE32-E72D297353CC}">
                <c16:uniqueId val="{00000016-1AB0-4C0C-BAAE-B9CF053FAA8E}"/>
              </c:ext>
            </c:extLst>
          </c:dPt>
          <c:dPt>
            <c:idx val="3"/>
            <c:bubble3D val="0"/>
            <c:spPr>
              <a:solidFill>
                <a:schemeClr val="accent4"/>
              </a:solidFill>
            </c:spPr>
            <c:extLst>
              <c:ext xmlns:c16="http://schemas.microsoft.com/office/drawing/2014/chart" uri="{C3380CC4-5D6E-409C-BE32-E72D297353CC}">
                <c16:uniqueId val="{00000018-1AB0-4C0C-BAAE-B9CF053FAA8E}"/>
              </c:ext>
            </c:extLst>
          </c:dPt>
          <c:dPt>
            <c:idx val="4"/>
            <c:bubble3D val="0"/>
            <c:spPr>
              <a:solidFill>
                <a:schemeClr val="accent5"/>
              </a:solidFill>
            </c:spPr>
            <c:extLst>
              <c:ext xmlns:c16="http://schemas.microsoft.com/office/drawing/2014/chart" uri="{C3380CC4-5D6E-409C-BE32-E72D297353CC}">
                <c16:uniqueId val="{0000001A-1AB0-4C0C-BAAE-B9CF053FAA8E}"/>
              </c:ext>
            </c:extLst>
          </c:dPt>
          <c:dPt>
            <c:idx val="5"/>
            <c:bubble3D val="0"/>
            <c:spPr>
              <a:solidFill>
                <a:schemeClr val="accent6"/>
              </a:solidFill>
            </c:spPr>
            <c:extLst>
              <c:ext xmlns:c16="http://schemas.microsoft.com/office/drawing/2014/chart" uri="{C3380CC4-5D6E-409C-BE32-E72D297353CC}">
                <c16:uniqueId val="{0000001C-1AB0-4C0C-BAAE-B9CF053FAA8E}"/>
              </c:ext>
            </c:extLst>
          </c:dPt>
          <c:dPt>
            <c:idx val="6"/>
            <c:bubble3D val="0"/>
            <c:spPr>
              <a:solidFill>
                <a:srgbClr val="F0948F"/>
              </a:solidFill>
            </c:spPr>
            <c:extLst>
              <c:ext xmlns:c16="http://schemas.microsoft.com/office/drawing/2014/chart" uri="{C3380CC4-5D6E-409C-BE32-E72D297353CC}">
                <c16:uniqueId val="{0000001E-1AB0-4C0C-BAAE-B9CF053FAA8E}"/>
              </c:ext>
            </c:extLst>
          </c:dPt>
          <c:dPt>
            <c:idx val="7"/>
            <c:bubble3D val="0"/>
            <c:spPr>
              <a:solidFill>
                <a:srgbClr val="F7C9C7"/>
              </a:solidFill>
            </c:spPr>
            <c:extLst>
              <c:ext xmlns:c16="http://schemas.microsoft.com/office/drawing/2014/chart" uri="{C3380CC4-5D6E-409C-BE32-E72D297353CC}">
                <c16:uniqueId val="{00000020-1AB0-4C0C-BAAE-B9CF053FAA8E}"/>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1-1AB0-4C0C-BAAE-B9CF053FAA8E}"/>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C444-4465-873E-4A4FA00BDF58}"/>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C444-4465-873E-4A4FA00BDF58}"/>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C444-4465-873E-4A4FA00BDF58}"/>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C444-4465-873E-4A4FA00BDF58}"/>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C444-4465-873E-4A4FA00BDF58}"/>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C444-4465-873E-4A4FA00BDF58}"/>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C444-4465-873E-4A4FA00BDF58}"/>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C444-4465-873E-4A4FA00BDF58}"/>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C444-4465-873E-4A4FA00BDF58}"/>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C444-4465-873E-4A4FA00BDF58}"/>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C444-4465-873E-4A4FA00BDF58}"/>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C444-4465-873E-4A4FA00BDF58}"/>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C444-4465-873E-4A4FA00BDF58}"/>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C444-4465-873E-4A4FA00BDF58}"/>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C444-4465-873E-4A4FA00BDF58}"/>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C444-4465-873E-4A4FA00BDF58}"/>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latin typeface="Arial" panose="020B0604020202020204" pitchFamily="34" charset="0"/>
                <a:cs typeface="Arial" panose="020B0604020202020204" pitchFamily="34" charset="0"/>
              </a:defRPr>
            </a:pPr>
            <a:r>
              <a:rPr lang="cs-CZ" sz="1000" b="1" i="0" baseline="0">
                <a:solidFill>
                  <a:srgbClr val="233060"/>
                </a:solidFill>
                <a:effectLst/>
              </a:rPr>
              <a:t>Heat consumption by national economy sector </a:t>
            </a:r>
            <a:r>
              <a:rPr lang="en-US" sz="1000" b="1" i="0" baseline="0">
                <a:solidFill>
                  <a:srgbClr val="233060"/>
                </a:solidFill>
                <a:effectLst/>
              </a:rPr>
              <a:t>[</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7.4263696808184957E-4"/>
          <c:y val="0"/>
        </c:manualLayout>
      </c:layout>
      <c:overlay val="0"/>
    </c:title>
    <c:autoTitleDeleted val="0"/>
    <c:plotArea>
      <c:layout>
        <c:manualLayout>
          <c:layoutTarget val="inner"/>
          <c:xMode val="edge"/>
          <c:yMode val="edge"/>
          <c:x val="9.9017301208325234E-2"/>
          <c:y val="0.25737933347170605"/>
          <c:w val="0.6585583535335946"/>
          <c:h val="0.57340728836580701"/>
        </c:manualLayout>
      </c:layout>
      <c:barChart>
        <c:barDir val="col"/>
        <c:grouping val="stacked"/>
        <c:varyColors val="0"/>
        <c:ser>
          <c:idx val="0"/>
          <c:order val="0"/>
          <c:tx>
            <c:strRef>
              <c:f>'8.8'!$A$27</c:f>
              <c:strCache>
                <c:ptCount val="1"/>
                <c:pt idx="0">
                  <c:v>Industry</c:v>
                </c:pt>
              </c:strCache>
            </c:strRef>
          </c:tx>
          <c:invertIfNegative val="0"/>
          <c:val>
            <c:numRef>
              <c:f>'8.8'!$B$27:$M$27</c:f>
              <c:numCache>
                <c:formatCode>#,##0.0</c:formatCode>
                <c:ptCount val="12"/>
                <c:pt idx="0">
                  <c:v>232.88095200000001</c:v>
                </c:pt>
                <c:pt idx="1">
                  <c:v>217.87713200000005</c:v>
                </c:pt>
                <c:pt idx="2">
                  <c:v>174.79554199999998</c:v>
                </c:pt>
                <c:pt idx="3">
                  <c:v>129.11310500000002</c:v>
                </c:pt>
                <c:pt idx="4">
                  <c:v>114.66785099999997</c:v>
                </c:pt>
                <c:pt idx="5">
                  <c:v>87.067160999999984</c:v>
                </c:pt>
                <c:pt idx="6">
                  <c:v>89.399986000000013</c:v>
                </c:pt>
                <c:pt idx="7">
                  <c:v>92.177249000000003</c:v>
                </c:pt>
                <c:pt idx="8">
                  <c:v>102.21346800000003</c:v>
                </c:pt>
                <c:pt idx="9">
                  <c:v>148.22168899999997</c:v>
                </c:pt>
                <c:pt idx="10">
                  <c:v>188.41707099999994</c:v>
                </c:pt>
                <c:pt idx="11">
                  <c:v>221.340305</c:v>
                </c:pt>
              </c:numCache>
            </c:numRef>
          </c:val>
          <c:extLst>
            <c:ext xmlns:c16="http://schemas.microsoft.com/office/drawing/2014/chart" uri="{C3380CC4-5D6E-409C-BE32-E72D297353CC}">
              <c16:uniqueId val="{00000000-4C35-4A99-9853-A866AAAB61CA}"/>
            </c:ext>
          </c:extLst>
        </c:ser>
        <c:ser>
          <c:idx val="1"/>
          <c:order val="1"/>
          <c:tx>
            <c:strRef>
              <c:f>'8.8'!$A$28</c:f>
              <c:strCache>
                <c:ptCount val="1"/>
                <c:pt idx="0">
                  <c:v>Energy</c:v>
                </c:pt>
              </c:strCache>
            </c:strRef>
          </c:tx>
          <c:invertIfNegative val="0"/>
          <c:val>
            <c:numRef>
              <c:f>'8.8'!$B$28:$M$28</c:f>
              <c:numCache>
                <c:formatCode>#,##0.0</c:formatCode>
                <c:ptCount val="12"/>
                <c:pt idx="0">
                  <c:v>97.465104999999994</c:v>
                </c:pt>
                <c:pt idx="1">
                  <c:v>78.222537000000003</c:v>
                </c:pt>
                <c:pt idx="2">
                  <c:v>68.783641000000003</c:v>
                </c:pt>
                <c:pt idx="3">
                  <c:v>43.949314999999999</c:v>
                </c:pt>
                <c:pt idx="4">
                  <c:v>44.543801999999999</c:v>
                </c:pt>
                <c:pt idx="5">
                  <c:v>29.875486000000006</c:v>
                </c:pt>
                <c:pt idx="6">
                  <c:v>29.010777999999998</c:v>
                </c:pt>
                <c:pt idx="7">
                  <c:v>29.852001000000001</c:v>
                </c:pt>
                <c:pt idx="8">
                  <c:v>29.562649</c:v>
                </c:pt>
                <c:pt idx="9">
                  <c:v>53.204804999999993</c:v>
                </c:pt>
                <c:pt idx="10">
                  <c:v>59.657050999999996</c:v>
                </c:pt>
                <c:pt idx="11">
                  <c:v>77.10207699999998</c:v>
                </c:pt>
              </c:numCache>
            </c:numRef>
          </c:val>
          <c:extLst>
            <c:ext xmlns:c16="http://schemas.microsoft.com/office/drawing/2014/chart" uri="{C3380CC4-5D6E-409C-BE32-E72D297353CC}">
              <c16:uniqueId val="{00000001-4C35-4A99-9853-A866AAAB61CA}"/>
            </c:ext>
          </c:extLst>
        </c:ser>
        <c:ser>
          <c:idx val="2"/>
          <c:order val="2"/>
          <c:tx>
            <c:strRef>
              <c:f>'8.8'!$A$29</c:f>
              <c:strCache>
                <c:ptCount val="1"/>
                <c:pt idx="0">
                  <c:v>Transport</c:v>
                </c:pt>
              </c:strCache>
            </c:strRef>
          </c:tx>
          <c:invertIfNegative val="0"/>
          <c:val>
            <c:numRef>
              <c:f>'8.8'!$B$29:$M$29</c:f>
              <c:numCache>
                <c:formatCode>#,##0.0</c:formatCode>
                <c:ptCount val="12"/>
                <c:pt idx="0">
                  <c:v>7.4246529999999993</c:v>
                </c:pt>
                <c:pt idx="1">
                  <c:v>7.1960240000000004</c:v>
                </c:pt>
                <c:pt idx="2">
                  <c:v>4.6983959999999998</c:v>
                </c:pt>
                <c:pt idx="3">
                  <c:v>2.6084429999999994</c:v>
                </c:pt>
                <c:pt idx="4">
                  <c:v>1.080303</c:v>
                </c:pt>
                <c:pt idx="5">
                  <c:v>0.44825999999999999</c:v>
                </c:pt>
                <c:pt idx="6">
                  <c:v>0.41303099999999998</c:v>
                </c:pt>
                <c:pt idx="7">
                  <c:v>0.40486899999999992</c:v>
                </c:pt>
                <c:pt idx="8">
                  <c:v>0.67133900000000013</c:v>
                </c:pt>
                <c:pt idx="9">
                  <c:v>2.9662880000000005</c:v>
                </c:pt>
                <c:pt idx="10">
                  <c:v>4.5098719999999997</c:v>
                </c:pt>
                <c:pt idx="11">
                  <c:v>5.6989259999999993</c:v>
                </c:pt>
              </c:numCache>
            </c:numRef>
          </c:val>
          <c:extLst>
            <c:ext xmlns:c16="http://schemas.microsoft.com/office/drawing/2014/chart" uri="{C3380CC4-5D6E-409C-BE32-E72D297353CC}">
              <c16:uniqueId val="{00000002-4C35-4A99-9853-A866AAAB61CA}"/>
            </c:ext>
          </c:extLst>
        </c:ser>
        <c:ser>
          <c:idx val="3"/>
          <c:order val="3"/>
          <c:tx>
            <c:strRef>
              <c:f>'8.8'!$A$30</c:f>
              <c:strCache>
                <c:ptCount val="1"/>
                <c:pt idx="0">
                  <c:v>Construction</c:v>
                </c:pt>
              </c:strCache>
            </c:strRef>
          </c:tx>
          <c:invertIfNegative val="0"/>
          <c:val>
            <c:numRef>
              <c:f>'8.8'!$B$30:$M$30</c:f>
              <c:numCache>
                <c:formatCode>#,##0.0</c:formatCode>
                <c:ptCount val="12"/>
                <c:pt idx="0">
                  <c:v>9.9443139999999985</c:v>
                </c:pt>
                <c:pt idx="1">
                  <c:v>8.8939719999999998</c:v>
                </c:pt>
                <c:pt idx="2">
                  <c:v>5.9675280000000006</c:v>
                </c:pt>
                <c:pt idx="3">
                  <c:v>3.4554860000000005</c:v>
                </c:pt>
                <c:pt idx="4">
                  <c:v>2.8056139999999998</c:v>
                </c:pt>
                <c:pt idx="5">
                  <c:v>0.64545699999999995</c:v>
                </c:pt>
                <c:pt idx="6">
                  <c:v>0.68104299999999995</c:v>
                </c:pt>
                <c:pt idx="7">
                  <c:v>0.96861199999999992</c:v>
                </c:pt>
                <c:pt idx="8">
                  <c:v>1.463549</c:v>
                </c:pt>
                <c:pt idx="9">
                  <c:v>5.1095800000000002</c:v>
                </c:pt>
                <c:pt idx="10">
                  <c:v>7.758668000000001</c:v>
                </c:pt>
                <c:pt idx="11">
                  <c:v>9.1597880000000007</c:v>
                </c:pt>
              </c:numCache>
            </c:numRef>
          </c:val>
          <c:extLst>
            <c:ext xmlns:c16="http://schemas.microsoft.com/office/drawing/2014/chart" uri="{C3380CC4-5D6E-409C-BE32-E72D297353CC}">
              <c16:uniqueId val="{00000003-4C35-4A99-9853-A866AAAB61CA}"/>
            </c:ext>
          </c:extLst>
        </c:ser>
        <c:ser>
          <c:idx val="4"/>
          <c:order val="4"/>
          <c:tx>
            <c:strRef>
              <c:f>'8.8'!$A$31</c:f>
              <c:strCache>
                <c:ptCount val="1"/>
                <c:pt idx="0">
                  <c:v>Farming and forestry</c:v>
                </c:pt>
              </c:strCache>
            </c:strRef>
          </c:tx>
          <c:spPr>
            <a:solidFill>
              <a:schemeClr val="accent5"/>
            </a:solidFill>
          </c:spPr>
          <c:invertIfNegative val="0"/>
          <c:val>
            <c:numRef>
              <c:f>'8.8'!$B$31:$M$31</c:f>
              <c:numCache>
                <c:formatCode>#,##0.0</c:formatCode>
                <c:ptCount val="12"/>
                <c:pt idx="0">
                  <c:v>4.8755220000000001</c:v>
                </c:pt>
                <c:pt idx="1">
                  <c:v>6.5193680000000001</c:v>
                </c:pt>
                <c:pt idx="2">
                  <c:v>5.7382800000000005</c:v>
                </c:pt>
                <c:pt idx="3">
                  <c:v>3.6403220000000003</c:v>
                </c:pt>
                <c:pt idx="4">
                  <c:v>2.601175</c:v>
                </c:pt>
                <c:pt idx="5">
                  <c:v>4.4731239999999994</c:v>
                </c:pt>
                <c:pt idx="6">
                  <c:v>4.473624</c:v>
                </c:pt>
                <c:pt idx="7">
                  <c:v>3.008073</c:v>
                </c:pt>
                <c:pt idx="8">
                  <c:v>4.5832820000000005</c:v>
                </c:pt>
                <c:pt idx="9">
                  <c:v>6.0277340000000006</c:v>
                </c:pt>
                <c:pt idx="10">
                  <c:v>5.7687929999999996</c:v>
                </c:pt>
                <c:pt idx="11">
                  <c:v>4.8776800000000007</c:v>
                </c:pt>
              </c:numCache>
            </c:numRef>
          </c:val>
          <c:extLst>
            <c:ext xmlns:c16="http://schemas.microsoft.com/office/drawing/2014/chart" uri="{C3380CC4-5D6E-409C-BE32-E72D297353CC}">
              <c16:uniqueId val="{00000004-4C35-4A99-9853-A866AAAB61CA}"/>
            </c:ext>
          </c:extLst>
        </c:ser>
        <c:ser>
          <c:idx val="5"/>
          <c:order val="5"/>
          <c:tx>
            <c:strRef>
              <c:f>'8.8'!$A$32</c:f>
              <c:strCache>
                <c:ptCount val="1"/>
                <c:pt idx="0">
                  <c:v>Households</c:v>
                </c:pt>
              </c:strCache>
            </c:strRef>
          </c:tx>
          <c:spPr>
            <a:solidFill>
              <a:schemeClr val="accent6"/>
            </a:solidFill>
          </c:spPr>
          <c:invertIfNegative val="0"/>
          <c:val>
            <c:numRef>
              <c:f>'8.8'!$B$32:$M$32</c:f>
              <c:numCache>
                <c:formatCode>#,##0.0</c:formatCode>
                <c:ptCount val="12"/>
                <c:pt idx="0">
                  <c:v>779.21739400000024</c:v>
                </c:pt>
                <c:pt idx="1">
                  <c:v>718.72169300000019</c:v>
                </c:pt>
                <c:pt idx="2">
                  <c:v>538.44809899999984</c:v>
                </c:pt>
                <c:pt idx="3">
                  <c:v>338.461792</c:v>
                </c:pt>
                <c:pt idx="4">
                  <c:v>309.22758499999992</c:v>
                </c:pt>
                <c:pt idx="5">
                  <c:v>122.01136999999999</c:v>
                </c:pt>
                <c:pt idx="6">
                  <c:v>119.10565099999998</c:v>
                </c:pt>
                <c:pt idx="7">
                  <c:v>121.25996400000001</c:v>
                </c:pt>
                <c:pt idx="8">
                  <c:v>183.26805900000002</c:v>
                </c:pt>
                <c:pt idx="9">
                  <c:v>479.96810499999998</c:v>
                </c:pt>
                <c:pt idx="10">
                  <c:v>634.96825799999988</c:v>
                </c:pt>
                <c:pt idx="11">
                  <c:v>775.51349800000003</c:v>
                </c:pt>
              </c:numCache>
            </c:numRef>
          </c:val>
          <c:extLst>
            <c:ext xmlns:c16="http://schemas.microsoft.com/office/drawing/2014/chart" uri="{C3380CC4-5D6E-409C-BE32-E72D297353CC}">
              <c16:uniqueId val="{00000005-4C35-4A99-9853-A866AAAB61CA}"/>
            </c:ext>
          </c:extLst>
        </c:ser>
        <c:ser>
          <c:idx val="6"/>
          <c:order val="6"/>
          <c:tx>
            <c:strRef>
              <c:f>'8.8'!$A$33</c:f>
              <c:strCache>
                <c:ptCount val="1"/>
                <c:pt idx="0">
                  <c:v>Retail, services, schools, health care</c:v>
                </c:pt>
              </c:strCache>
            </c:strRef>
          </c:tx>
          <c:spPr>
            <a:solidFill>
              <a:srgbClr val="F0948F"/>
            </a:solidFill>
          </c:spPr>
          <c:invertIfNegative val="0"/>
          <c:val>
            <c:numRef>
              <c:f>'8.8'!$B$33:$M$33</c:f>
              <c:numCache>
                <c:formatCode>#,##0.0</c:formatCode>
                <c:ptCount val="12"/>
                <c:pt idx="0">
                  <c:v>410.42237199999994</c:v>
                </c:pt>
                <c:pt idx="1">
                  <c:v>385.706095</c:v>
                </c:pt>
                <c:pt idx="2">
                  <c:v>272.09797200000008</c:v>
                </c:pt>
                <c:pt idx="3">
                  <c:v>164.22798899999998</c:v>
                </c:pt>
                <c:pt idx="4">
                  <c:v>132.65239699999998</c:v>
                </c:pt>
                <c:pt idx="5">
                  <c:v>49.170976000000003</c:v>
                </c:pt>
                <c:pt idx="6">
                  <c:v>44.366973000000002</c:v>
                </c:pt>
                <c:pt idx="7">
                  <c:v>46.013069999999999</c:v>
                </c:pt>
                <c:pt idx="8">
                  <c:v>73.651973000000012</c:v>
                </c:pt>
                <c:pt idx="9">
                  <c:v>221.50825099999997</c:v>
                </c:pt>
                <c:pt idx="10">
                  <c:v>312.28206900000009</c:v>
                </c:pt>
                <c:pt idx="11">
                  <c:v>388.85809499999988</c:v>
                </c:pt>
              </c:numCache>
            </c:numRef>
          </c:val>
          <c:extLst>
            <c:ext xmlns:c16="http://schemas.microsoft.com/office/drawing/2014/chart" uri="{C3380CC4-5D6E-409C-BE32-E72D297353CC}">
              <c16:uniqueId val="{00000006-4C35-4A99-9853-A866AAAB61CA}"/>
            </c:ext>
          </c:extLst>
        </c:ser>
        <c:ser>
          <c:idx val="7"/>
          <c:order val="7"/>
          <c:tx>
            <c:strRef>
              <c:f>'8.8'!$A$34</c:f>
              <c:strCache>
                <c:ptCount val="1"/>
                <c:pt idx="0">
                  <c:v>Other</c:v>
                </c:pt>
              </c:strCache>
            </c:strRef>
          </c:tx>
          <c:spPr>
            <a:solidFill>
              <a:srgbClr val="F7C9C7"/>
            </a:solidFill>
          </c:spPr>
          <c:invertIfNegative val="0"/>
          <c:val>
            <c:numRef>
              <c:f>'8.8'!$B$34:$M$34</c:f>
              <c:numCache>
                <c:formatCode>#,##0.0</c:formatCode>
                <c:ptCount val="12"/>
                <c:pt idx="0">
                  <c:v>8.3057190000000016</c:v>
                </c:pt>
                <c:pt idx="1">
                  <c:v>7.5727539999999989</c:v>
                </c:pt>
                <c:pt idx="2">
                  <c:v>5.1309589999999998</c:v>
                </c:pt>
                <c:pt idx="3">
                  <c:v>3.0775749999999999</c:v>
                </c:pt>
                <c:pt idx="4">
                  <c:v>2.1070969999999996</c:v>
                </c:pt>
                <c:pt idx="5">
                  <c:v>0.97078799999999998</c:v>
                </c:pt>
                <c:pt idx="6">
                  <c:v>0.89102099999999995</c:v>
                </c:pt>
                <c:pt idx="7">
                  <c:v>0.80014399999999997</c:v>
                </c:pt>
                <c:pt idx="8">
                  <c:v>1.217222</c:v>
                </c:pt>
                <c:pt idx="9">
                  <c:v>4.1662329999999992</c:v>
                </c:pt>
                <c:pt idx="10">
                  <c:v>6.345454000000001</c:v>
                </c:pt>
                <c:pt idx="11">
                  <c:v>7.9134290000000007</c:v>
                </c:pt>
              </c:numCache>
            </c:numRef>
          </c:val>
          <c:extLst>
            <c:ext xmlns:c16="http://schemas.microsoft.com/office/drawing/2014/chart" uri="{C3380CC4-5D6E-409C-BE32-E72D297353CC}">
              <c16:uniqueId val="{00000007-4C35-4A99-9853-A866AAAB61CA}"/>
            </c:ext>
          </c:extLst>
        </c:ser>
        <c:dLbls>
          <c:showLegendKey val="0"/>
          <c:showVal val="0"/>
          <c:showCatName val="0"/>
          <c:showSerName val="0"/>
          <c:showPercent val="0"/>
          <c:showBubbleSize val="0"/>
        </c:dLbls>
        <c:gapWidth val="50"/>
        <c:overlap val="100"/>
        <c:axId val="287894528"/>
        <c:axId val="287896320"/>
      </c:barChart>
      <c:catAx>
        <c:axId val="287894528"/>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7896320"/>
        <c:crosses val="autoZero"/>
        <c:auto val="1"/>
        <c:lblAlgn val="ctr"/>
        <c:lblOffset val="100"/>
        <c:noMultiLvlLbl val="0"/>
      </c:catAx>
      <c:valAx>
        <c:axId val="287896320"/>
        <c:scaling>
          <c:orientation val="minMax"/>
          <c:max val="2000"/>
          <c:min val="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7894528"/>
        <c:crosses val="autoZero"/>
        <c:crossBetween val="between"/>
        <c:majorUnit val="5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b="1" i="0" baseline="0">
                <a:solidFill>
                  <a:srgbClr val="233060"/>
                </a:solidFill>
                <a:effectLst/>
              </a:rPr>
              <a:t>Share in CR</a:t>
            </a:r>
            <a:endParaRPr lang="cs-CZ" sz="1000">
              <a:solidFill>
                <a:srgbClr val="233060"/>
              </a:solidFill>
              <a:effectLst/>
            </a:endParaRPr>
          </a:p>
        </c:rich>
      </c:tx>
      <c:layout>
        <c:manualLayout>
          <c:xMode val="edge"/>
          <c:yMode val="edge"/>
          <c:x val="5.2920909316305355E-4"/>
          <c:y val="0"/>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'8.8'!$M$39</c:f>
              <c:strCache>
                <c:ptCount val="1"/>
                <c:pt idx="0">
                  <c:v>Installed capacity</c:v>
                </c:pt>
              </c:strCache>
            </c:strRef>
          </c:tx>
          <c:invertIfNegative val="0"/>
          <c:val>
            <c:numRef>
              <c:f>'8.8'!$N$39</c:f>
              <c:numCache>
                <c:formatCode>0.0%</c:formatCode>
                <c:ptCount val="1"/>
                <c:pt idx="0">
                  <c:v>0.13181924113819657</c:v>
                </c:pt>
              </c:numCache>
            </c:numRef>
          </c:val>
          <c:extLst>
            <c:ext xmlns:c16="http://schemas.microsoft.com/office/drawing/2014/chart" uri="{C3380CC4-5D6E-409C-BE32-E72D297353CC}">
              <c16:uniqueId val="{00000000-115A-4B6C-9703-FB8588C05095}"/>
            </c:ext>
          </c:extLst>
        </c:ser>
        <c:ser>
          <c:idx val="1"/>
          <c:order val="1"/>
          <c:tx>
            <c:strRef>
              <c:f>'8.8'!$M$40</c:f>
              <c:strCache>
                <c:ptCount val="1"/>
                <c:pt idx="0">
                  <c:v>Gross heat production</c:v>
                </c:pt>
              </c:strCache>
            </c:strRef>
          </c:tx>
          <c:invertIfNegative val="0"/>
          <c:val>
            <c:numRef>
              <c:f>'8.8'!$N$40</c:f>
              <c:numCache>
                <c:formatCode>0.0%</c:formatCode>
                <c:ptCount val="1"/>
                <c:pt idx="0">
                  <c:v>0.17164267879678763</c:v>
                </c:pt>
              </c:numCache>
            </c:numRef>
          </c:val>
          <c:extLst>
            <c:ext xmlns:c16="http://schemas.microsoft.com/office/drawing/2014/chart" uri="{C3380CC4-5D6E-409C-BE32-E72D297353CC}">
              <c16:uniqueId val="{00000001-115A-4B6C-9703-FB8588C05095}"/>
            </c:ext>
          </c:extLst>
        </c:ser>
        <c:ser>
          <c:idx val="2"/>
          <c:order val="2"/>
          <c:tx>
            <c:strRef>
              <c:f>'8.8'!$M$41</c:f>
              <c:strCache>
                <c:ptCount val="1"/>
                <c:pt idx="0">
                  <c:v>Heat supply</c:v>
                </c:pt>
              </c:strCache>
            </c:strRef>
          </c:tx>
          <c:invertIfNegative val="0"/>
          <c:val>
            <c:numRef>
              <c:f>'8.8'!$N$41</c:f>
              <c:numCache>
                <c:formatCode>0.0%</c:formatCode>
                <c:ptCount val="1"/>
                <c:pt idx="0">
                  <c:v>0.13852339893586146</c:v>
                </c:pt>
              </c:numCache>
            </c:numRef>
          </c:val>
          <c:extLst>
            <c:ext xmlns:c16="http://schemas.microsoft.com/office/drawing/2014/chart" uri="{C3380CC4-5D6E-409C-BE32-E72D297353CC}">
              <c16:uniqueId val="{00000002-115A-4B6C-9703-FB8588C05095}"/>
            </c:ext>
          </c:extLst>
        </c:ser>
        <c:dLbls>
          <c:showLegendKey val="0"/>
          <c:showVal val="0"/>
          <c:showCatName val="0"/>
          <c:showSerName val="0"/>
          <c:showPercent val="0"/>
          <c:showBubbleSize val="0"/>
        </c:dLbls>
        <c:gapWidth val="150"/>
        <c:axId val="288455680"/>
        <c:axId val="288461568"/>
      </c:barChart>
      <c:catAx>
        <c:axId val="288455680"/>
        <c:scaling>
          <c:orientation val="maxMin"/>
        </c:scaling>
        <c:delete val="0"/>
        <c:axPos val="l"/>
        <c:numFmt formatCode="General" sourceLinked="1"/>
        <c:majorTickMark val="none"/>
        <c:minorTickMark val="none"/>
        <c:tickLblPos val="none"/>
        <c:crossAx val="288461568"/>
        <c:crosses val="autoZero"/>
        <c:auto val="1"/>
        <c:lblAlgn val="ctr"/>
        <c:lblOffset val="100"/>
        <c:noMultiLvlLbl val="0"/>
      </c:catAx>
      <c:valAx>
        <c:axId val="288461568"/>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88455680"/>
        <c:crosses val="max"/>
        <c:crossBetween val="between"/>
      </c:valAx>
    </c:plotArea>
    <c:legend>
      <c:legendPos val="b"/>
      <c:layout>
        <c:manualLayout>
          <c:xMode val="edge"/>
          <c:yMode val="edge"/>
          <c:x val="2.8660647875041679E-2"/>
          <c:y val="0.68642919059969776"/>
          <c:w val="0.56654257129992647"/>
          <c:h val="0.31357080940030208"/>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a:latin typeface="Arial" panose="020B0604020202020204" pitchFamily="34" charset="0"/>
                <a:cs typeface="Arial" panose="020B0604020202020204" pitchFamily="34" charset="0"/>
              </a:defRPr>
            </a:pPr>
            <a:r>
              <a:rPr lang="cs-CZ" sz="1000" b="1" i="0" u="none" strike="noStrike" baseline="0">
                <a:solidFill>
                  <a:srgbClr val="233060"/>
                </a:solidFill>
                <a:effectLst/>
                <a:latin typeface="Arial" panose="020B0604020202020204" pitchFamily="34" charset="0"/>
                <a:cs typeface="Arial" panose="020B0604020202020204" pitchFamily="34" charset="0"/>
              </a:rPr>
              <a:t>Heat supply by fuel </a:t>
            </a:r>
            <a:r>
              <a:rPr lang="en-US" sz="1000" b="1" i="0" u="none" strike="noStrike" baseline="0">
                <a:solidFill>
                  <a:srgbClr val="233060"/>
                </a:solidFill>
                <a:effectLst/>
                <a:latin typeface="Arial" panose="020B0604020202020204" pitchFamily="34" charset="0"/>
                <a:cs typeface="Arial" panose="020B0604020202020204" pitchFamily="34" charset="0"/>
              </a:rPr>
              <a:t>[</a:t>
            </a:r>
            <a:r>
              <a:rPr lang="cs-CZ" sz="1000" b="1" i="0" u="none" strike="noStrike" baseline="0">
                <a:solidFill>
                  <a:srgbClr val="233060"/>
                </a:solidFill>
                <a:effectLst/>
                <a:latin typeface="Arial" panose="020B0604020202020204" pitchFamily="34" charset="0"/>
                <a:cs typeface="Arial" panose="020B0604020202020204" pitchFamily="34" charset="0"/>
              </a:rPr>
              <a:t>TJ</a:t>
            </a:r>
            <a:r>
              <a:rPr lang="en-US" sz="1000" b="1" i="0" u="none" strike="noStrike"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latin typeface="Arial" panose="020B0604020202020204" pitchFamily="34" charset="0"/>
              <a:cs typeface="Arial" panose="020B0604020202020204" pitchFamily="34" charset="0"/>
            </a:endParaRPr>
          </a:p>
        </c:rich>
      </c:tx>
      <c:layout>
        <c:manualLayout>
          <c:xMode val="edge"/>
          <c:yMode val="edge"/>
          <c:x val="3.1527539467353077E-3"/>
          <c:y val="2.0293264279007205E-2"/>
        </c:manualLayout>
      </c:layout>
      <c:overlay val="0"/>
    </c:title>
    <c:autoTitleDeleted val="0"/>
    <c:plotArea>
      <c:layout/>
      <c:barChart>
        <c:barDir val="col"/>
        <c:grouping val="stacked"/>
        <c:varyColors val="0"/>
        <c:ser>
          <c:idx val="0"/>
          <c:order val="0"/>
          <c:tx>
            <c:strRef>
              <c:f>'8.8'!$A$10</c:f>
              <c:strCache>
                <c:ptCount val="1"/>
                <c:pt idx="0">
                  <c:v>Biomass</c:v>
                </c:pt>
              </c:strCache>
            </c:strRef>
          </c:tx>
          <c:spPr>
            <a:solidFill>
              <a:srgbClr val="23315F"/>
            </a:solidFill>
          </c:spPr>
          <c:invertIfNegative val="0"/>
          <c:val>
            <c:numRef>
              <c:f>'8.8'!$B$10:$M$10</c:f>
              <c:numCache>
                <c:formatCode>#,##0.0</c:formatCode>
                <c:ptCount val="12"/>
                <c:pt idx="0">
                  <c:v>115.86934299999999</c:v>
                </c:pt>
                <c:pt idx="1">
                  <c:v>92.074122000000003</c:v>
                </c:pt>
                <c:pt idx="2">
                  <c:v>94.352404000000007</c:v>
                </c:pt>
                <c:pt idx="3">
                  <c:v>64.504918999999987</c:v>
                </c:pt>
                <c:pt idx="4">
                  <c:v>60.748689999999996</c:v>
                </c:pt>
                <c:pt idx="5">
                  <c:v>33.646909000000001</c:v>
                </c:pt>
                <c:pt idx="6">
                  <c:v>31.696916000000002</c:v>
                </c:pt>
                <c:pt idx="7">
                  <c:v>16.527387000000001</c:v>
                </c:pt>
                <c:pt idx="8">
                  <c:v>38.723461999999998</c:v>
                </c:pt>
                <c:pt idx="9">
                  <c:v>110.984516</c:v>
                </c:pt>
                <c:pt idx="10">
                  <c:v>101.338568</c:v>
                </c:pt>
                <c:pt idx="11">
                  <c:v>113.41045600000002</c:v>
                </c:pt>
              </c:numCache>
            </c:numRef>
          </c:val>
          <c:extLst>
            <c:ext xmlns:c16="http://schemas.microsoft.com/office/drawing/2014/chart" uri="{C3380CC4-5D6E-409C-BE32-E72D297353CC}">
              <c16:uniqueId val="{00000000-69D9-4AAC-A061-D4A990A73091}"/>
            </c:ext>
          </c:extLst>
        </c:ser>
        <c:ser>
          <c:idx val="1"/>
          <c:order val="1"/>
          <c:tx>
            <c:strRef>
              <c:f>'8.8'!$A$11</c:f>
              <c:strCache>
                <c:ptCount val="1"/>
                <c:pt idx="0">
                  <c:v>Biogas</c:v>
                </c:pt>
              </c:strCache>
            </c:strRef>
          </c:tx>
          <c:spPr>
            <a:solidFill>
              <a:srgbClr val="5A6588"/>
            </a:solidFill>
          </c:spPr>
          <c:invertIfNegative val="0"/>
          <c:val>
            <c:numRef>
              <c:f>'8.8'!$B$11:$M$11</c:f>
              <c:numCache>
                <c:formatCode>#,##0.0</c:formatCode>
                <c:ptCount val="12"/>
                <c:pt idx="0">
                  <c:v>0.16060899999999997</c:v>
                </c:pt>
                <c:pt idx="1">
                  <c:v>0.135856</c:v>
                </c:pt>
                <c:pt idx="2">
                  <c:v>6.8298999999999999E-2</c:v>
                </c:pt>
                <c:pt idx="3">
                  <c:v>7.6290000000000011E-2</c:v>
                </c:pt>
                <c:pt idx="4">
                  <c:v>5.7679000000000001E-2</c:v>
                </c:pt>
                <c:pt idx="5">
                  <c:v>4.0034999999999994E-2</c:v>
                </c:pt>
                <c:pt idx="6">
                  <c:v>5.1302999999999994E-2</c:v>
                </c:pt>
                <c:pt idx="7">
                  <c:v>4.4749999999999998E-2</c:v>
                </c:pt>
                <c:pt idx="8">
                  <c:v>4.4749999999999998E-2</c:v>
                </c:pt>
                <c:pt idx="9">
                  <c:v>0.30589999999999995</c:v>
                </c:pt>
                <c:pt idx="10">
                  <c:v>1.2090689999999999</c:v>
                </c:pt>
                <c:pt idx="11">
                  <c:v>1.4577329999999999</c:v>
                </c:pt>
              </c:numCache>
            </c:numRef>
          </c:val>
          <c:extLst>
            <c:ext xmlns:c16="http://schemas.microsoft.com/office/drawing/2014/chart" uri="{C3380CC4-5D6E-409C-BE32-E72D297353CC}">
              <c16:uniqueId val="{00000001-69D9-4AAC-A061-D4A990A73091}"/>
            </c:ext>
          </c:extLst>
        </c:ser>
        <c:ser>
          <c:idx val="2"/>
          <c:order val="2"/>
          <c:tx>
            <c:strRef>
              <c:f>'8.8'!$A$12</c:f>
              <c:strCache>
                <c:ptCount val="1"/>
                <c:pt idx="0">
                  <c:v>Hard coal</c:v>
                </c:pt>
              </c:strCache>
            </c:strRef>
          </c:tx>
          <c:spPr>
            <a:solidFill>
              <a:srgbClr val="9198B0"/>
            </a:solidFill>
          </c:spPr>
          <c:invertIfNegative val="0"/>
          <c:val>
            <c:numRef>
              <c:f>'8.8'!$B$12:$M$12</c:f>
              <c:numCache>
                <c:formatCode>#,##0.0</c:formatCode>
                <c:ptCount val="12"/>
                <c:pt idx="0">
                  <c:v>849.05490399999996</c:v>
                </c:pt>
                <c:pt idx="1">
                  <c:v>791.12170600000002</c:v>
                </c:pt>
                <c:pt idx="2">
                  <c:v>581.49885600000005</c:v>
                </c:pt>
                <c:pt idx="3">
                  <c:v>328.26144399999998</c:v>
                </c:pt>
                <c:pt idx="4">
                  <c:v>254.99113200000002</c:v>
                </c:pt>
                <c:pt idx="5">
                  <c:v>100.279202</c:v>
                </c:pt>
                <c:pt idx="6">
                  <c:v>85.915234999999996</c:v>
                </c:pt>
                <c:pt idx="7">
                  <c:v>124.360527</c:v>
                </c:pt>
                <c:pt idx="8">
                  <c:v>173.525916</c:v>
                </c:pt>
                <c:pt idx="9">
                  <c:v>470.06805099999997</c:v>
                </c:pt>
                <c:pt idx="10">
                  <c:v>623.18810299999996</c:v>
                </c:pt>
                <c:pt idx="11">
                  <c:v>704.90313900000001</c:v>
                </c:pt>
              </c:numCache>
            </c:numRef>
          </c:val>
          <c:extLst>
            <c:ext xmlns:c16="http://schemas.microsoft.com/office/drawing/2014/chart" uri="{C3380CC4-5D6E-409C-BE32-E72D297353CC}">
              <c16:uniqueId val="{00000002-69D9-4AAC-A061-D4A990A73091}"/>
            </c:ext>
          </c:extLst>
        </c:ser>
        <c:ser>
          <c:idx val="3"/>
          <c:order val="3"/>
          <c:tx>
            <c:strRef>
              <c:f>'8.8'!$A$13</c:f>
              <c:strCache>
                <c:ptCount val="1"/>
                <c:pt idx="0">
                  <c:v>Electrical energy</c:v>
                </c:pt>
              </c:strCache>
            </c:strRef>
          </c:tx>
          <c:spPr>
            <a:solidFill>
              <a:srgbClr val="C8CBD7"/>
            </a:solidFill>
          </c:spPr>
          <c:invertIfNegative val="0"/>
          <c:val>
            <c:numRef>
              <c:f>'8.8'!$B$13:$M$13</c:f>
              <c:numCache>
                <c:formatCode>#,##0.0</c:formatCode>
                <c:ptCount val="12"/>
                <c:pt idx="0">
                  <c:v>1.8494E-2</c:v>
                </c:pt>
                <c:pt idx="1">
                  <c:v>1.5753E-2</c:v>
                </c:pt>
                <c:pt idx="2">
                  <c:v>2E-3</c:v>
                </c:pt>
                <c:pt idx="3">
                  <c:v>2.1000000000000001E-2</c:v>
                </c:pt>
                <c:pt idx="4">
                  <c:v>3.4000000000000002E-2</c:v>
                </c:pt>
                <c:pt idx="5">
                  <c:v>4.3088000000000001E-2</c:v>
                </c:pt>
                <c:pt idx="6">
                  <c:v>1.9624000000000003E-2</c:v>
                </c:pt>
                <c:pt idx="7">
                  <c:v>4.6799999999999994E-2</c:v>
                </c:pt>
                <c:pt idx="8">
                  <c:v>3.0505000000000001E-2</c:v>
                </c:pt>
                <c:pt idx="9">
                  <c:v>0</c:v>
                </c:pt>
                <c:pt idx="10">
                  <c:v>0</c:v>
                </c:pt>
                <c:pt idx="11">
                  <c:v>0</c:v>
                </c:pt>
              </c:numCache>
            </c:numRef>
          </c:val>
          <c:extLst>
            <c:ext xmlns:c16="http://schemas.microsoft.com/office/drawing/2014/chart" uri="{C3380CC4-5D6E-409C-BE32-E72D297353CC}">
              <c16:uniqueId val="{00000003-69D9-4AAC-A061-D4A990A73091}"/>
            </c:ext>
          </c:extLst>
        </c:ser>
        <c:ser>
          <c:idx val="4"/>
          <c:order val="4"/>
          <c:tx>
            <c:strRef>
              <c:f>'8.8'!$A$14</c:f>
              <c:strCache>
                <c:ptCount val="1"/>
                <c:pt idx="0">
                  <c:v>Ambient energy (heat pump)</c:v>
                </c:pt>
              </c:strCache>
            </c:strRef>
          </c:tx>
          <c:spPr>
            <a:solidFill>
              <a:srgbClr val="E02C1F"/>
            </a:solidFill>
          </c:spPr>
          <c:invertIfNegative val="0"/>
          <c:val>
            <c:numRef>
              <c:f>'8.8'!$B$14:$M$14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69D9-4AAC-A061-D4A990A73091}"/>
            </c:ext>
          </c:extLst>
        </c:ser>
        <c:ser>
          <c:idx val="5"/>
          <c:order val="5"/>
          <c:tx>
            <c:strRef>
              <c:f>'8.8'!$A$15</c:f>
              <c:strCache>
                <c:ptCount val="1"/>
                <c:pt idx="0">
                  <c:v>Solar energy (solar panel)</c:v>
                </c:pt>
              </c:strCache>
            </c:strRef>
          </c:tx>
          <c:spPr>
            <a:solidFill>
              <a:srgbClr val="E86158"/>
            </a:solidFill>
          </c:spPr>
          <c:invertIfNegative val="0"/>
          <c:val>
            <c:numRef>
              <c:f>'8.8'!$B$15:$M$15</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69D9-4AAC-A061-D4A990A73091}"/>
            </c:ext>
          </c:extLst>
        </c:ser>
        <c:ser>
          <c:idx val="6"/>
          <c:order val="6"/>
          <c:tx>
            <c:strRef>
              <c:f>'8.8'!$A$16</c:f>
              <c:strCache>
                <c:ptCount val="1"/>
                <c:pt idx="0">
                  <c:v>Brown coal</c:v>
                </c:pt>
              </c:strCache>
            </c:strRef>
          </c:tx>
          <c:spPr>
            <a:solidFill>
              <a:srgbClr val="F0948F"/>
            </a:solidFill>
          </c:spPr>
          <c:invertIfNegative val="0"/>
          <c:val>
            <c:numRef>
              <c:f>'8.8'!$B$16:$M$16</c:f>
              <c:numCache>
                <c:formatCode>#,##0.0</c:formatCode>
                <c:ptCount val="12"/>
                <c:pt idx="0">
                  <c:v>30.539400000000001</c:v>
                </c:pt>
                <c:pt idx="1">
                  <c:v>31.057230000000001</c:v>
                </c:pt>
                <c:pt idx="2">
                  <c:v>23.903949999999998</c:v>
                </c:pt>
                <c:pt idx="3">
                  <c:v>12.62964</c:v>
                </c:pt>
                <c:pt idx="4">
                  <c:v>8.8742199999999993</c:v>
                </c:pt>
                <c:pt idx="5">
                  <c:v>3.0885499999999997</c:v>
                </c:pt>
                <c:pt idx="6">
                  <c:v>2.5603400000000001</c:v>
                </c:pt>
                <c:pt idx="7">
                  <c:v>2.9859499999999999</c:v>
                </c:pt>
                <c:pt idx="8">
                  <c:v>5.0834399999999995</c:v>
                </c:pt>
                <c:pt idx="9">
                  <c:v>11.981549999999999</c:v>
                </c:pt>
                <c:pt idx="10">
                  <c:v>19.065459999999998</c:v>
                </c:pt>
                <c:pt idx="11">
                  <c:v>50.644940000000005</c:v>
                </c:pt>
              </c:numCache>
            </c:numRef>
          </c:val>
          <c:extLst>
            <c:ext xmlns:c16="http://schemas.microsoft.com/office/drawing/2014/chart" uri="{C3380CC4-5D6E-409C-BE32-E72D297353CC}">
              <c16:uniqueId val="{00000006-69D9-4AAC-A061-D4A990A73091}"/>
            </c:ext>
          </c:extLst>
        </c:ser>
        <c:ser>
          <c:idx val="7"/>
          <c:order val="7"/>
          <c:tx>
            <c:strRef>
              <c:f>'8.8'!$A$17</c:f>
              <c:strCache>
                <c:ptCount val="1"/>
                <c:pt idx="0">
                  <c:v>Nuclear fuel</c:v>
                </c:pt>
              </c:strCache>
            </c:strRef>
          </c:tx>
          <c:spPr>
            <a:solidFill>
              <a:srgbClr val="F7C9C7"/>
            </a:solidFill>
          </c:spPr>
          <c:invertIfNegative val="0"/>
          <c:val>
            <c:numRef>
              <c:f>'8.8'!$B$17:$M$17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69D9-4AAC-A061-D4A990A73091}"/>
            </c:ext>
          </c:extLst>
        </c:ser>
        <c:ser>
          <c:idx val="8"/>
          <c:order val="8"/>
          <c:tx>
            <c:strRef>
              <c:f>'8.8'!$A$18</c:f>
              <c:strCache>
                <c:ptCount val="1"/>
                <c:pt idx="0">
                  <c:v>Coke</c:v>
                </c:pt>
              </c:strCache>
            </c:strRef>
          </c:tx>
          <c:spPr>
            <a:solidFill>
              <a:srgbClr val="262626"/>
            </a:solidFill>
          </c:spPr>
          <c:invertIfNegative val="0"/>
          <c:val>
            <c:numRef>
              <c:f>'8.8'!$B$18:$M$18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69D9-4AAC-A061-D4A990A73091}"/>
            </c:ext>
          </c:extLst>
        </c:ser>
        <c:ser>
          <c:idx val="9"/>
          <c:order val="9"/>
          <c:tx>
            <c:strRef>
              <c:f>'8.8'!$A$19</c:f>
              <c:strCache>
                <c:ptCount val="1"/>
                <c:pt idx="0">
                  <c:v>Waste heat</c:v>
                </c:pt>
              </c:strCache>
            </c:strRef>
          </c:tx>
          <c:spPr>
            <a:solidFill>
              <a:srgbClr val="646363"/>
            </a:solidFill>
          </c:spPr>
          <c:invertIfNegative val="0"/>
          <c:val>
            <c:numRef>
              <c:f>'8.8'!$B$19:$M$19</c:f>
              <c:numCache>
                <c:formatCode>#,##0.0</c:formatCode>
                <c:ptCount val="12"/>
                <c:pt idx="0">
                  <c:v>55.830400000000004</c:v>
                </c:pt>
                <c:pt idx="1">
                  <c:v>50.24559</c:v>
                </c:pt>
                <c:pt idx="2">
                  <c:v>54.068309999999997</c:v>
                </c:pt>
                <c:pt idx="3">
                  <c:v>53.924160000000001</c:v>
                </c:pt>
                <c:pt idx="4">
                  <c:v>52.50638</c:v>
                </c:pt>
                <c:pt idx="5">
                  <c:v>47.551520000000004</c:v>
                </c:pt>
                <c:pt idx="6">
                  <c:v>46.994109999999999</c:v>
                </c:pt>
                <c:pt idx="7">
                  <c:v>32.663679999999999</c:v>
                </c:pt>
                <c:pt idx="8">
                  <c:v>19.525510000000001</c:v>
                </c:pt>
                <c:pt idx="9">
                  <c:v>56.831189999999999</c:v>
                </c:pt>
                <c:pt idx="10">
                  <c:v>56.448459999999997</c:v>
                </c:pt>
                <c:pt idx="11">
                  <c:v>61.383229999999998</c:v>
                </c:pt>
              </c:numCache>
            </c:numRef>
          </c:val>
          <c:extLst>
            <c:ext xmlns:c16="http://schemas.microsoft.com/office/drawing/2014/chart" uri="{C3380CC4-5D6E-409C-BE32-E72D297353CC}">
              <c16:uniqueId val="{00000009-69D9-4AAC-A061-D4A990A73091}"/>
            </c:ext>
          </c:extLst>
        </c:ser>
        <c:ser>
          <c:idx val="10"/>
          <c:order val="10"/>
          <c:tx>
            <c:strRef>
              <c:f>'8.8'!$A$20</c:f>
              <c:strCache>
                <c:ptCount val="1"/>
                <c:pt idx="0">
                  <c:v>Other liquid fuels</c:v>
                </c:pt>
              </c:strCache>
            </c:strRef>
          </c:tx>
          <c:spPr>
            <a:solidFill>
              <a:srgbClr val="9D9D9C"/>
            </a:solidFill>
          </c:spPr>
          <c:invertIfNegative val="0"/>
          <c:val>
            <c:numRef>
              <c:f>'8.8'!$B$20:$M$20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69D9-4AAC-A061-D4A990A73091}"/>
            </c:ext>
          </c:extLst>
        </c:ser>
        <c:ser>
          <c:idx val="11"/>
          <c:order val="11"/>
          <c:tx>
            <c:strRef>
              <c:f>'8.8'!$A$21</c:f>
              <c:strCache>
                <c:ptCount val="1"/>
                <c:pt idx="0">
                  <c:v>Other solid fuels</c:v>
                </c:pt>
              </c:strCache>
            </c:strRef>
          </c:tx>
          <c:spPr>
            <a:solidFill>
              <a:srgbClr val="D0D0D0"/>
            </a:solidFill>
          </c:spPr>
          <c:invertIfNegative val="0"/>
          <c:val>
            <c:numRef>
              <c:f>'8.8'!$B$21:$M$21</c:f>
              <c:numCache>
                <c:formatCode>#,##0.0</c:formatCode>
                <c:ptCount val="12"/>
                <c:pt idx="0">
                  <c:v>4.5819999999999999</c:v>
                </c:pt>
                <c:pt idx="1">
                  <c:v>3.758</c:v>
                </c:pt>
                <c:pt idx="2">
                  <c:v>3.613</c:v>
                </c:pt>
                <c:pt idx="3">
                  <c:v>1.9950000000000001</c:v>
                </c:pt>
                <c:pt idx="4">
                  <c:v>1.518</c:v>
                </c:pt>
                <c:pt idx="5">
                  <c:v>0</c:v>
                </c:pt>
                <c:pt idx="6">
                  <c:v>0</c:v>
                </c:pt>
                <c:pt idx="7">
                  <c:v>0</c:v>
                </c:pt>
                <c:pt idx="8">
                  <c:v>0.67400000000000004</c:v>
                </c:pt>
                <c:pt idx="9">
                  <c:v>4.6429999999999998</c:v>
                </c:pt>
                <c:pt idx="10">
                  <c:v>2.7240000000000002</c:v>
                </c:pt>
                <c:pt idx="11">
                  <c:v>4.0270000000000001</c:v>
                </c:pt>
              </c:numCache>
            </c:numRef>
          </c:val>
          <c:extLst>
            <c:ext xmlns:c16="http://schemas.microsoft.com/office/drawing/2014/chart" uri="{C3380CC4-5D6E-409C-BE32-E72D297353CC}">
              <c16:uniqueId val="{0000000B-69D9-4AAC-A061-D4A990A73091}"/>
            </c:ext>
          </c:extLst>
        </c:ser>
        <c:ser>
          <c:idx val="12"/>
          <c:order val="12"/>
          <c:tx>
            <c:strRef>
              <c:f>'8.8'!$A$22</c:f>
              <c:strCache>
                <c:ptCount val="1"/>
                <c:pt idx="0">
                  <c:v>Other gases</c:v>
                </c:pt>
              </c:strCache>
            </c:strRef>
          </c:tx>
          <c:spPr>
            <a:pattFill prst="ltUpDiag">
              <a:fgClr>
                <a:srgbClr val="23315F"/>
              </a:fgClr>
              <a:bgClr>
                <a:sysClr val="window" lastClr="FFFFFF"/>
              </a:bgClr>
            </a:pattFill>
          </c:spPr>
          <c:invertIfNegative val="0"/>
          <c:val>
            <c:numRef>
              <c:f>'8.8'!$B$22:$M$22</c:f>
              <c:numCache>
                <c:formatCode>#,##0.0</c:formatCode>
                <c:ptCount val="12"/>
                <c:pt idx="0">
                  <c:v>150.37054100000003</c:v>
                </c:pt>
                <c:pt idx="1">
                  <c:v>138.88943800000001</c:v>
                </c:pt>
                <c:pt idx="2">
                  <c:v>128.037995</c:v>
                </c:pt>
                <c:pt idx="3">
                  <c:v>116.59847000000001</c:v>
                </c:pt>
                <c:pt idx="4">
                  <c:v>128.11106599999997</c:v>
                </c:pt>
                <c:pt idx="5">
                  <c:v>82.472904999999983</c:v>
                </c:pt>
                <c:pt idx="6">
                  <c:v>78.587516000000008</c:v>
                </c:pt>
                <c:pt idx="7">
                  <c:v>73.38524799999999</c:v>
                </c:pt>
                <c:pt idx="8">
                  <c:v>104.51674300000002</c:v>
                </c:pt>
                <c:pt idx="9">
                  <c:v>123.125454</c:v>
                </c:pt>
                <c:pt idx="10">
                  <c:v>133.761437</c:v>
                </c:pt>
                <c:pt idx="11">
                  <c:v>157.43235599999997</c:v>
                </c:pt>
              </c:numCache>
            </c:numRef>
          </c:val>
          <c:extLst>
            <c:ext xmlns:c16="http://schemas.microsoft.com/office/drawing/2014/chart" uri="{C3380CC4-5D6E-409C-BE32-E72D297353CC}">
              <c16:uniqueId val="{0000000C-69D9-4AAC-A061-D4A990A73091}"/>
            </c:ext>
          </c:extLst>
        </c:ser>
        <c:ser>
          <c:idx val="13"/>
          <c:order val="13"/>
          <c:tx>
            <c:strRef>
              <c:f>'8.8'!$A$23</c:f>
              <c:strCache>
                <c:ptCount val="1"/>
                <c:pt idx="0">
                  <c:v>Other</c:v>
                </c:pt>
              </c:strCache>
            </c:strRef>
          </c:tx>
          <c:spPr>
            <a:pattFill prst="ltUpDiag">
              <a:fgClr>
                <a:srgbClr val="E02C1F"/>
              </a:fgClr>
              <a:bgClr>
                <a:sysClr val="window" lastClr="FFFFFF"/>
              </a:bgClr>
            </a:pattFill>
          </c:spPr>
          <c:invertIfNegative val="0"/>
          <c:val>
            <c:numRef>
              <c:f>'8.8'!$B$23:$M$23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69D9-4AAC-A061-D4A990A73091}"/>
            </c:ext>
          </c:extLst>
        </c:ser>
        <c:ser>
          <c:idx val="14"/>
          <c:order val="14"/>
          <c:tx>
            <c:strRef>
              <c:f>'8.8'!$A$24</c:f>
              <c:strCache>
                <c:ptCount val="1"/>
                <c:pt idx="0">
                  <c:v>Fuel oils</c:v>
                </c:pt>
              </c:strCache>
            </c:strRef>
          </c:tx>
          <c:spPr>
            <a:pattFill prst="ltUpDiag">
              <a:fgClr>
                <a:srgbClr val="5A6588"/>
              </a:fgClr>
              <a:bgClr>
                <a:sysClr val="window" lastClr="FFFFFF"/>
              </a:bgClr>
            </a:pattFill>
          </c:spPr>
          <c:invertIfNegative val="0"/>
          <c:val>
            <c:numRef>
              <c:f>'8.8'!$B$24:$M$24</c:f>
              <c:numCache>
                <c:formatCode>#,##0.0</c:formatCode>
                <c:ptCount val="12"/>
                <c:pt idx="0">
                  <c:v>14.220693000000001</c:v>
                </c:pt>
                <c:pt idx="1">
                  <c:v>16.508099999999999</c:v>
                </c:pt>
                <c:pt idx="2">
                  <c:v>6.8488429999999996</c:v>
                </c:pt>
                <c:pt idx="3">
                  <c:v>1.836395</c:v>
                </c:pt>
                <c:pt idx="4">
                  <c:v>0.66436400000000007</c:v>
                </c:pt>
                <c:pt idx="5">
                  <c:v>2.1234000000000003E-2</c:v>
                </c:pt>
                <c:pt idx="6">
                  <c:v>9.5795000000000005E-2</c:v>
                </c:pt>
                <c:pt idx="7">
                  <c:v>0.110599</c:v>
                </c:pt>
                <c:pt idx="8">
                  <c:v>0.16465299999999999</c:v>
                </c:pt>
                <c:pt idx="9">
                  <c:v>1.2832950000000001</c:v>
                </c:pt>
                <c:pt idx="10">
                  <c:v>7.3978459999999995</c:v>
                </c:pt>
                <c:pt idx="11">
                  <c:v>14.83379</c:v>
                </c:pt>
              </c:numCache>
            </c:numRef>
          </c:val>
          <c:extLst>
            <c:ext xmlns:c16="http://schemas.microsoft.com/office/drawing/2014/chart" uri="{C3380CC4-5D6E-409C-BE32-E72D297353CC}">
              <c16:uniqueId val="{0000000E-69D9-4AAC-A061-D4A990A73091}"/>
            </c:ext>
          </c:extLst>
        </c:ser>
        <c:ser>
          <c:idx val="15"/>
          <c:order val="15"/>
          <c:tx>
            <c:strRef>
              <c:f>'8.8'!$A$25</c:f>
              <c:strCache>
                <c:ptCount val="1"/>
                <c:pt idx="0">
                  <c:v>Natural gas</c:v>
                </c:pt>
              </c:strCache>
            </c:strRef>
          </c:tx>
          <c:spPr>
            <a:pattFill prst="ltUpDiag">
              <a:fgClr>
                <a:srgbClr val="E86158"/>
              </a:fgClr>
              <a:bgClr>
                <a:sysClr val="window" lastClr="FFFFFF"/>
              </a:bgClr>
            </a:pattFill>
          </c:spPr>
          <c:invertIfNegative val="0"/>
          <c:val>
            <c:numRef>
              <c:f>'8.8'!$B$25:$M$25</c:f>
              <c:numCache>
                <c:formatCode>#,##0.0</c:formatCode>
                <c:ptCount val="12"/>
                <c:pt idx="0">
                  <c:v>384.40487199999995</c:v>
                </c:pt>
                <c:pt idx="1">
                  <c:v>365.5598609999999</c:v>
                </c:pt>
                <c:pt idx="2">
                  <c:v>235.26000799999991</c:v>
                </c:pt>
                <c:pt idx="3">
                  <c:v>136.33923100000001</c:v>
                </c:pt>
                <c:pt idx="4">
                  <c:v>121.61902099999999</c:v>
                </c:pt>
                <c:pt idx="5">
                  <c:v>45.843854</c:v>
                </c:pt>
                <c:pt idx="6">
                  <c:v>59.836193000000009</c:v>
                </c:pt>
                <c:pt idx="7">
                  <c:v>61.963705999999995</c:v>
                </c:pt>
                <c:pt idx="8">
                  <c:v>75.221805000000018</c:v>
                </c:pt>
                <c:pt idx="9">
                  <c:v>199.13730499999997</c:v>
                </c:pt>
                <c:pt idx="10">
                  <c:v>318.81445900000006</c:v>
                </c:pt>
                <c:pt idx="11">
                  <c:v>413.07123900000005</c:v>
                </c:pt>
              </c:numCache>
            </c:numRef>
          </c:val>
          <c:extLst>
            <c:ext xmlns:c16="http://schemas.microsoft.com/office/drawing/2014/chart" uri="{C3380CC4-5D6E-409C-BE32-E72D297353CC}">
              <c16:uniqueId val="{0000000F-69D9-4AAC-A061-D4A990A73091}"/>
            </c:ext>
          </c:extLst>
        </c:ser>
        <c:dLbls>
          <c:showLegendKey val="0"/>
          <c:showVal val="0"/>
          <c:showCatName val="0"/>
          <c:showSerName val="0"/>
          <c:showPercent val="0"/>
          <c:showBubbleSize val="0"/>
        </c:dLbls>
        <c:gapWidth val="50"/>
        <c:overlap val="100"/>
        <c:axId val="233565184"/>
        <c:axId val="288228096"/>
      </c:barChart>
      <c:catAx>
        <c:axId val="233565184"/>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8228096"/>
        <c:crosses val="autoZero"/>
        <c:auto val="1"/>
        <c:lblAlgn val="ctr"/>
        <c:lblOffset val="100"/>
        <c:noMultiLvlLbl val="0"/>
      </c:catAx>
      <c:valAx>
        <c:axId val="288228096"/>
        <c:scaling>
          <c:orientation val="minMax"/>
          <c:max val="20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33565184"/>
        <c:crosses val="autoZero"/>
        <c:crossBetween val="between"/>
        <c:majorUnit val="5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C86F-4DF0-AB68-7782C13EFE9A}"/>
              </c:ext>
            </c:extLst>
          </c:dPt>
          <c:dPt>
            <c:idx val="1"/>
            <c:bubble3D val="0"/>
            <c:spPr>
              <a:solidFill>
                <a:schemeClr val="accent2"/>
              </a:solidFill>
            </c:spPr>
            <c:extLst>
              <c:ext xmlns:c16="http://schemas.microsoft.com/office/drawing/2014/chart" uri="{C3380CC4-5D6E-409C-BE32-E72D297353CC}">
                <c16:uniqueId val="{00000003-C86F-4DF0-AB68-7782C13EFE9A}"/>
              </c:ext>
            </c:extLst>
          </c:dPt>
          <c:dPt>
            <c:idx val="2"/>
            <c:bubble3D val="0"/>
            <c:spPr>
              <a:solidFill>
                <a:schemeClr val="accent3"/>
              </a:solidFill>
            </c:spPr>
            <c:extLst>
              <c:ext xmlns:c16="http://schemas.microsoft.com/office/drawing/2014/chart" uri="{C3380CC4-5D6E-409C-BE32-E72D297353CC}">
                <c16:uniqueId val="{00000005-C86F-4DF0-AB68-7782C13EFE9A}"/>
              </c:ext>
            </c:extLst>
          </c:dPt>
          <c:dPt>
            <c:idx val="3"/>
            <c:bubble3D val="0"/>
            <c:spPr>
              <a:solidFill>
                <a:schemeClr val="accent4"/>
              </a:solidFill>
            </c:spPr>
            <c:extLst>
              <c:ext xmlns:c16="http://schemas.microsoft.com/office/drawing/2014/chart" uri="{C3380CC4-5D6E-409C-BE32-E72D297353CC}">
                <c16:uniqueId val="{00000007-C86F-4DF0-AB68-7782C13EFE9A}"/>
              </c:ext>
            </c:extLst>
          </c:dPt>
          <c:dPt>
            <c:idx val="4"/>
            <c:bubble3D val="0"/>
            <c:spPr>
              <a:solidFill>
                <a:schemeClr val="accent5"/>
              </a:solidFill>
            </c:spPr>
            <c:extLst>
              <c:ext xmlns:c16="http://schemas.microsoft.com/office/drawing/2014/chart" uri="{C3380CC4-5D6E-409C-BE32-E72D297353CC}">
                <c16:uniqueId val="{00000009-C86F-4DF0-AB68-7782C13EFE9A}"/>
              </c:ext>
            </c:extLst>
          </c:dPt>
          <c:dPt>
            <c:idx val="5"/>
            <c:bubble3D val="0"/>
            <c:spPr>
              <a:solidFill>
                <a:schemeClr val="accent6"/>
              </a:solidFill>
            </c:spPr>
            <c:extLst>
              <c:ext xmlns:c16="http://schemas.microsoft.com/office/drawing/2014/chart" uri="{C3380CC4-5D6E-409C-BE32-E72D297353CC}">
                <c16:uniqueId val="{0000000B-C86F-4DF0-AB68-7782C13EFE9A}"/>
              </c:ext>
            </c:extLst>
          </c:dPt>
          <c:dPt>
            <c:idx val="6"/>
            <c:bubble3D val="0"/>
            <c:spPr>
              <a:solidFill>
                <a:srgbClr val="F0948F"/>
              </a:solidFill>
            </c:spPr>
            <c:extLst>
              <c:ext xmlns:c16="http://schemas.microsoft.com/office/drawing/2014/chart" uri="{C3380CC4-5D6E-409C-BE32-E72D297353CC}">
                <c16:uniqueId val="{0000000D-C86F-4DF0-AB68-7782C13EFE9A}"/>
              </c:ext>
            </c:extLst>
          </c:dPt>
          <c:dPt>
            <c:idx val="7"/>
            <c:bubble3D val="0"/>
            <c:spPr>
              <a:solidFill>
                <a:srgbClr val="F7C9C7"/>
              </a:solidFill>
            </c:spPr>
            <c:extLst>
              <c:ext xmlns:c16="http://schemas.microsoft.com/office/drawing/2014/chart" uri="{C3380CC4-5D6E-409C-BE32-E72D297353CC}">
                <c16:uniqueId val="{0000000F-C86F-4DF0-AB68-7782C13EFE9A}"/>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10-C86F-4DF0-AB68-7782C13EFE9A}"/>
            </c:ext>
          </c:extLst>
        </c:ser>
        <c:ser>
          <c:idx val="2"/>
          <c:order val="1"/>
          <c:dPt>
            <c:idx val="0"/>
            <c:bubble3D val="0"/>
            <c:spPr>
              <a:solidFill>
                <a:schemeClr val="accent1"/>
              </a:solidFill>
            </c:spPr>
            <c:extLst>
              <c:ext xmlns:c16="http://schemas.microsoft.com/office/drawing/2014/chart" uri="{C3380CC4-5D6E-409C-BE32-E72D297353CC}">
                <c16:uniqueId val="{00000012-C86F-4DF0-AB68-7782C13EFE9A}"/>
              </c:ext>
            </c:extLst>
          </c:dPt>
          <c:dPt>
            <c:idx val="1"/>
            <c:bubble3D val="0"/>
            <c:spPr>
              <a:solidFill>
                <a:schemeClr val="accent2"/>
              </a:solidFill>
            </c:spPr>
            <c:extLst>
              <c:ext xmlns:c16="http://schemas.microsoft.com/office/drawing/2014/chart" uri="{C3380CC4-5D6E-409C-BE32-E72D297353CC}">
                <c16:uniqueId val="{00000014-C86F-4DF0-AB68-7782C13EFE9A}"/>
              </c:ext>
            </c:extLst>
          </c:dPt>
          <c:dPt>
            <c:idx val="2"/>
            <c:bubble3D val="0"/>
            <c:spPr>
              <a:solidFill>
                <a:schemeClr val="accent3"/>
              </a:solidFill>
            </c:spPr>
            <c:extLst>
              <c:ext xmlns:c16="http://schemas.microsoft.com/office/drawing/2014/chart" uri="{C3380CC4-5D6E-409C-BE32-E72D297353CC}">
                <c16:uniqueId val="{00000016-C86F-4DF0-AB68-7782C13EFE9A}"/>
              </c:ext>
            </c:extLst>
          </c:dPt>
          <c:dPt>
            <c:idx val="3"/>
            <c:bubble3D val="0"/>
            <c:spPr>
              <a:solidFill>
                <a:schemeClr val="accent4"/>
              </a:solidFill>
            </c:spPr>
            <c:extLst>
              <c:ext xmlns:c16="http://schemas.microsoft.com/office/drawing/2014/chart" uri="{C3380CC4-5D6E-409C-BE32-E72D297353CC}">
                <c16:uniqueId val="{00000018-C86F-4DF0-AB68-7782C13EFE9A}"/>
              </c:ext>
            </c:extLst>
          </c:dPt>
          <c:dPt>
            <c:idx val="4"/>
            <c:bubble3D val="0"/>
            <c:spPr>
              <a:solidFill>
                <a:schemeClr val="accent5"/>
              </a:solidFill>
            </c:spPr>
            <c:extLst>
              <c:ext xmlns:c16="http://schemas.microsoft.com/office/drawing/2014/chart" uri="{C3380CC4-5D6E-409C-BE32-E72D297353CC}">
                <c16:uniqueId val="{0000001A-C86F-4DF0-AB68-7782C13EFE9A}"/>
              </c:ext>
            </c:extLst>
          </c:dPt>
          <c:dPt>
            <c:idx val="5"/>
            <c:bubble3D val="0"/>
            <c:spPr>
              <a:solidFill>
                <a:schemeClr val="accent6"/>
              </a:solidFill>
            </c:spPr>
            <c:extLst>
              <c:ext xmlns:c16="http://schemas.microsoft.com/office/drawing/2014/chart" uri="{C3380CC4-5D6E-409C-BE32-E72D297353CC}">
                <c16:uniqueId val="{0000001C-C86F-4DF0-AB68-7782C13EFE9A}"/>
              </c:ext>
            </c:extLst>
          </c:dPt>
          <c:dPt>
            <c:idx val="6"/>
            <c:bubble3D val="0"/>
            <c:spPr>
              <a:solidFill>
                <a:srgbClr val="F0948F"/>
              </a:solidFill>
            </c:spPr>
            <c:extLst>
              <c:ext xmlns:c16="http://schemas.microsoft.com/office/drawing/2014/chart" uri="{C3380CC4-5D6E-409C-BE32-E72D297353CC}">
                <c16:uniqueId val="{0000001E-C86F-4DF0-AB68-7782C13EFE9A}"/>
              </c:ext>
            </c:extLst>
          </c:dPt>
          <c:dPt>
            <c:idx val="7"/>
            <c:bubble3D val="0"/>
            <c:spPr>
              <a:solidFill>
                <a:srgbClr val="F7C9C7"/>
              </a:solidFill>
            </c:spPr>
            <c:extLst>
              <c:ext xmlns:c16="http://schemas.microsoft.com/office/drawing/2014/chart" uri="{C3380CC4-5D6E-409C-BE32-E72D297353CC}">
                <c16:uniqueId val="{00000020-C86F-4DF0-AB68-7782C13EFE9A}"/>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1-C86F-4DF0-AB68-7782C13EFE9A}"/>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CB64-4BEB-9793-3957C5444001}"/>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CB64-4BEB-9793-3957C5444001}"/>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CB64-4BEB-9793-3957C5444001}"/>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CB64-4BEB-9793-3957C5444001}"/>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CB64-4BEB-9793-3957C5444001}"/>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CB64-4BEB-9793-3957C5444001}"/>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CB64-4BEB-9793-3957C5444001}"/>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CB64-4BEB-9793-3957C5444001}"/>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CB64-4BEB-9793-3957C5444001}"/>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CB64-4BEB-9793-3957C5444001}"/>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CB64-4BEB-9793-3957C5444001}"/>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CB64-4BEB-9793-3957C5444001}"/>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CB64-4BEB-9793-3957C5444001}"/>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CB64-4BEB-9793-3957C5444001}"/>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CB64-4BEB-9793-3957C5444001}"/>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CB64-4BEB-9793-3957C5444001}"/>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solidFill>
                  <a:srgbClr val="233060"/>
                </a:solidFill>
              </a:defRPr>
            </a:pPr>
            <a:r>
              <a:rPr lang="cs-CZ" sz="1000" b="1" i="0" baseline="0">
                <a:solidFill>
                  <a:srgbClr val="233060"/>
                </a:solidFill>
                <a:effectLst/>
              </a:rPr>
              <a:t>Heat consumption by national economy sector </a:t>
            </a:r>
            <a:r>
              <a:rPr lang="en-US" sz="1000" b="1" i="0" baseline="0">
                <a:solidFill>
                  <a:srgbClr val="233060"/>
                </a:solidFill>
                <a:effectLst/>
              </a:rPr>
              <a:t>[</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3.9457994814478463E-4"/>
          <c:y val="1.3259962702358308E-3"/>
        </c:manualLayout>
      </c:layout>
      <c:overlay val="0"/>
    </c:title>
    <c:autoTitleDeleted val="0"/>
    <c:plotArea>
      <c:layout>
        <c:manualLayout>
          <c:layoutTarget val="inner"/>
          <c:xMode val="edge"/>
          <c:yMode val="edge"/>
          <c:x val="7.4097119597625161E-2"/>
          <c:y val="0.25384901537268989"/>
          <c:w val="0.63463183778965071"/>
          <c:h val="0.54600802815502403"/>
        </c:manualLayout>
      </c:layout>
      <c:barChart>
        <c:barDir val="col"/>
        <c:grouping val="stacked"/>
        <c:varyColors val="0"/>
        <c:ser>
          <c:idx val="0"/>
          <c:order val="0"/>
          <c:tx>
            <c:strRef>
              <c:f>'8.9'!$A$27</c:f>
              <c:strCache>
                <c:ptCount val="1"/>
                <c:pt idx="0">
                  <c:v>Industry</c:v>
                </c:pt>
              </c:strCache>
            </c:strRef>
          </c:tx>
          <c:invertIfNegative val="0"/>
          <c:val>
            <c:numRef>
              <c:f>'8.9'!$B$27:$M$27</c:f>
              <c:numCache>
                <c:formatCode>#,##0.0</c:formatCode>
                <c:ptCount val="12"/>
                <c:pt idx="0">
                  <c:v>67.168528999999992</c:v>
                </c:pt>
                <c:pt idx="1">
                  <c:v>61.618908000000005</c:v>
                </c:pt>
                <c:pt idx="2">
                  <c:v>47.334601999999997</c:v>
                </c:pt>
                <c:pt idx="3">
                  <c:v>30.743136000000003</c:v>
                </c:pt>
                <c:pt idx="4">
                  <c:v>23.751628</c:v>
                </c:pt>
                <c:pt idx="5">
                  <c:v>20.08193</c:v>
                </c:pt>
                <c:pt idx="6">
                  <c:v>19.314152</c:v>
                </c:pt>
                <c:pt idx="7">
                  <c:v>20.261389999999999</c:v>
                </c:pt>
                <c:pt idx="8">
                  <c:v>44.792877000000004</c:v>
                </c:pt>
                <c:pt idx="9">
                  <c:v>32.660944999999998</c:v>
                </c:pt>
                <c:pt idx="10">
                  <c:v>46.749027999999996</c:v>
                </c:pt>
                <c:pt idx="11">
                  <c:v>55.302085999999996</c:v>
                </c:pt>
              </c:numCache>
            </c:numRef>
          </c:val>
          <c:extLst>
            <c:ext xmlns:c16="http://schemas.microsoft.com/office/drawing/2014/chart" uri="{C3380CC4-5D6E-409C-BE32-E72D297353CC}">
              <c16:uniqueId val="{00000000-0F87-474C-83B6-66F9D6E7D10B}"/>
            </c:ext>
          </c:extLst>
        </c:ser>
        <c:ser>
          <c:idx val="1"/>
          <c:order val="1"/>
          <c:tx>
            <c:strRef>
              <c:f>'8.9'!$A$28</c:f>
              <c:strCache>
                <c:ptCount val="1"/>
                <c:pt idx="0">
                  <c:v>Energy</c:v>
                </c:pt>
              </c:strCache>
            </c:strRef>
          </c:tx>
          <c:invertIfNegative val="0"/>
          <c:val>
            <c:numRef>
              <c:f>'8.9'!$B$28:$M$28</c:f>
              <c:numCache>
                <c:formatCode>#,##0.0</c:formatCode>
                <c:ptCount val="12"/>
                <c:pt idx="0">
                  <c:v>8.015407999999999</c:v>
                </c:pt>
                <c:pt idx="1">
                  <c:v>7.3620200000000002</c:v>
                </c:pt>
                <c:pt idx="2">
                  <c:v>3.3628500000000003</c:v>
                </c:pt>
                <c:pt idx="3">
                  <c:v>1.2957160000000001</c:v>
                </c:pt>
                <c:pt idx="4">
                  <c:v>0.52292799999999995</c:v>
                </c:pt>
                <c:pt idx="5">
                  <c:v>0.20092500000000002</c:v>
                </c:pt>
                <c:pt idx="6">
                  <c:v>0.207848</c:v>
                </c:pt>
                <c:pt idx="7">
                  <c:v>0.19700399999999998</c:v>
                </c:pt>
                <c:pt idx="8">
                  <c:v>0.30573700000000004</c:v>
                </c:pt>
                <c:pt idx="9">
                  <c:v>1.9680849999999999</c:v>
                </c:pt>
                <c:pt idx="10">
                  <c:v>4.6543570000000001</c:v>
                </c:pt>
                <c:pt idx="11">
                  <c:v>5.6468340000000001</c:v>
                </c:pt>
              </c:numCache>
            </c:numRef>
          </c:val>
          <c:extLst>
            <c:ext xmlns:c16="http://schemas.microsoft.com/office/drawing/2014/chart" uri="{C3380CC4-5D6E-409C-BE32-E72D297353CC}">
              <c16:uniqueId val="{00000001-0F87-474C-83B6-66F9D6E7D10B}"/>
            </c:ext>
          </c:extLst>
        </c:ser>
        <c:ser>
          <c:idx val="2"/>
          <c:order val="2"/>
          <c:tx>
            <c:strRef>
              <c:f>'8.9'!$A$29</c:f>
              <c:strCache>
                <c:ptCount val="1"/>
                <c:pt idx="0">
                  <c:v>Transport</c:v>
                </c:pt>
              </c:strCache>
            </c:strRef>
          </c:tx>
          <c:invertIfNegative val="0"/>
          <c:val>
            <c:numRef>
              <c:f>'8.9'!$B$29:$M$29</c:f>
              <c:numCache>
                <c:formatCode>#,##0.0</c:formatCode>
                <c:ptCount val="12"/>
                <c:pt idx="0">
                  <c:v>0.14099999999999999</c:v>
                </c:pt>
                <c:pt idx="1">
                  <c:v>0.156</c:v>
                </c:pt>
                <c:pt idx="2">
                  <c:v>0.13700000000000001</c:v>
                </c:pt>
                <c:pt idx="3">
                  <c:v>7.0999999999999994E-2</c:v>
                </c:pt>
                <c:pt idx="4">
                  <c:v>8.0000000000000002E-3</c:v>
                </c:pt>
                <c:pt idx="5">
                  <c:v>6.0000000000000001E-3</c:v>
                </c:pt>
                <c:pt idx="6">
                  <c:v>8.9999999999999993E-3</c:v>
                </c:pt>
                <c:pt idx="7">
                  <c:v>8.9999999999999993E-3</c:v>
                </c:pt>
                <c:pt idx="8">
                  <c:v>1.2E-2</c:v>
                </c:pt>
                <c:pt idx="9">
                  <c:v>5.7000000000000002E-2</c:v>
                </c:pt>
                <c:pt idx="10">
                  <c:v>0.17</c:v>
                </c:pt>
                <c:pt idx="11">
                  <c:v>0.22</c:v>
                </c:pt>
              </c:numCache>
            </c:numRef>
          </c:val>
          <c:extLst>
            <c:ext xmlns:c16="http://schemas.microsoft.com/office/drawing/2014/chart" uri="{C3380CC4-5D6E-409C-BE32-E72D297353CC}">
              <c16:uniqueId val="{00000002-0F87-474C-83B6-66F9D6E7D10B}"/>
            </c:ext>
          </c:extLst>
        </c:ser>
        <c:ser>
          <c:idx val="3"/>
          <c:order val="3"/>
          <c:tx>
            <c:strRef>
              <c:f>'8.9'!$A$30</c:f>
              <c:strCache>
                <c:ptCount val="1"/>
                <c:pt idx="0">
                  <c:v>Construction</c:v>
                </c:pt>
              </c:strCache>
            </c:strRef>
          </c:tx>
          <c:invertIfNegative val="0"/>
          <c:val>
            <c:numRef>
              <c:f>'8.9'!$B$30:$M$30</c:f>
              <c:numCache>
                <c:formatCode>#,##0.0</c:formatCode>
                <c:ptCount val="12"/>
                <c:pt idx="0">
                  <c:v>5.5035569999999998</c:v>
                </c:pt>
                <c:pt idx="1">
                  <c:v>4.5053329999999994</c:v>
                </c:pt>
                <c:pt idx="2">
                  <c:v>2.6420349999999999</c:v>
                </c:pt>
                <c:pt idx="3">
                  <c:v>1.2676149999999999</c:v>
                </c:pt>
                <c:pt idx="4">
                  <c:v>0.31984800000000002</c:v>
                </c:pt>
                <c:pt idx="5">
                  <c:v>0.13395599999999999</c:v>
                </c:pt>
                <c:pt idx="6">
                  <c:v>0.16581599999999999</c:v>
                </c:pt>
                <c:pt idx="7">
                  <c:v>0.13061699999999998</c:v>
                </c:pt>
                <c:pt idx="8">
                  <c:v>0.122782</c:v>
                </c:pt>
                <c:pt idx="9">
                  <c:v>1.3415619999999999</c:v>
                </c:pt>
                <c:pt idx="10">
                  <c:v>3.0816490000000001</c:v>
                </c:pt>
                <c:pt idx="11">
                  <c:v>3.470332</c:v>
                </c:pt>
              </c:numCache>
            </c:numRef>
          </c:val>
          <c:extLst>
            <c:ext xmlns:c16="http://schemas.microsoft.com/office/drawing/2014/chart" uri="{C3380CC4-5D6E-409C-BE32-E72D297353CC}">
              <c16:uniqueId val="{00000003-0F87-474C-83B6-66F9D6E7D10B}"/>
            </c:ext>
          </c:extLst>
        </c:ser>
        <c:ser>
          <c:idx val="4"/>
          <c:order val="4"/>
          <c:tx>
            <c:strRef>
              <c:f>'8.9'!$A$31</c:f>
              <c:strCache>
                <c:ptCount val="1"/>
                <c:pt idx="0">
                  <c:v>Farming and forestry</c:v>
                </c:pt>
              </c:strCache>
            </c:strRef>
          </c:tx>
          <c:invertIfNegative val="0"/>
          <c:val>
            <c:numRef>
              <c:f>'8.9'!$B$31:$M$31</c:f>
              <c:numCache>
                <c:formatCode>#,##0.0</c:formatCode>
                <c:ptCount val="12"/>
                <c:pt idx="0">
                  <c:v>2.2188750000000002</c:v>
                </c:pt>
                <c:pt idx="1">
                  <c:v>1.8313890000000002</c:v>
                </c:pt>
                <c:pt idx="2">
                  <c:v>1.816009</c:v>
                </c:pt>
                <c:pt idx="3">
                  <c:v>1.0845590000000001</c:v>
                </c:pt>
                <c:pt idx="4">
                  <c:v>1.1072380000000002</c:v>
                </c:pt>
                <c:pt idx="5">
                  <c:v>0.69705700000000004</c:v>
                </c:pt>
                <c:pt idx="6">
                  <c:v>0.51594000000000007</c:v>
                </c:pt>
                <c:pt idx="7">
                  <c:v>0.63078000000000001</c:v>
                </c:pt>
                <c:pt idx="8">
                  <c:v>0.57449800000000006</c:v>
                </c:pt>
                <c:pt idx="9">
                  <c:v>1.1709940000000001</c:v>
                </c:pt>
                <c:pt idx="10">
                  <c:v>0.82813799999999993</c:v>
                </c:pt>
                <c:pt idx="11">
                  <c:v>1.7398200000000001</c:v>
                </c:pt>
              </c:numCache>
            </c:numRef>
          </c:val>
          <c:extLst>
            <c:ext xmlns:c16="http://schemas.microsoft.com/office/drawing/2014/chart" uri="{C3380CC4-5D6E-409C-BE32-E72D297353CC}">
              <c16:uniqueId val="{00000004-0F87-474C-83B6-66F9D6E7D10B}"/>
            </c:ext>
          </c:extLst>
        </c:ser>
        <c:ser>
          <c:idx val="5"/>
          <c:order val="5"/>
          <c:tx>
            <c:strRef>
              <c:f>'8.9'!$A$32</c:f>
              <c:strCache>
                <c:ptCount val="1"/>
                <c:pt idx="0">
                  <c:v>Households</c:v>
                </c:pt>
              </c:strCache>
            </c:strRef>
          </c:tx>
          <c:spPr>
            <a:solidFill>
              <a:schemeClr val="accent6"/>
            </a:solidFill>
          </c:spPr>
          <c:invertIfNegative val="0"/>
          <c:val>
            <c:numRef>
              <c:f>'8.9'!$B$32:$M$32</c:f>
              <c:numCache>
                <c:formatCode>#,##0.0</c:formatCode>
                <c:ptCount val="12"/>
                <c:pt idx="0">
                  <c:v>230.90152</c:v>
                </c:pt>
                <c:pt idx="1">
                  <c:v>203.60830299999995</c:v>
                </c:pt>
                <c:pt idx="2">
                  <c:v>151.219694</c:v>
                </c:pt>
                <c:pt idx="3">
                  <c:v>92.545755999999997</c:v>
                </c:pt>
                <c:pt idx="4">
                  <c:v>78.711375999999987</c:v>
                </c:pt>
                <c:pt idx="5">
                  <c:v>43.422848999999999</c:v>
                </c:pt>
                <c:pt idx="6">
                  <c:v>33.230896999999999</c:v>
                </c:pt>
                <c:pt idx="7">
                  <c:v>33.443623000000002</c:v>
                </c:pt>
                <c:pt idx="8">
                  <c:v>43.892941999999998</c:v>
                </c:pt>
                <c:pt idx="9">
                  <c:v>122.70181499999998</c:v>
                </c:pt>
                <c:pt idx="10">
                  <c:v>174.01630900000001</c:v>
                </c:pt>
                <c:pt idx="11">
                  <c:v>214.33821100000006</c:v>
                </c:pt>
              </c:numCache>
            </c:numRef>
          </c:val>
          <c:extLst>
            <c:ext xmlns:c16="http://schemas.microsoft.com/office/drawing/2014/chart" uri="{C3380CC4-5D6E-409C-BE32-E72D297353CC}">
              <c16:uniqueId val="{00000005-0F87-474C-83B6-66F9D6E7D10B}"/>
            </c:ext>
          </c:extLst>
        </c:ser>
        <c:ser>
          <c:idx val="6"/>
          <c:order val="6"/>
          <c:tx>
            <c:strRef>
              <c:f>'8.9'!$A$33</c:f>
              <c:strCache>
                <c:ptCount val="1"/>
                <c:pt idx="0">
                  <c:v>Retail, services, schools, health care</c:v>
                </c:pt>
              </c:strCache>
            </c:strRef>
          </c:tx>
          <c:spPr>
            <a:solidFill>
              <a:srgbClr val="F0948F"/>
            </a:solidFill>
          </c:spPr>
          <c:invertIfNegative val="0"/>
          <c:val>
            <c:numRef>
              <c:f>'8.9'!$B$33:$M$33</c:f>
              <c:numCache>
                <c:formatCode>#,##0.0</c:formatCode>
                <c:ptCount val="12"/>
                <c:pt idx="0">
                  <c:v>130.31930699999998</c:v>
                </c:pt>
                <c:pt idx="1">
                  <c:v>120.05085700000002</c:v>
                </c:pt>
                <c:pt idx="2">
                  <c:v>91.831372000000002</c:v>
                </c:pt>
                <c:pt idx="3">
                  <c:v>59.99178400000001</c:v>
                </c:pt>
                <c:pt idx="4">
                  <c:v>49.429167999999997</c:v>
                </c:pt>
                <c:pt idx="5">
                  <c:v>24.737621000000008</c:v>
                </c:pt>
                <c:pt idx="6">
                  <c:v>38.682622999999992</c:v>
                </c:pt>
                <c:pt idx="7">
                  <c:v>38.725084000000003</c:v>
                </c:pt>
                <c:pt idx="8">
                  <c:v>46.26464</c:v>
                </c:pt>
                <c:pt idx="9">
                  <c:v>74.085864000000015</c:v>
                </c:pt>
                <c:pt idx="10">
                  <c:v>102.62585299999998</c:v>
                </c:pt>
                <c:pt idx="11">
                  <c:v>120.411171</c:v>
                </c:pt>
              </c:numCache>
            </c:numRef>
          </c:val>
          <c:extLst>
            <c:ext xmlns:c16="http://schemas.microsoft.com/office/drawing/2014/chart" uri="{C3380CC4-5D6E-409C-BE32-E72D297353CC}">
              <c16:uniqueId val="{00000006-0F87-474C-83B6-66F9D6E7D10B}"/>
            </c:ext>
          </c:extLst>
        </c:ser>
        <c:ser>
          <c:idx val="7"/>
          <c:order val="7"/>
          <c:tx>
            <c:strRef>
              <c:f>'8.9'!$A$34</c:f>
              <c:strCache>
                <c:ptCount val="1"/>
                <c:pt idx="0">
                  <c:v>Other</c:v>
                </c:pt>
              </c:strCache>
            </c:strRef>
          </c:tx>
          <c:spPr>
            <a:solidFill>
              <a:srgbClr val="F7C9C7"/>
            </a:solidFill>
          </c:spPr>
          <c:invertIfNegative val="0"/>
          <c:val>
            <c:numRef>
              <c:f>'8.9'!$B$34:$M$34</c:f>
              <c:numCache>
                <c:formatCode>#,##0.0</c:formatCode>
                <c:ptCount val="12"/>
                <c:pt idx="0">
                  <c:v>2.2576000000000001</c:v>
                </c:pt>
                <c:pt idx="1">
                  <c:v>2.137864</c:v>
                </c:pt>
                <c:pt idx="2">
                  <c:v>1.667427</c:v>
                </c:pt>
                <c:pt idx="3">
                  <c:v>1.1379670000000002</c:v>
                </c:pt>
                <c:pt idx="4">
                  <c:v>0.93442800000000004</c:v>
                </c:pt>
                <c:pt idx="5">
                  <c:v>0.19247399999999998</c:v>
                </c:pt>
                <c:pt idx="6">
                  <c:v>0.19895099999999999</c:v>
                </c:pt>
                <c:pt idx="7">
                  <c:v>0.15223300000000001</c:v>
                </c:pt>
                <c:pt idx="8">
                  <c:v>0.65569699999999997</c:v>
                </c:pt>
                <c:pt idx="9">
                  <c:v>1.3473539999999999</c:v>
                </c:pt>
                <c:pt idx="10">
                  <c:v>1.647829</c:v>
                </c:pt>
                <c:pt idx="11">
                  <c:v>2.1028929999999999</c:v>
                </c:pt>
              </c:numCache>
            </c:numRef>
          </c:val>
          <c:extLst>
            <c:ext xmlns:c16="http://schemas.microsoft.com/office/drawing/2014/chart" uri="{C3380CC4-5D6E-409C-BE32-E72D297353CC}">
              <c16:uniqueId val="{00000007-0F87-474C-83B6-66F9D6E7D10B}"/>
            </c:ext>
          </c:extLst>
        </c:ser>
        <c:dLbls>
          <c:showLegendKey val="0"/>
          <c:showVal val="0"/>
          <c:showCatName val="0"/>
          <c:showSerName val="0"/>
          <c:showPercent val="0"/>
          <c:showBubbleSize val="0"/>
        </c:dLbls>
        <c:gapWidth val="50"/>
        <c:overlap val="100"/>
        <c:axId val="199536640"/>
        <c:axId val="199538176"/>
      </c:barChart>
      <c:catAx>
        <c:axId val="199536640"/>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199538176"/>
        <c:crosses val="autoZero"/>
        <c:auto val="1"/>
        <c:lblAlgn val="ctr"/>
        <c:lblOffset val="100"/>
        <c:noMultiLvlLbl val="0"/>
      </c:catAx>
      <c:valAx>
        <c:axId val="199538176"/>
        <c:scaling>
          <c:orientation val="minMax"/>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199536640"/>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rgbClr val="233060"/>
                </a:solidFill>
              </a:defRPr>
            </a:pPr>
            <a:r>
              <a:rPr lang="cs-CZ" sz="1000" b="1" i="0" baseline="0">
                <a:solidFill>
                  <a:srgbClr val="233060"/>
                </a:solidFill>
                <a:effectLst/>
              </a:rPr>
              <a:t>Share in CR</a:t>
            </a:r>
            <a:endParaRPr lang="cs-CZ" sz="1000">
              <a:solidFill>
                <a:srgbClr val="233060"/>
              </a:solidFill>
              <a:effectLst/>
            </a:endParaRPr>
          </a:p>
        </c:rich>
      </c:tx>
      <c:layout>
        <c:manualLayout>
          <c:xMode val="edge"/>
          <c:yMode val="edge"/>
          <c:x val="5.2920909316302948E-4"/>
          <c:y val="0"/>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'8.9'!$M$39</c:f>
              <c:strCache>
                <c:ptCount val="1"/>
                <c:pt idx="0">
                  <c:v>Installed capacity</c:v>
                </c:pt>
              </c:strCache>
            </c:strRef>
          </c:tx>
          <c:invertIfNegative val="0"/>
          <c:val>
            <c:numRef>
              <c:f>'8.9'!$N$39</c:f>
              <c:numCache>
                <c:formatCode>0.0%</c:formatCode>
                <c:ptCount val="1"/>
                <c:pt idx="0">
                  <c:v>3.1878088386791778E-2</c:v>
                </c:pt>
              </c:numCache>
            </c:numRef>
          </c:val>
          <c:extLst>
            <c:ext xmlns:c16="http://schemas.microsoft.com/office/drawing/2014/chart" uri="{C3380CC4-5D6E-409C-BE32-E72D297353CC}">
              <c16:uniqueId val="{00000000-5561-40B9-86E9-FCC4A9713A4F}"/>
            </c:ext>
          </c:extLst>
        </c:ser>
        <c:ser>
          <c:idx val="1"/>
          <c:order val="1"/>
          <c:tx>
            <c:strRef>
              <c:f>'8.9'!$M$40</c:f>
              <c:strCache>
                <c:ptCount val="1"/>
                <c:pt idx="0">
                  <c:v>Gross heat production</c:v>
                </c:pt>
              </c:strCache>
            </c:strRef>
          </c:tx>
          <c:invertIfNegative val="0"/>
          <c:val>
            <c:numRef>
              <c:f>'8.9'!$N$40</c:f>
              <c:numCache>
                <c:formatCode>0.0%</c:formatCode>
                <c:ptCount val="1"/>
                <c:pt idx="0">
                  <c:v>4.6333776493727379E-2</c:v>
                </c:pt>
              </c:numCache>
            </c:numRef>
          </c:val>
          <c:extLst>
            <c:ext xmlns:c16="http://schemas.microsoft.com/office/drawing/2014/chart" uri="{C3380CC4-5D6E-409C-BE32-E72D297353CC}">
              <c16:uniqueId val="{00000001-5561-40B9-86E9-FCC4A9713A4F}"/>
            </c:ext>
          </c:extLst>
        </c:ser>
        <c:ser>
          <c:idx val="2"/>
          <c:order val="2"/>
          <c:tx>
            <c:strRef>
              <c:f>'8.9'!$M$41</c:f>
              <c:strCache>
                <c:ptCount val="1"/>
                <c:pt idx="0">
                  <c:v>Heat supply</c:v>
                </c:pt>
              </c:strCache>
            </c:strRef>
          </c:tx>
          <c:invertIfNegative val="0"/>
          <c:val>
            <c:numRef>
              <c:f>'8.9'!$N$41</c:f>
              <c:numCache>
                <c:formatCode>0.0%</c:formatCode>
                <c:ptCount val="1"/>
                <c:pt idx="0">
                  <c:v>4.0217002527304799E-2</c:v>
                </c:pt>
              </c:numCache>
            </c:numRef>
          </c:val>
          <c:extLst>
            <c:ext xmlns:c16="http://schemas.microsoft.com/office/drawing/2014/chart" uri="{C3380CC4-5D6E-409C-BE32-E72D297353CC}">
              <c16:uniqueId val="{00000002-5561-40B9-86E9-FCC4A9713A4F}"/>
            </c:ext>
          </c:extLst>
        </c:ser>
        <c:dLbls>
          <c:showLegendKey val="0"/>
          <c:showVal val="0"/>
          <c:showCatName val="0"/>
          <c:showSerName val="0"/>
          <c:showPercent val="0"/>
          <c:showBubbleSize val="0"/>
        </c:dLbls>
        <c:gapWidth val="150"/>
        <c:axId val="288329728"/>
        <c:axId val="288331264"/>
      </c:barChart>
      <c:catAx>
        <c:axId val="288329728"/>
        <c:scaling>
          <c:orientation val="maxMin"/>
        </c:scaling>
        <c:delete val="0"/>
        <c:axPos val="l"/>
        <c:numFmt formatCode="General" sourceLinked="1"/>
        <c:majorTickMark val="none"/>
        <c:minorTickMark val="none"/>
        <c:tickLblPos val="none"/>
        <c:crossAx val="288331264"/>
        <c:crosses val="autoZero"/>
        <c:auto val="1"/>
        <c:lblAlgn val="ctr"/>
        <c:lblOffset val="100"/>
        <c:noMultiLvlLbl val="0"/>
      </c:catAx>
      <c:valAx>
        <c:axId val="288331264"/>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88329728"/>
        <c:crosses val="max"/>
        <c:crossBetween val="between"/>
      </c:valAx>
    </c:plotArea>
    <c:legend>
      <c:legendPos val="b"/>
      <c:layout>
        <c:manualLayout>
          <c:xMode val="edge"/>
          <c:yMode val="edge"/>
          <c:x val="1.1157601115760111E-2"/>
          <c:y val="0.69121850786615746"/>
          <c:w val="0.61045256372242174"/>
          <c:h val="0.30079746019771486"/>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1">
                <a:solidFill>
                  <a:srgbClr val="233060"/>
                </a:solidFill>
              </a:defRPr>
            </a:pPr>
            <a:r>
              <a:rPr lang="cs-CZ" sz="1000" b="1" i="0" baseline="0">
                <a:solidFill>
                  <a:srgbClr val="233060"/>
                </a:solidFill>
                <a:effectLst/>
                <a:latin typeface="Arial" panose="020B0604020202020204" pitchFamily="34" charset="0"/>
                <a:cs typeface="Arial" panose="020B0604020202020204" pitchFamily="34" charset="0"/>
              </a:rPr>
              <a:t>Heat supply by fuel </a:t>
            </a:r>
            <a:r>
              <a:rPr lang="en-US" sz="1000" b="1" i="0" baseline="0">
                <a:solidFill>
                  <a:srgbClr val="233060"/>
                </a:solidFill>
                <a:effectLst/>
                <a:latin typeface="Arial" panose="020B0604020202020204" pitchFamily="34" charset="0"/>
                <a:cs typeface="Arial" panose="020B0604020202020204" pitchFamily="34" charset="0"/>
              </a:rPr>
              <a:t>[</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baseline="0">
                <a:solidFill>
                  <a:srgbClr val="233060"/>
                </a:solidFill>
                <a:effectLst/>
                <a:latin typeface="Arial" panose="020B0604020202020204" pitchFamily="34" charset="0"/>
                <a:cs typeface="Arial" panose="020B0604020202020204" pitchFamily="34" charset="0"/>
              </a:rPr>
              <a:t>]</a:t>
            </a:r>
            <a:endParaRPr lang="cs-CZ" sz="1000" b="1">
              <a:solidFill>
                <a:srgbClr val="233060"/>
              </a:solidFill>
              <a:effectLst/>
              <a:latin typeface="Arial" panose="020B0604020202020204" pitchFamily="34" charset="0"/>
              <a:cs typeface="Arial" panose="020B0604020202020204" pitchFamily="34" charset="0"/>
            </a:endParaRPr>
          </a:p>
        </c:rich>
      </c:tx>
      <c:layout>
        <c:manualLayout>
          <c:xMode val="edge"/>
          <c:yMode val="edge"/>
          <c:x val="5.1063114008915024E-4"/>
          <c:y val="1.9249449835677793E-2"/>
        </c:manualLayout>
      </c:layout>
      <c:overlay val="0"/>
    </c:title>
    <c:autoTitleDeleted val="0"/>
    <c:plotArea>
      <c:layout/>
      <c:barChart>
        <c:barDir val="col"/>
        <c:grouping val="stacked"/>
        <c:varyColors val="0"/>
        <c:ser>
          <c:idx val="0"/>
          <c:order val="0"/>
          <c:tx>
            <c:strRef>
              <c:f>'8.9'!$A$10</c:f>
              <c:strCache>
                <c:ptCount val="1"/>
                <c:pt idx="0">
                  <c:v>Biomass</c:v>
                </c:pt>
              </c:strCache>
            </c:strRef>
          </c:tx>
          <c:spPr>
            <a:solidFill>
              <a:srgbClr val="23315F"/>
            </a:solidFill>
          </c:spPr>
          <c:invertIfNegative val="0"/>
          <c:val>
            <c:numRef>
              <c:f>'8.9'!$B$10:$M$10</c:f>
              <c:numCache>
                <c:formatCode>#,##0.0</c:formatCode>
                <c:ptCount val="12"/>
                <c:pt idx="0">
                  <c:v>12.638401999999999</c:v>
                </c:pt>
                <c:pt idx="1">
                  <c:v>12.998971999999998</c:v>
                </c:pt>
                <c:pt idx="2">
                  <c:v>14.001612000000002</c:v>
                </c:pt>
                <c:pt idx="3">
                  <c:v>10.446089999999998</c:v>
                </c:pt>
                <c:pt idx="4">
                  <c:v>6.3025000000000002</c:v>
                </c:pt>
                <c:pt idx="5">
                  <c:v>2.9082380000000003</c:v>
                </c:pt>
                <c:pt idx="6">
                  <c:v>2.8573409999999999</c:v>
                </c:pt>
                <c:pt idx="7">
                  <c:v>3.9625269999999997</c:v>
                </c:pt>
                <c:pt idx="8">
                  <c:v>1.8047199999999999</c:v>
                </c:pt>
                <c:pt idx="9">
                  <c:v>3.9886889999999999</c:v>
                </c:pt>
                <c:pt idx="10">
                  <c:v>7.9519020000000005</c:v>
                </c:pt>
                <c:pt idx="11">
                  <c:v>10.653822</c:v>
                </c:pt>
              </c:numCache>
            </c:numRef>
          </c:val>
          <c:extLst>
            <c:ext xmlns:c16="http://schemas.microsoft.com/office/drawing/2014/chart" uri="{C3380CC4-5D6E-409C-BE32-E72D297353CC}">
              <c16:uniqueId val="{00000000-16F9-49E0-B9F8-A65835EE11A6}"/>
            </c:ext>
          </c:extLst>
        </c:ser>
        <c:ser>
          <c:idx val="1"/>
          <c:order val="1"/>
          <c:tx>
            <c:strRef>
              <c:f>'8.9'!$A$11</c:f>
              <c:strCache>
                <c:ptCount val="1"/>
                <c:pt idx="0">
                  <c:v>Biogas</c:v>
                </c:pt>
              </c:strCache>
            </c:strRef>
          </c:tx>
          <c:spPr>
            <a:solidFill>
              <a:srgbClr val="5A6588"/>
            </a:solidFill>
          </c:spPr>
          <c:invertIfNegative val="0"/>
          <c:val>
            <c:numRef>
              <c:f>'8.9'!$B$11:$M$11</c:f>
              <c:numCache>
                <c:formatCode>#,##0.0</c:formatCode>
                <c:ptCount val="12"/>
                <c:pt idx="0">
                  <c:v>5.3245059999999995</c:v>
                </c:pt>
                <c:pt idx="1">
                  <c:v>4.6642250000000001</c:v>
                </c:pt>
                <c:pt idx="2">
                  <c:v>4.3625390000000008</c:v>
                </c:pt>
                <c:pt idx="3">
                  <c:v>2.8761610000000002</c:v>
                </c:pt>
                <c:pt idx="4">
                  <c:v>3.4977990000000005</c:v>
                </c:pt>
                <c:pt idx="5">
                  <c:v>2.8523049999999999</c:v>
                </c:pt>
                <c:pt idx="6">
                  <c:v>2.5185379999999995</c:v>
                </c:pt>
                <c:pt idx="7">
                  <c:v>2.4430200000000002</c:v>
                </c:pt>
                <c:pt idx="8">
                  <c:v>2.2256909999999999</c:v>
                </c:pt>
                <c:pt idx="9">
                  <c:v>2.8375400000000002</c:v>
                </c:pt>
                <c:pt idx="10">
                  <c:v>3.6625290000000001</c:v>
                </c:pt>
                <c:pt idx="11">
                  <c:v>5.4089859999999996</c:v>
                </c:pt>
              </c:numCache>
            </c:numRef>
          </c:val>
          <c:extLst>
            <c:ext xmlns:c16="http://schemas.microsoft.com/office/drawing/2014/chart" uri="{C3380CC4-5D6E-409C-BE32-E72D297353CC}">
              <c16:uniqueId val="{00000001-16F9-49E0-B9F8-A65835EE11A6}"/>
            </c:ext>
          </c:extLst>
        </c:ser>
        <c:ser>
          <c:idx val="2"/>
          <c:order val="2"/>
          <c:tx>
            <c:strRef>
              <c:f>'8.9'!$A$12</c:f>
              <c:strCache>
                <c:ptCount val="1"/>
                <c:pt idx="0">
                  <c:v>Hard coal</c:v>
                </c:pt>
              </c:strCache>
            </c:strRef>
          </c:tx>
          <c:spPr>
            <a:solidFill>
              <a:srgbClr val="9198B0"/>
            </a:solidFill>
          </c:spPr>
          <c:invertIfNegative val="0"/>
          <c:val>
            <c:numRef>
              <c:f>'8.9'!$B$12:$M$12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16F9-49E0-B9F8-A65835EE11A6}"/>
            </c:ext>
          </c:extLst>
        </c:ser>
        <c:ser>
          <c:idx val="3"/>
          <c:order val="3"/>
          <c:tx>
            <c:strRef>
              <c:f>'8.9'!$A$13</c:f>
              <c:strCache>
                <c:ptCount val="1"/>
                <c:pt idx="0">
                  <c:v>Electrical energy</c:v>
                </c:pt>
              </c:strCache>
            </c:strRef>
          </c:tx>
          <c:spPr>
            <a:solidFill>
              <a:srgbClr val="C8CBD7"/>
            </a:solidFill>
          </c:spPr>
          <c:invertIfNegative val="0"/>
          <c:val>
            <c:numRef>
              <c:f>'8.9'!$B$13:$M$13</c:f>
              <c:numCache>
                <c:formatCode>#,##0.0</c:formatCode>
                <c:ptCount val="12"/>
                <c:pt idx="0">
                  <c:v>0</c:v>
                </c:pt>
                <c:pt idx="1">
                  <c:v>0</c:v>
                </c:pt>
                <c:pt idx="2">
                  <c:v>0</c:v>
                </c:pt>
                <c:pt idx="3">
                  <c:v>0</c:v>
                </c:pt>
                <c:pt idx="4">
                  <c:v>0</c:v>
                </c:pt>
                <c:pt idx="5">
                  <c:v>2.0646999999999999E-2</c:v>
                </c:pt>
                <c:pt idx="6">
                  <c:v>4.2781E-2</c:v>
                </c:pt>
                <c:pt idx="7">
                  <c:v>4.7747999999999999E-2</c:v>
                </c:pt>
                <c:pt idx="8">
                  <c:v>4.4171000000000002E-2</c:v>
                </c:pt>
                <c:pt idx="9">
                  <c:v>0</c:v>
                </c:pt>
                <c:pt idx="10">
                  <c:v>0</c:v>
                </c:pt>
                <c:pt idx="11">
                  <c:v>0</c:v>
                </c:pt>
              </c:numCache>
            </c:numRef>
          </c:val>
          <c:extLst>
            <c:ext xmlns:c16="http://schemas.microsoft.com/office/drawing/2014/chart" uri="{C3380CC4-5D6E-409C-BE32-E72D297353CC}">
              <c16:uniqueId val="{00000003-16F9-49E0-B9F8-A65835EE11A6}"/>
            </c:ext>
          </c:extLst>
        </c:ser>
        <c:ser>
          <c:idx val="4"/>
          <c:order val="4"/>
          <c:tx>
            <c:strRef>
              <c:f>'8.9'!$A$14</c:f>
              <c:strCache>
                <c:ptCount val="1"/>
                <c:pt idx="0">
                  <c:v>Ambient energy (heat pump)</c:v>
                </c:pt>
              </c:strCache>
            </c:strRef>
          </c:tx>
          <c:spPr>
            <a:solidFill>
              <a:srgbClr val="E02C1F"/>
            </a:solidFill>
          </c:spPr>
          <c:invertIfNegative val="0"/>
          <c:val>
            <c:numRef>
              <c:f>'8.9'!$B$14:$M$14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16F9-49E0-B9F8-A65835EE11A6}"/>
            </c:ext>
          </c:extLst>
        </c:ser>
        <c:ser>
          <c:idx val="5"/>
          <c:order val="5"/>
          <c:tx>
            <c:strRef>
              <c:f>'8.9'!$A$15</c:f>
              <c:strCache>
                <c:ptCount val="1"/>
                <c:pt idx="0">
                  <c:v>Solar energy (solar panel)</c:v>
                </c:pt>
              </c:strCache>
            </c:strRef>
          </c:tx>
          <c:spPr>
            <a:solidFill>
              <a:srgbClr val="E86158"/>
            </a:solidFill>
          </c:spPr>
          <c:invertIfNegative val="0"/>
          <c:val>
            <c:numRef>
              <c:f>'8.9'!$B$15:$M$15</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16F9-49E0-B9F8-A65835EE11A6}"/>
            </c:ext>
          </c:extLst>
        </c:ser>
        <c:ser>
          <c:idx val="6"/>
          <c:order val="6"/>
          <c:tx>
            <c:strRef>
              <c:f>'8.9'!$A$16</c:f>
              <c:strCache>
                <c:ptCount val="1"/>
                <c:pt idx="0">
                  <c:v>Brown coal</c:v>
                </c:pt>
              </c:strCache>
            </c:strRef>
          </c:tx>
          <c:spPr>
            <a:solidFill>
              <a:srgbClr val="F0948F"/>
            </a:solidFill>
          </c:spPr>
          <c:invertIfNegative val="0"/>
          <c:val>
            <c:numRef>
              <c:f>'8.9'!$B$16:$M$16</c:f>
              <c:numCache>
                <c:formatCode>#,##0.0</c:formatCode>
                <c:ptCount val="12"/>
                <c:pt idx="0">
                  <c:v>190.71527799999998</c:v>
                </c:pt>
                <c:pt idx="1">
                  <c:v>173.44182999999998</c:v>
                </c:pt>
                <c:pt idx="2">
                  <c:v>147.54520899999997</c:v>
                </c:pt>
                <c:pt idx="3">
                  <c:v>100.28310100000002</c:v>
                </c:pt>
                <c:pt idx="4">
                  <c:v>85.086176000000009</c:v>
                </c:pt>
                <c:pt idx="5">
                  <c:v>25.484467000000002</c:v>
                </c:pt>
                <c:pt idx="6">
                  <c:v>39.370743000000004</c:v>
                </c:pt>
                <c:pt idx="7">
                  <c:v>32.180257000000005</c:v>
                </c:pt>
                <c:pt idx="8">
                  <c:v>19.072022</c:v>
                </c:pt>
                <c:pt idx="9">
                  <c:v>128.379153</c:v>
                </c:pt>
                <c:pt idx="10">
                  <c:v>147.67136400000001</c:v>
                </c:pt>
                <c:pt idx="11">
                  <c:v>177.362202</c:v>
                </c:pt>
              </c:numCache>
            </c:numRef>
          </c:val>
          <c:extLst>
            <c:ext xmlns:c16="http://schemas.microsoft.com/office/drawing/2014/chart" uri="{C3380CC4-5D6E-409C-BE32-E72D297353CC}">
              <c16:uniqueId val="{00000006-16F9-49E0-B9F8-A65835EE11A6}"/>
            </c:ext>
          </c:extLst>
        </c:ser>
        <c:ser>
          <c:idx val="7"/>
          <c:order val="7"/>
          <c:tx>
            <c:strRef>
              <c:f>'8.9'!$A$17</c:f>
              <c:strCache>
                <c:ptCount val="1"/>
                <c:pt idx="0">
                  <c:v>Nuclear fuel</c:v>
                </c:pt>
              </c:strCache>
            </c:strRef>
          </c:tx>
          <c:spPr>
            <a:solidFill>
              <a:srgbClr val="F7C9C7"/>
            </a:solidFill>
          </c:spPr>
          <c:invertIfNegative val="0"/>
          <c:val>
            <c:numRef>
              <c:f>'8.9'!$B$17:$M$17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16F9-49E0-B9F8-A65835EE11A6}"/>
            </c:ext>
          </c:extLst>
        </c:ser>
        <c:ser>
          <c:idx val="8"/>
          <c:order val="8"/>
          <c:tx>
            <c:strRef>
              <c:f>'8.9'!$A$18</c:f>
              <c:strCache>
                <c:ptCount val="1"/>
                <c:pt idx="0">
                  <c:v>Coke</c:v>
                </c:pt>
              </c:strCache>
            </c:strRef>
          </c:tx>
          <c:spPr>
            <a:solidFill>
              <a:srgbClr val="262626"/>
            </a:solidFill>
          </c:spPr>
          <c:invertIfNegative val="0"/>
          <c:val>
            <c:numRef>
              <c:f>'8.9'!$B$18:$M$18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16F9-49E0-B9F8-A65835EE11A6}"/>
            </c:ext>
          </c:extLst>
        </c:ser>
        <c:ser>
          <c:idx val="9"/>
          <c:order val="9"/>
          <c:tx>
            <c:strRef>
              <c:f>'8.9'!$A$19</c:f>
              <c:strCache>
                <c:ptCount val="1"/>
                <c:pt idx="0">
                  <c:v>Waste heat</c:v>
                </c:pt>
              </c:strCache>
            </c:strRef>
          </c:tx>
          <c:spPr>
            <a:solidFill>
              <a:srgbClr val="646363"/>
            </a:solidFill>
          </c:spPr>
          <c:invertIfNegative val="0"/>
          <c:val>
            <c:numRef>
              <c:f>'8.9'!$B$19:$M$19</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16F9-49E0-B9F8-A65835EE11A6}"/>
            </c:ext>
          </c:extLst>
        </c:ser>
        <c:ser>
          <c:idx val="10"/>
          <c:order val="10"/>
          <c:tx>
            <c:strRef>
              <c:f>'8.9'!$A$20</c:f>
              <c:strCache>
                <c:ptCount val="1"/>
                <c:pt idx="0">
                  <c:v>Other liquid fuels</c:v>
                </c:pt>
              </c:strCache>
            </c:strRef>
          </c:tx>
          <c:spPr>
            <a:solidFill>
              <a:srgbClr val="9D9D9C"/>
            </a:solidFill>
          </c:spPr>
          <c:invertIfNegative val="0"/>
          <c:val>
            <c:numRef>
              <c:f>'8.9'!$B$20:$M$20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16F9-49E0-B9F8-A65835EE11A6}"/>
            </c:ext>
          </c:extLst>
        </c:ser>
        <c:ser>
          <c:idx val="11"/>
          <c:order val="11"/>
          <c:tx>
            <c:strRef>
              <c:f>'8.9'!$A$21</c:f>
              <c:strCache>
                <c:ptCount val="1"/>
                <c:pt idx="0">
                  <c:v>Other solid fuels</c:v>
                </c:pt>
              </c:strCache>
            </c:strRef>
          </c:tx>
          <c:spPr>
            <a:solidFill>
              <a:srgbClr val="D0D0D0"/>
            </a:solidFill>
          </c:spPr>
          <c:invertIfNegative val="0"/>
          <c:val>
            <c:numRef>
              <c:f>'8.9'!$B$21:$M$21</c:f>
              <c:numCache>
                <c:formatCode>#,##0.0</c:formatCode>
                <c:ptCount val="12"/>
                <c:pt idx="0">
                  <c:v>64.147231000000005</c:v>
                </c:pt>
                <c:pt idx="1">
                  <c:v>53.245470999999995</c:v>
                </c:pt>
                <c:pt idx="2">
                  <c:v>36.098582999999998</c:v>
                </c:pt>
                <c:pt idx="3">
                  <c:v>29.967149000000003</c:v>
                </c:pt>
                <c:pt idx="4">
                  <c:v>27.714112</c:v>
                </c:pt>
                <c:pt idx="5">
                  <c:v>12.870064000000001</c:v>
                </c:pt>
                <c:pt idx="6">
                  <c:v>2.2595079999999998</c:v>
                </c:pt>
                <c:pt idx="7">
                  <c:v>5.9334089999999993</c:v>
                </c:pt>
                <c:pt idx="8">
                  <c:v>43.262906000000001</c:v>
                </c:pt>
                <c:pt idx="9">
                  <c:v>35.385688999999999</c:v>
                </c:pt>
                <c:pt idx="10">
                  <c:v>55.355588000000004</c:v>
                </c:pt>
                <c:pt idx="11">
                  <c:v>45.295440999999997</c:v>
                </c:pt>
              </c:numCache>
            </c:numRef>
          </c:val>
          <c:extLst>
            <c:ext xmlns:c16="http://schemas.microsoft.com/office/drawing/2014/chart" uri="{C3380CC4-5D6E-409C-BE32-E72D297353CC}">
              <c16:uniqueId val="{0000000B-16F9-49E0-B9F8-A65835EE11A6}"/>
            </c:ext>
          </c:extLst>
        </c:ser>
        <c:ser>
          <c:idx val="12"/>
          <c:order val="12"/>
          <c:tx>
            <c:strRef>
              <c:f>'8.9'!$A$22</c:f>
              <c:strCache>
                <c:ptCount val="1"/>
                <c:pt idx="0">
                  <c:v>Other gases</c:v>
                </c:pt>
              </c:strCache>
            </c:strRef>
          </c:tx>
          <c:spPr>
            <a:pattFill prst="ltUpDiag">
              <a:fgClr>
                <a:srgbClr val="23315F"/>
              </a:fgClr>
              <a:bgClr>
                <a:sysClr val="window" lastClr="FFFFFF"/>
              </a:bgClr>
            </a:pattFill>
          </c:spPr>
          <c:invertIfNegative val="0"/>
          <c:val>
            <c:numRef>
              <c:f>'8.9'!$B$22:$M$22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16F9-49E0-B9F8-A65835EE11A6}"/>
            </c:ext>
          </c:extLst>
        </c:ser>
        <c:ser>
          <c:idx val="13"/>
          <c:order val="13"/>
          <c:tx>
            <c:strRef>
              <c:f>'8.9'!$A$23</c:f>
              <c:strCache>
                <c:ptCount val="1"/>
                <c:pt idx="0">
                  <c:v>Other</c:v>
                </c:pt>
              </c:strCache>
            </c:strRef>
          </c:tx>
          <c:spPr>
            <a:pattFill prst="ltUpDiag">
              <a:fgClr>
                <a:srgbClr val="E02C1F"/>
              </a:fgClr>
              <a:bgClr>
                <a:sysClr val="window" lastClr="FFFFFF"/>
              </a:bgClr>
            </a:pattFill>
          </c:spPr>
          <c:invertIfNegative val="0"/>
          <c:val>
            <c:numRef>
              <c:f>'8.9'!$B$23:$M$23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16F9-49E0-B9F8-A65835EE11A6}"/>
            </c:ext>
          </c:extLst>
        </c:ser>
        <c:ser>
          <c:idx val="14"/>
          <c:order val="14"/>
          <c:tx>
            <c:strRef>
              <c:f>'8.9'!$A$24</c:f>
              <c:strCache>
                <c:ptCount val="1"/>
                <c:pt idx="0">
                  <c:v>Fuel oils</c:v>
                </c:pt>
              </c:strCache>
            </c:strRef>
          </c:tx>
          <c:spPr>
            <a:pattFill prst="ltUpDiag">
              <a:fgClr>
                <a:srgbClr val="23315F"/>
              </a:fgClr>
              <a:bgClr>
                <a:sysClr val="window" lastClr="FFFFFF"/>
              </a:bgClr>
            </a:pattFill>
          </c:spPr>
          <c:invertIfNegative val="0"/>
          <c:val>
            <c:numRef>
              <c:f>'8.9'!$B$24:$M$24</c:f>
              <c:numCache>
                <c:formatCode>#,##0.0</c:formatCode>
                <c:ptCount val="12"/>
                <c:pt idx="0">
                  <c:v>1.8839999999999999</c:v>
                </c:pt>
                <c:pt idx="1">
                  <c:v>1.851</c:v>
                </c:pt>
                <c:pt idx="2">
                  <c:v>1.4217280000000001</c:v>
                </c:pt>
                <c:pt idx="3">
                  <c:v>1.0303630000000001</c:v>
                </c:pt>
                <c:pt idx="4">
                  <c:v>0.94699999999999995</c:v>
                </c:pt>
                <c:pt idx="5">
                  <c:v>1.5607379999999997</c:v>
                </c:pt>
                <c:pt idx="6">
                  <c:v>1.5610359999999999</c:v>
                </c:pt>
                <c:pt idx="7">
                  <c:v>1.1621290000000002</c:v>
                </c:pt>
                <c:pt idx="8">
                  <c:v>1.099583</c:v>
                </c:pt>
                <c:pt idx="9">
                  <c:v>1.1807099999999999</c:v>
                </c:pt>
                <c:pt idx="10">
                  <c:v>1.4732539999999998</c:v>
                </c:pt>
                <c:pt idx="11">
                  <c:v>1.9084129999999999</c:v>
                </c:pt>
              </c:numCache>
            </c:numRef>
          </c:val>
          <c:extLst>
            <c:ext xmlns:c16="http://schemas.microsoft.com/office/drawing/2014/chart" uri="{C3380CC4-5D6E-409C-BE32-E72D297353CC}">
              <c16:uniqueId val="{0000000E-16F9-49E0-B9F8-A65835EE11A6}"/>
            </c:ext>
          </c:extLst>
        </c:ser>
        <c:ser>
          <c:idx val="15"/>
          <c:order val="15"/>
          <c:tx>
            <c:strRef>
              <c:f>'8.9'!$A$25</c:f>
              <c:strCache>
                <c:ptCount val="1"/>
                <c:pt idx="0">
                  <c:v>Natural gas</c:v>
                </c:pt>
              </c:strCache>
            </c:strRef>
          </c:tx>
          <c:spPr>
            <a:pattFill prst="ltUpDiag">
              <a:fgClr>
                <a:srgbClr val="E86158"/>
              </a:fgClr>
              <a:bgClr>
                <a:sysClr val="window" lastClr="FFFFFF"/>
              </a:bgClr>
            </a:pattFill>
          </c:spPr>
          <c:invertIfNegative val="0"/>
          <c:val>
            <c:numRef>
              <c:f>'8.9'!$B$25:$M$25</c:f>
              <c:numCache>
                <c:formatCode>#,##0.0</c:formatCode>
                <c:ptCount val="12"/>
                <c:pt idx="0">
                  <c:v>200.11743899999999</c:v>
                </c:pt>
                <c:pt idx="1">
                  <c:v>179.89850300000001</c:v>
                </c:pt>
                <c:pt idx="2">
                  <c:v>121.82561000000001</c:v>
                </c:pt>
                <c:pt idx="3">
                  <c:v>61.021855000000002</c:v>
                </c:pt>
                <c:pt idx="4">
                  <c:v>47.997670000000006</c:v>
                </c:pt>
                <c:pt idx="5">
                  <c:v>52.966191999999992</c:v>
                </c:pt>
                <c:pt idx="6">
                  <c:v>53.590337000000005</c:v>
                </c:pt>
                <c:pt idx="7">
                  <c:v>56.199479000000004</c:v>
                </c:pt>
                <c:pt idx="8">
                  <c:v>78.091991999999991</c:v>
                </c:pt>
                <c:pt idx="9">
                  <c:v>82.36824399999999</c:v>
                </c:pt>
                <c:pt idx="10">
                  <c:v>147.19444300000001</c:v>
                </c:pt>
                <c:pt idx="11">
                  <c:v>190.63035899999997</c:v>
                </c:pt>
              </c:numCache>
            </c:numRef>
          </c:val>
          <c:extLst>
            <c:ext xmlns:c16="http://schemas.microsoft.com/office/drawing/2014/chart" uri="{C3380CC4-5D6E-409C-BE32-E72D297353CC}">
              <c16:uniqueId val="{0000000F-16F9-49E0-B9F8-A65835EE11A6}"/>
            </c:ext>
          </c:extLst>
        </c:ser>
        <c:dLbls>
          <c:showLegendKey val="0"/>
          <c:showVal val="0"/>
          <c:showCatName val="0"/>
          <c:showSerName val="0"/>
          <c:showPercent val="0"/>
          <c:showBubbleSize val="0"/>
        </c:dLbls>
        <c:gapWidth val="50"/>
        <c:overlap val="100"/>
        <c:axId val="289046528"/>
        <c:axId val="289048064"/>
      </c:barChart>
      <c:catAx>
        <c:axId val="289046528"/>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9048064"/>
        <c:crosses val="autoZero"/>
        <c:auto val="1"/>
        <c:lblAlgn val="ctr"/>
        <c:lblOffset val="100"/>
        <c:noMultiLvlLbl val="0"/>
      </c:catAx>
      <c:valAx>
        <c:axId val="289048064"/>
        <c:scaling>
          <c:orientation val="minMax"/>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9046528"/>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4086-4D7F-B1F4-DA43308C29EB}"/>
              </c:ext>
            </c:extLst>
          </c:dPt>
          <c:dPt>
            <c:idx val="1"/>
            <c:bubble3D val="0"/>
            <c:spPr>
              <a:solidFill>
                <a:schemeClr val="accent2"/>
              </a:solidFill>
            </c:spPr>
            <c:extLst>
              <c:ext xmlns:c16="http://schemas.microsoft.com/office/drawing/2014/chart" uri="{C3380CC4-5D6E-409C-BE32-E72D297353CC}">
                <c16:uniqueId val="{00000003-4086-4D7F-B1F4-DA43308C29EB}"/>
              </c:ext>
            </c:extLst>
          </c:dPt>
          <c:dPt>
            <c:idx val="2"/>
            <c:bubble3D val="0"/>
            <c:spPr>
              <a:solidFill>
                <a:schemeClr val="accent3"/>
              </a:solidFill>
            </c:spPr>
            <c:extLst>
              <c:ext xmlns:c16="http://schemas.microsoft.com/office/drawing/2014/chart" uri="{C3380CC4-5D6E-409C-BE32-E72D297353CC}">
                <c16:uniqueId val="{00000005-4086-4D7F-B1F4-DA43308C29EB}"/>
              </c:ext>
            </c:extLst>
          </c:dPt>
          <c:dPt>
            <c:idx val="3"/>
            <c:bubble3D val="0"/>
            <c:spPr>
              <a:solidFill>
                <a:schemeClr val="accent4"/>
              </a:solidFill>
            </c:spPr>
            <c:extLst>
              <c:ext xmlns:c16="http://schemas.microsoft.com/office/drawing/2014/chart" uri="{C3380CC4-5D6E-409C-BE32-E72D297353CC}">
                <c16:uniqueId val="{00000007-4086-4D7F-B1F4-DA43308C29EB}"/>
              </c:ext>
            </c:extLst>
          </c:dPt>
          <c:dPt>
            <c:idx val="4"/>
            <c:bubble3D val="0"/>
            <c:spPr>
              <a:solidFill>
                <a:schemeClr val="accent5"/>
              </a:solidFill>
            </c:spPr>
            <c:extLst>
              <c:ext xmlns:c16="http://schemas.microsoft.com/office/drawing/2014/chart" uri="{C3380CC4-5D6E-409C-BE32-E72D297353CC}">
                <c16:uniqueId val="{00000009-4086-4D7F-B1F4-DA43308C29EB}"/>
              </c:ext>
            </c:extLst>
          </c:dPt>
          <c:dPt>
            <c:idx val="5"/>
            <c:bubble3D val="0"/>
            <c:spPr>
              <a:solidFill>
                <a:schemeClr val="accent6"/>
              </a:solidFill>
            </c:spPr>
            <c:extLst>
              <c:ext xmlns:c16="http://schemas.microsoft.com/office/drawing/2014/chart" uri="{C3380CC4-5D6E-409C-BE32-E72D297353CC}">
                <c16:uniqueId val="{0000000B-4086-4D7F-B1F4-DA43308C29EB}"/>
              </c:ext>
            </c:extLst>
          </c:dPt>
          <c:dPt>
            <c:idx val="6"/>
            <c:bubble3D val="0"/>
            <c:spPr>
              <a:solidFill>
                <a:srgbClr val="F0948F"/>
              </a:solidFill>
            </c:spPr>
            <c:extLst>
              <c:ext xmlns:c16="http://schemas.microsoft.com/office/drawing/2014/chart" uri="{C3380CC4-5D6E-409C-BE32-E72D297353CC}">
                <c16:uniqueId val="{0000000D-4086-4D7F-B1F4-DA43308C29EB}"/>
              </c:ext>
            </c:extLst>
          </c:dPt>
          <c:dPt>
            <c:idx val="7"/>
            <c:bubble3D val="0"/>
            <c:spPr>
              <a:solidFill>
                <a:srgbClr val="F7C9C7"/>
              </a:solidFill>
            </c:spPr>
            <c:extLst>
              <c:ext xmlns:c16="http://schemas.microsoft.com/office/drawing/2014/chart" uri="{C3380CC4-5D6E-409C-BE32-E72D297353CC}">
                <c16:uniqueId val="{0000000F-4086-4D7F-B1F4-DA43308C29EB}"/>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10-4086-4D7F-B1F4-DA43308C29EB}"/>
            </c:ext>
          </c:extLst>
        </c:ser>
        <c:ser>
          <c:idx val="2"/>
          <c:order val="1"/>
          <c:dPt>
            <c:idx val="0"/>
            <c:bubble3D val="0"/>
            <c:spPr>
              <a:solidFill>
                <a:schemeClr val="accent1"/>
              </a:solidFill>
            </c:spPr>
            <c:extLst>
              <c:ext xmlns:c16="http://schemas.microsoft.com/office/drawing/2014/chart" uri="{C3380CC4-5D6E-409C-BE32-E72D297353CC}">
                <c16:uniqueId val="{00000012-4086-4D7F-B1F4-DA43308C29EB}"/>
              </c:ext>
            </c:extLst>
          </c:dPt>
          <c:dPt>
            <c:idx val="1"/>
            <c:bubble3D val="0"/>
            <c:spPr>
              <a:solidFill>
                <a:schemeClr val="accent2"/>
              </a:solidFill>
            </c:spPr>
            <c:extLst>
              <c:ext xmlns:c16="http://schemas.microsoft.com/office/drawing/2014/chart" uri="{C3380CC4-5D6E-409C-BE32-E72D297353CC}">
                <c16:uniqueId val="{00000014-4086-4D7F-B1F4-DA43308C29EB}"/>
              </c:ext>
            </c:extLst>
          </c:dPt>
          <c:dPt>
            <c:idx val="2"/>
            <c:bubble3D val="0"/>
            <c:spPr>
              <a:solidFill>
                <a:schemeClr val="accent3"/>
              </a:solidFill>
            </c:spPr>
            <c:extLst>
              <c:ext xmlns:c16="http://schemas.microsoft.com/office/drawing/2014/chart" uri="{C3380CC4-5D6E-409C-BE32-E72D297353CC}">
                <c16:uniqueId val="{00000016-4086-4D7F-B1F4-DA43308C29EB}"/>
              </c:ext>
            </c:extLst>
          </c:dPt>
          <c:dPt>
            <c:idx val="3"/>
            <c:bubble3D val="0"/>
            <c:spPr>
              <a:solidFill>
                <a:schemeClr val="accent4"/>
              </a:solidFill>
            </c:spPr>
            <c:extLst>
              <c:ext xmlns:c16="http://schemas.microsoft.com/office/drawing/2014/chart" uri="{C3380CC4-5D6E-409C-BE32-E72D297353CC}">
                <c16:uniqueId val="{00000018-4086-4D7F-B1F4-DA43308C29EB}"/>
              </c:ext>
            </c:extLst>
          </c:dPt>
          <c:dPt>
            <c:idx val="4"/>
            <c:bubble3D val="0"/>
            <c:spPr>
              <a:solidFill>
                <a:schemeClr val="accent5"/>
              </a:solidFill>
            </c:spPr>
            <c:extLst>
              <c:ext xmlns:c16="http://schemas.microsoft.com/office/drawing/2014/chart" uri="{C3380CC4-5D6E-409C-BE32-E72D297353CC}">
                <c16:uniqueId val="{0000001A-4086-4D7F-B1F4-DA43308C29EB}"/>
              </c:ext>
            </c:extLst>
          </c:dPt>
          <c:dPt>
            <c:idx val="5"/>
            <c:bubble3D val="0"/>
            <c:spPr>
              <a:solidFill>
                <a:schemeClr val="accent6"/>
              </a:solidFill>
            </c:spPr>
            <c:extLst>
              <c:ext xmlns:c16="http://schemas.microsoft.com/office/drawing/2014/chart" uri="{C3380CC4-5D6E-409C-BE32-E72D297353CC}">
                <c16:uniqueId val="{0000001C-4086-4D7F-B1F4-DA43308C29EB}"/>
              </c:ext>
            </c:extLst>
          </c:dPt>
          <c:dPt>
            <c:idx val="6"/>
            <c:bubble3D val="0"/>
            <c:spPr>
              <a:solidFill>
                <a:srgbClr val="F0948F"/>
              </a:solidFill>
            </c:spPr>
            <c:extLst>
              <c:ext xmlns:c16="http://schemas.microsoft.com/office/drawing/2014/chart" uri="{C3380CC4-5D6E-409C-BE32-E72D297353CC}">
                <c16:uniqueId val="{0000001E-4086-4D7F-B1F4-DA43308C29EB}"/>
              </c:ext>
            </c:extLst>
          </c:dPt>
          <c:dPt>
            <c:idx val="7"/>
            <c:bubble3D val="0"/>
            <c:spPr>
              <a:solidFill>
                <a:srgbClr val="F7C9C7"/>
              </a:solidFill>
            </c:spPr>
            <c:extLst>
              <c:ext xmlns:c16="http://schemas.microsoft.com/office/drawing/2014/chart" uri="{C3380CC4-5D6E-409C-BE32-E72D297353CC}">
                <c16:uniqueId val="{00000020-4086-4D7F-B1F4-DA43308C29EB}"/>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1-4086-4D7F-B1F4-DA43308C29EB}"/>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EB79-47F7-90AB-429F41054E43}"/>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EB79-47F7-90AB-429F41054E43}"/>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EB79-47F7-90AB-429F41054E43}"/>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EB79-47F7-90AB-429F41054E43}"/>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EB79-47F7-90AB-429F41054E43}"/>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EB79-47F7-90AB-429F41054E43}"/>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EB79-47F7-90AB-429F41054E43}"/>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EB79-47F7-90AB-429F41054E43}"/>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EB79-47F7-90AB-429F41054E43}"/>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EB79-47F7-90AB-429F41054E43}"/>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EB79-47F7-90AB-429F41054E43}"/>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EB79-47F7-90AB-429F41054E43}"/>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EB79-47F7-90AB-429F41054E43}"/>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EB79-47F7-90AB-429F41054E43}"/>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EB79-47F7-90AB-429F41054E43}"/>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EB79-47F7-90AB-429F41054E43}"/>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cs-CZ" sz="1000" b="1" i="0" baseline="0">
                <a:solidFill>
                  <a:srgbClr val="233060"/>
                </a:solidFill>
                <a:effectLst/>
                <a:latin typeface="+mn-lt"/>
              </a:rPr>
              <a:t>Heat consumption by national sector </a:t>
            </a:r>
            <a:r>
              <a:rPr lang="en-US" sz="1000" b="1" i="0" baseline="0">
                <a:solidFill>
                  <a:srgbClr val="233060"/>
                </a:solidFill>
                <a:effectLst/>
                <a:latin typeface="+mn-lt"/>
              </a:rPr>
              <a:t>[</a:t>
            </a:r>
            <a:r>
              <a:rPr lang="cs-CZ" sz="1000" b="1" i="0" baseline="0">
                <a:solidFill>
                  <a:srgbClr val="233060"/>
                </a:solidFill>
                <a:effectLst/>
                <a:latin typeface="+mn-lt"/>
              </a:rPr>
              <a:t>TJ</a:t>
            </a:r>
            <a:r>
              <a:rPr lang="en-US" sz="1000" b="1" i="0" baseline="0">
                <a:solidFill>
                  <a:srgbClr val="233060"/>
                </a:solidFill>
                <a:effectLst/>
                <a:latin typeface="+mn-lt"/>
              </a:rPr>
              <a:t>]</a:t>
            </a:r>
            <a:endParaRPr lang="cs-CZ" sz="1000">
              <a:solidFill>
                <a:srgbClr val="233060"/>
              </a:solidFill>
              <a:effectLst/>
              <a:latin typeface="+mn-lt"/>
            </a:endParaRPr>
          </a:p>
        </c:rich>
      </c:tx>
      <c:layout>
        <c:manualLayout>
          <c:xMode val="edge"/>
          <c:yMode val="edge"/>
          <c:x val="1.0726692511942471E-3"/>
          <c:y val="0"/>
        </c:manualLayout>
      </c:layout>
      <c:overlay val="0"/>
    </c:title>
    <c:autoTitleDeleted val="0"/>
    <c:plotArea>
      <c:layout>
        <c:manualLayout>
          <c:layoutTarget val="inner"/>
          <c:xMode val="edge"/>
          <c:yMode val="edge"/>
          <c:x val="7.5531919219025079E-2"/>
          <c:y val="0.25777366064536045"/>
          <c:w val="0.6353664721138359"/>
          <c:h val="0.54330228329301977"/>
        </c:manualLayout>
      </c:layout>
      <c:barChart>
        <c:barDir val="col"/>
        <c:grouping val="stacked"/>
        <c:varyColors val="0"/>
        <c:ser>
          <c:idx val="0"/>
          <c:order val="0"/>
          <c:tx>
            <c:strRef>
              <c:f>'8.10'!$A$28</c:f>
              <c:strCache>
                <c:ptCount val="1"/>
                <c:pt idx="0">
                  <c:v>Industry</c:v>
                </c:pt>
              </c:strCache>
            </c:strRef>
          </c:tx>
          <c:invertIfNegative val="0"/>
          <c:val>
            <c:numRef>
              <c:f>'8.10'!$B$28:$M$28</c:f>
              <c:numCache>
                <c:formatCode>#,##0.0</c:formatCode>
                <c:ptCount val="12"/>
                <c:pt idx="0">
                  <c:v>65.115840000000006</c:v>
                </c:pt>
                <c:pt idx="1">
                  <c:v>64.187470000000005</c:v>
                </c:pt>
                <c:pt idx="2">
                  <c:v>46.023746000000003</c:v>
                </c:pt>
                <c:pt idx="3">
                  <c:v>29.046427999999999</c:v>
                </c:pt>
                <c:pt idx="4">
                  <c:v>20.745115000000002</c:v>
                </c:pt>
                <c:pt idx="5">
                  <c:v>9.7320519999999995</c:v>
                </c:pt>
                <c:pt idx="6">
                  <c:v>7.5434560000000008</c:v>
                </c:pt>
                <c:pt idx="7">
                  <c:v>5.9678180000000003</c:v>
                </c:pt>
                <c:pt idx="8">
                  <c:v>24.354624999999999</c:v>
                </c:pt>
                <c:pt idx="9">
                  <c:v>46.573461999999999</c:v>
                </c:pt>
                <c:pt idx="10">
                  <c:v>63.25718599999999</c:v>
                </c:pt>
                <c:pt idx="11">
                  <c:v>73.655278999999993</c:v>
                </c:pt>
              </c:numCache>
            </c:numRef>
          </c:val>
          <c:extLst>
            <c:ext xmlns:c16="http://schemas.microsoft.com/office/drawing/2014/chart" uri="{C3380CC4-5D6E-409C-BE32-E72D297353CC}">
              <c16:uniqueId val="{00000000-7D39-477E-9522-6A9F2FCCFBB0}"/>
            </c:ext>
          </c:extLst>
        </c:ser>
        <c:ser>
          <c:idx val="1"/>
          <c:order val="1"/>
          <c:tx>
            <c:strRef>
              <c:f>'8.10'!$A$29</c:f>
              <c:strCache>
                <c:ptCount val="1"/>
                <c:pt idx="0">
                  <c:v>Energy</c:v>
                </c:pt>
              </c:strCache>
            </c:strRef>
          </c:tx>
          <c:invertIfNegative val="0"/>
          <c:val>
            <c:numRef>
              <c:f>'8.10'!$B$29:$M$29</c:f>
              <c:numCache>
                <c:formatCode>#,##0.0</c:formatCode>
                <c:ptCount val="12"/>
                <c:pt idx="0">
                  <c:v>2.0122</c:v>
                </c:pt>
                <c:pt idx="1">
                  <c:v>1.7225999999999999</c:v>
                </c:pt>
                <c:pt idx="2">
                  <c:v>1.3982000000000001</c:v>
                </c:pt>
                <c:pt idx="3">
                  <c:v>0.93470000000000009</c:v>
                </c:pt>
                <c:pt idx="4">
                  <c:v>0.59729999999999994</c:v>
                </c:pt>
                <c:pt idx="5">
                  <c:v>0.28600000000000003</c:v>
                </c:pt>
                <c:pt idx="6">
                  <c:v>0.2389</c:v>
                </c:pt>
                <c:pt idx="7">
                  <c:v>0.37080000000000002</c:v>
                </c:pt>
                <c:pt idx="8">
                  <c:v>0.47650000000000003</c:v>
                </c:pt>
                <c:pt idx="9">
                  <c:v>1.1179999999999999</c:v>
                </c:pt>
                <c:pt idx="10">
                  <c:v>1.4372</c:v>
                </c:pt>
                <c:pt idx="11">
                  <c:v>1.8601669999999999</c:v>
                </c:pt>
              </c:numCache>
            </c:numRef>
          </c:val>
          <c:extLst>
            <c:ext xmlns:c16="http://schemas.microsoft.com/office/drawing/2014/chart" uri="{C3380CC4-5D6E-409C-BE32-E72D297353CC}">
              <c16:uniqueId val="{00000001-7D39-477E-9522-6A9F2FCCFBB0}"/>
            </c:ext>
          </c:extLst>
        </c:ser>
        <c:ser>
          <c:idx val="2"/>
          <c:order val="2"/>
          <c:tx>
            <c:strRef>
              <c:f>'8.10'!$A$30</c:f>
              <c:strCache>
                <c:ptCount val="1"/>
                <c:pt idx="0">
                  <c:v>Transport</c:v>
                </c:pt>
              </c:strCache>
            </c:strRef>
          </c:tx>
          <c:invertIfNegative val="0"/>
          <c:val>
            <c:numRef>
              <c:f>'8.10'!$B$30:$M$30</c:f>
              <c:numCache>
                <c:formatCode>#,##0.0</c:formatCode>
                <c:ptCount val="12"/>
                <c:pt idx="0">
                  <c:v>10.4559</c:v>
                </c:pt>
                <c:pt idx="1">
                  <c:v>9.1417999999999999</c:v>
                </c:pt>
                <c:pt idx="2">
                  <c:v>6.3064</c:v>
                </c:pt>
                <c:pt idx="3">
                  <c:v>3.3300999999999998</c:v>
                </c:pt>
                <c:pt idx="4">
                  <c:v>2.3071999999999999</c:v>
                </c:pt>
                <c:pt idx="5">
                  <c:v>0.41149999999999998</c:v>
                </c:pt>
                <c:pt idx="6">
                  <c:v>0.38830000000000003</c:v>
                </c:pt>
                <c:pt idx="7">
                  <c:v>0.38389999999999996</c:v>
                </c:pt>
                <c:pt idx="8">
                  <c:v>1.3143</c:v>
                </c:pt>
                <c:pt idx="9">
                  <c:v>5.2396000000000003</c:v>
                </c:pt>
                <c:pt idx="10">
                  <c:v>7.5508000000000006</c:v>
                </c:pt>
                <c:pt idx="11">
                  <c:v>8.9629650000000005</c:v>
                </c:pt>
              </c:numCache>
            </c:numRef>
          </c:val>
          <c:extLst>
            <c:ext xmlns:c16="http://schemas.microsoft.com/office/drawing/2014/chart" uri="{C3380CC4-5D6E-409C-BE32-E72D297353CC}">
              <c16:uniqueId val="{00000002-7D39-477E-9522-6A9F2FCCFBB0}"/>
            </c:ext>
          </c:extLst>
        </c:ser>
        <c:ser>
          <c:idx val="3"/>
          <c:order val="3"/>
          <c:tx>
            <c:strRef>
              <c:f>'8.10'!$A$31</c:f>
              <c:strCache>
                <c:ptCount val="1"/>
                <c:pt idx="0">
                  <c:v>Construction</c:v>
                </c:pt>
              </c:strCache>
            </c:strRef>
          </c:tx>
          <c:invertIfNegative val="0"/>
          <c:val>
            <c:numRef>
              <c:f>'8.10'!$B$31:$M$31</c:f>
              <c:numCache>
                <c:formatCode>#,##0.0</c:formatCode>
                <c:ptCount val="12"/>
                <c:pt idx="0">
                  <c:v>3.939794</c:v>
                </c:pt>
                <c:pt idx="1">
                  <c:v>3.39994</c:v>
                </c:pt>
                <c:pt idx="2">
                  <c:v>2.5330140000000001</c:v>
                </c:pt>
                <c:pt idx="3">
                  <c:v>1.2463810000000002</c:v>
                </c:pt>
                <c:pt idx="4">
                  <c:v>0.88667499999999999</c:v>
                </c:pt>
                <c:pt idx="5">
                  <c:v>1.0924010000000002</c:v>
                </c:pt>
                <c:pt idx="6">
                  <c:v>0.20639099999999999</c:v>
                </c:pt>
                <c:pt idx="7">
                  <c:v>0.158743</c:v>
                </c:pt>
                <c:pt idx="8">
                  <c:v>0.78909899999999988</c:v>
                </c:pt>
                <c:pt idx="9">
                  <c:v>1.6982570000000001</c:v>
                </c:pt>
                <c:pt idx="10">
                  <c:v>2.6815509999999998</c:v>
                </c:pt>
                <c:pt idx="11">
                  <c:v>3.398806</c:v>
                </c:pt>
              </c:numCache>
            </c:numRef>
          </c:val>
          <c:extLst>
            <c:ext xmlns:c16="http://schemas.microsoft.com/office/drawing/2014/chart" uri="{C3380CC4-5D6E-409C-BE32-E72D297353CC}">
              <c16:uniqueId val="{00000003-7D39-477E-9522-6A9F2FCCFBB0}"/>
            </c:ext>
          </c:extLst>
        </c:ser>
        <c:ser>
          <c:idx val="4"/>
          <c:order val="4"/>
          <c:tx>
            <c:strRef>
              <c:f>'8.10'!$A$32</c:f>
              <c:strCache>
                <c:ptCount val="1"/>
                <c:pt idx="0">
                  <c:v>Farming and forestry</c:v>
                </c:pt>
              </c:strCache>
            </c:strRef>
          </c:tx>
          <c:invertIfNegative val="0"/>
          <c:val>
            <c:numRef>
              <c:f>'8.10'!$B$32:$M$32</c:f>
              <c:numCache>
                <c:formatCode>#,##0.0</c:formatCode>
                <c:ptCount val="12"/>
                <c:pt idx="0">
                  <c:v>6.2936699999999997</c:v>
                </c:pt>
                <c:pt idx="1">
                  <c:v>6.2663900000000003</c:v>
                </c:pt>
                <c:pt idx="2">
                  <c:v>5.9607199999999994</c:v>
                </c:pt>
                <c:pt idx="3">
                  <c:v>4.8428500000000003</c:v>
                </c:pt>
                <c:pt idx="4">
                  <c:v>5.2925800000000001</c:v>
                </c:pt>
                <c:pt idx="5">
                  <c:v>1.7001600000000001</c:v>
                </c:pt>
                <c:pt idx="6">
                  <c:v>2.2549099999999997</c:v>
                </c:pt>
                <c:pt idx="7">
                  <c:v>2.9286699999999994</c:v>
                </c:pt>
                <c:pt idx="8">
                  <c:v>3.4026100000000006</c:v>
                </c:pt>
                <c:pt idx="9">
                  <c:v>3.2539949999999997</c:v>
                </c:pt>
                <c:pt idx="10">
                  <c:v>6.0411899999999994</c:v>
                </c:pt>
                <c:pt idx="11">
                  <c:v>6.475369999999999</c:v>
                </c:pt>
              </c:numCache>
            </c:numRef>
          </c:val>
          <c:extLst>
            <c:ext xmlns:c16="http://schemas.microsoft.com/office/drawing/2014/chart" uri="{C3380CC4-5D6E-409C-BE32-E72D297353CC}">
              <c16:uniqueId val="{00000004-7D39-477E-9522-6A9F2FCCFBB0}"/>
            </c:ext>
          </c:extLst>
        </c:ser>
        <c:ser>
          <c:idx val="5"/>
          <c:order val="5"/>
          <c:tx>
            <c:strRef>
              <c:f>'8.10'!$A$33</c:f>
              <c:strCache>
                <c:ptCount val="1"/>
                <c:pt idx="0">
                  <c:v>Households</c:v>
                </c:pt>
              </c:strCache>
            </c:strRef>
          </c:tx>
          <c:spPr>
            <a:solidFill>
              <a:schemeClr val="accent6"/>
            </a:solidFill>
          </c:spPr>
          <c:invertIfNegative val="0"/>
          <c:val>
            <c:numRef>
              <c:f>'8.10'!$B$33:$M$33</c:f>
              <c:numCache>
                <c:formatCode>#,##0.0</c:formatCode>
                <c:ptCount val="12"/>
                <c:pt idx="0">
                  <c:v>196.75736299999997</c:v>
                </c:pt>
                <c:pt idx="1">
                  <c:v>172.946957</c:v>
                </c:pt>
                <c:pt idx="2">
                  <c:v>131.75973999999999</c:v>
                </c:pt>
                <c:pt idx="3">
                  <c:v>80.369190000000003</c:v>
                </c:pt>
                <c:pt idx="4">
                  <c:v>65.406954999999996</c:v>
                </c:pt>
                <c:pt idx="5">
                  <c:v>30.77037</c:v>
                </c:pt>
                <c:pt idx="6">
                  <c:v>28.655304000000001</c:v>
                </c:pt>
                <c:pt idx="7">
                  <c:v>28.837010999999997</c:v>
                </c:pt>
                <c:pt idx="8">
                  <c:v>41.814480000000003</c:v>
                </c:pt>
                <c:pt idx="9">
                  <c:v>109.47839599999999</c:v>
                </c:pt>
                <c:pt idx="10">
                  <c:v>151.848648</c:v>
                </c:pt>
                <c:pt idx="11">
                  <c:v>183.03115</c:v>
                </c:pt>
              </c:numCache>
            </c:numRef>
          </c:val>
          <c:extLst>
            <c:ext xmlns:c16="http://schemas.microsoft.com/office/drawing/2014/chart" uri="{C3380CC4-5D6E-409C-BE32-E72D297353CC}">
              <c16:uniqueId val="{00000005-7D39-477E-9522-6A9F2FCCFBB0}"/>
            </c:ext>
          </c:extLst>
        </c:ser>
        <c:ser>
          <c:idx val="6"/>
          <c:order val="6"/>
          <c:tx>
            <c:strRef>
              <c:f>'8.10'!$A$34</c:f>
              <c:strCache>
                <c:ptCount val="1"/>
                <c:pt idx="0">
                  <c:v>Retail, services, schools, health care</c:v>
                </c:pt>
              </c:strCache>
            </c:strRef>
          </c:tx>
          <c:spPr>
            <a:solidFill>
              <a:srgbClr val="F0948F"/>
            </a:solidFill>
          </c:spPr>
          <c:invertIfNegative val="0"/>
          <c:val>
            <c:numRef>
              <c:f>'8.10'!$B$34:$M$34</c:f>
              <c:numCache>
                <c:formatCode>#,##0.0</c:formatCode>
                <c:ptCount val="12"/>
                <c:pt idx="0">
                  <c:v>129.64135200000001</c:v>
                </c:pt>
                <c:pt idx="1">
                  <c:v>117.81371799999999</c:v>
                </c:pt>
                <c:pt idx="2">
                  <c:v>84.827200999999988</c:v>
                </c:pt>
                <c:pt idx="3">
                  <c:v>48.152281999999992</c:v>
                </c:pt>
                <c:pt idx="4">
                  <c:v>34.19379</c:v>
                </c:pt>
                <c:pt idx="5">
                  <c:v>13.568201</c:v>
                </c:pt>
                <c:pt idx="6">
                  <c:v>13.100456999999999</c:v>
                </c:pt>
                <c:pt idx="7">
                  <c:v>13.318556000000001</c:v>
                </c:pt>
                <c:pt idx="8">
                  <c:v>20.759007</c:v>
                </c:pt>
                <c:pt idx="9">
                  <c:v>64.981651999999997</c:v>
                </c:pt>
                <c:pt idx="10">
                  <c:v>98.990585999999993</c:v>
                </c:pt>
                <c:pt idx="11">
                  <c:v>116.67664699999999</c:v>
                </c:pt>
              </c:numCache>
            </c:numRef>
          </c:val>
          <c:extLst>
            <c:ext xmlns:c16="http://schemas.microsoft.com/office/drawing/2014/chart" uri="{C3380CC4-5D6E-409C-BE32-E72D297353CC}">
              <c16:uniqueId val="{00000006-7D39-477E-9522-6A9F2FCCFBB0}"/>
            </c:ext>
          </c:extLst>
        </c:ser>
        <c:ser>
          <c:idx val="7"/>
          <c:order val="7"/>
          <c:tx>
            <c:strRef>
              <c:f>'8.10'!$A$35</c:f>
              <c:strCache>
                <c:ptCount val="1"/>
                <c:pt idx="0">
                  <c:v>Other</c:v>
                </c:pt>
              </c:strCache>
            </c:strRef>
          </c:tx>
          <c:spPr>
            <a:solidFill>
              <a:srgbClr val="F7C9C7"/>
            </a:solidFill>
          </c:spPr>
          <c:invertIfNegative val="0"/>
          <c:val>
            <c:numRef>
              <c:f>'8.10'!$B$35:$M$35</c:f>
              <c:numCache>
                <c:formatCode>#,##0.0</c:formatCode>
                <c:ptCount val="12"/>
                <c:pt idx="0">
                  <c:v>31.922990000000002</c:v>
                </c:pt>
                <c:pt idx="1">
                  <c:v>29.694875</c:v>
                </c:pt>
                <c:pt idx="2">
                  <c:v>20.065597</c:v>
                </c:pt>
                <c:pt idx="3">
                  <c:v>10.401652</c:v>
                </c:pt>
                <c:pt idx="4">
                  <c:v>6.7927799999999996</c:v>
                </c:pt>
                <c:pt idx="5">
                  <c:v>1.9629519999999998</c:v>
                </c:pt>
                <c:pt idx="6">
                  <c:v>1.590255</c:v>
                </c:pt>
                <c:pt idx="7">
                  <c:v>1.7941480000000001</c:v>
                </c:pt>
                <c:pt idx="8">
                  <c:v>3.7325849999999994</c:v>
                </c:pt>
                <c:pt idx="9">
                  <c:v>15.131736</c:v>
                </c:pt>
                <c:pt idx="10">
                  <c:v>23.771118999999999</c:v>
                </c:pt>
                <c:pt idx="11">
                  <c:v>28.187652000000003</c:v>
                </c:pt>
              </c:numCache>
            </c:numRef>
          </c:val>
          <c:extLst>
            <c:ext xmlns:c16="http://schemas.microsoft.com/office/drawing/2014/chart" uri="{C3380CC4-5D6E-409C-BE32-E72D297353CC}">
              <c16:uniqueId val="{00000007-7D39-477E-9522-6A9F2FCCFBB0}"/>
            </c:ext>
          </c:extLst>
        </c:ser>
        <c:dLbls>
          <c:showLegendKey val="0"/>
          <c:showVal val="0"/>
          <c:showCatName val="0"/>
          <c:showSerName val="0"/>
          <c:showPercent val="0"/>
          <c:showBubbleSize val="0"/>
        </c:dLbls>
        <c:gapWidth val="50"/>
        <c:overlap val="100"/>
        <c:axId val="286475008"/>
        <c:axId val="286476544"/>
      </c:barChart>
      <c:catAx>
        <c:axId val="286475008"/>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6476544"/>
        <c:crosses val="autoZero"/>
        <c:auto val="1"/>
        <c:lblAlgn val="ctr"/>
        <c:lblOffset val="100"/>
        <c:noMultiLvlLbl val="0"/>
      </c:catAx>
      <c:valAx>
        <c:axId val="286476544"/>
        <c:scaling>
          <c:orientation val="minMax"/>
          <c:max val="700"/>
          <c:min val="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6475008"/>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latin typeface="Arial" panose="020B0604020202020204" pitchFamily="34" charset="0"/>
                <a:cs typeface="Arial" panose="020B0604020202020204" pitchFamily="34" charset="0"/>
              </a:defRPr>
            </a:pPr>
            <a:r>
              <a:rPr lang="cs-CZ" sz="1000" b="1" i="0" baseline="0">
                <a:solidFill>
                  <a:srgbClr val="233060"/>
                </a:solidFill>
                <a:effectLst/>
              </a:rPr>
              <a:t>Share in CR</a:t>
            </a:r>
            <a:endParaRPr lang="cs-CZ" sz="1000">
              <a:solidFill>
                <a:srgbClr val="233060"/>
              </a:solidFill>
              <a:effectLst/>
            </a:endParaRPr>
          </a:p>
        </c:rich>
      </c:tx>
      <c:layout>
        <c:manualLayout>
          <c:xMode val="edge"/>
          <c:yMode val="edge"/>
          <c:x val="5.2920909316302948E-4"/>
          <c:y val="0"/>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'8.10'!$M$40</c:f>
              <c:strCache>
                <c:ptCount val="1"/>
                <c:pt idx="0">
                  <c:v>Installed capacity</c:v>
                </c:pt>
              </c:strCache>
            </c:strRef>
          </c:tx>
          <c:invertIfNegative val="0"/>
          <c:val>
            <c:numRef>
              <c:f>'8.10'!$N$40</c:f>
              <c:numCache>
                <c:formatCode>0.0%</c:formatCode>
                <c:ptCount val="1"/>
                <c:pt idx="0">
                  <c:v>9.0090682286670762E-2</c:v>
                </c:pt>
              </c:numCache>
            </c:numRef>
          </c:val>
          <c:extLst>
            <c:ext xmlns:c16="http://schemas.microsoft.com/office/drawing/2014/chart" uri="{C3380CC4-5D6E-409C-BE32-E72D297353CC}">
              <c16:uniqueId val="{00000000-95AD-442C-B4FC-8CD6B342584C}"/>
            </c:ext>
          </c:extLst>
        </c:ser>
        <c:ser>
          <c:idx val="1"/>
          <c:order val="1"/>
          <c:tx>
            <c:strRef>
              <c:f>'8.10'!$M$41</c:f>
              <c:strCache>
                <c:ptCount val="1"/>
                <c:pt idx="0">
                  <c:v>Gross heat production</c:v>
                </c:pt>
              </c:strCache>
            </c:strRef>
          </c:tx>
          <c:invertIfNegative val="0"/>
          <c:val>
            <c:numRef>
              <c:f>'8.10'!$N$41</c:f>
              <c:numCache>
                <c:formatCode>0.0%</c:formatCode>
                <c:ptCount val="1"/>
                <c:pt idx="0">
                  <c:v>4.5352312204830166E-2</c:v>
                </c:pt>
              </c:numCache>
            </c:numRef>
          </c:val>
          <c:extLst>
            <c:ext xmlns:c16="http://schemas.microsoft.com/office/drawing/2014/chart" uri="{C3380CC4-5D6E-409C-BE32-E72D297353CC}">
              <c16:uniqueId val="{00000001-95AD-442C-B4FC-8CD6B342584C}"/>
            </c:ext>
          </c:extLst>
        </c:ser>
        <c:ser>
          <c:idx val="2"/>
          <c:order val="2"/>
          <c:tx>
            <c:strRef>
              <c:f>'8.10'!$M$42</c:f>
              <c:strCache>
                <c:ptCount val="1"/>
                <c:pt idx="0">
                  <c:v>Heat supply</c:v>
                </c:pt>
              </c:strCache>
            </c:strRef>
          </c:tx>
          <c:invertIfNegative val="0"/>
          <c:val>
            <c:numRef>
              <c:f>'8.10'!$N$42</c:f>
              <c:numCache>
                <c:formatCode>0.0%</c:formatCode>
                <c:ptCount val="1"/>
                <c:pt idx="0">
                  <c:v>5.0224303507633017E-2</c:v>
                </c:pt>
              </c:numCache>
            </c:numRef>
          </c:val>
          <c:extLst>
            <c:ext xmlns:c16="http://schemas.microsoft.com/office/drawing/2014/chart" uri="{C3380CC4-5D6E-409C-BE32-E72D297353CC}">
              <c16:uniqueId val="{00000002-95AD-442C-B4FC-8CD6B342584C}"/>
            </c:ext>
          </c:extLst>
        </c:ser>
        <c:dLbls>
          <c:showLegendKey val="0"/>
          <c:showVal val="0"/>
          <c:showCatName val="0"/>
          <c:showSerName val="0"/>
          <c:showPercent val="0"/>
          <c:showBubbleSize val="0"/>
        </c:dLbls>
        <c:gapWidth val="150"/>
        <c:axId val="286511872"/>
        <c:axId val="286513408"/>
      </c:barChart>
      <c:catAx>
        <c:axId val="286511872"/>
        <c:scaling>
          <c:orientation val="maxMin"/>
        </c:scaling>
        <c:delete val="0"/>
        <c:axPos val="l"/>
        <c:numFmt formatCode="General" sourceLinked="1"/>
        <c:majorTickMark val="none"/>
        <c:minorTickMark val="none"/>
        <c:tickLblPos val="none"/>
        <c:crossAx val="286513408"/>
        <c:crosses val="autoZero"/>
        <c:auto val="1"/>
        <c:lblAlgn val="ctr"/>
        <c:lblOffset val="100"/>
        <c:noMultiLvlLbl val="0"/>
      </c:catAx>
      <c:valAx>
        <c:axId val="286513408"/>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6511872"/>
        <c:crosses val="max"/>
        <c:crossBetween val="between"/>
      </c:valAx>
    </c:plotArea>
    <c:legend>
      <c:legendPos val="b"/>
      <c:layout>
        <c:manualLayout>
          <c:xMode val="edge"/>
          <c:yMode val="edge"/>
          <c:x val="1.5162396231415507E-3"/>
          <c:y val="0.68696628318256703"/>
          <c:w val="0.63276776595394191"/>
          <c:h val="0.31303371681743292"/>
        </c:manualLayout>
      </c:layout>
      <c:overlay val="0"/>
      <c:txPr>
        <a:bodyPr/>
        <a:lstStyle/>
        <a:p>
          <a:pPr>
            <a:defRPr sz="900">
              <a:latin typeface="Arial" panose="020B0604020202020204" pitchFamily="34" charset="0"/>
              <a:cs typeface="Arial" panose="020B0604020202020204" pitchFamily="34" charset="0"/>
            </a:defRPr>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800">
                <a:solidFill>
                  <a:srgbClr val="233060"/>
                </a:solidFill>
                <a:latin typeface="+mn-lt"/>
              </a:defRPr>
            </a:pPr>
            <a:r>
              <a:rPr lang="cs-CZ" sz="1000" b="1" i="0" baseline="0">
                <a:solidFill>
                  <a:srgbClr val="233060"/>
                </a:solidFill>
                <a:effectLst/>
                <a:latin typeface="Arial" panose="020B0604020202020204" pitchFamily="34" charset="0"/>
                <a:cs typeface="Arial" panose="020B0604020202020204" pitchFamily="34" charset="0"/>
              </a:rPr>
              <a:t>Heat supply by fuel </a:t>
            </a:r>
            <a:r>
              <a:rPr lang="en-US" sz="1000" b="1" i="0" baseline="0">
                <a:solidFill>
                  <a:srgbClr val="233060"/>
                </a:solidFill>
                <a:effectLst/>
                <a:latin typeface="Arial" panose="020B0604020202020204" pitchFamily="34" charset="0"/>
                <a:cs typeface="Arial" panose="020B0604020202020204" pitchFamily="34" charset="0"/>
              </a:rPr>
              <a:t>[</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1.1007654639433836E-3"/>
          <c:y val="0"/>
        </c:manualLayout>
      </c:layout>
      <c:overlay val="0"/>
    </c:title>
    <c:autoTitleDeleted val="0"/>
    <c:plotArea>
      <c:layout/>
      <c:barChart>
        <c:barDir val="col"/>
        <c:grouping val="stacked"/>
        <c:varyColors val="0"/>
        <c:ser>
          <c:idx val="0"/>
          <c:order val="0"/>
          <c:tx>
            <c:strRef>
              <c:f>'8.10'!$A$10</c:f>
              <c:strCache>
                <c:ptCount val="1"/>
                <c:pt idx="0">
                  <c:v>Biomass</c:v>
                </c:pt>
              </c:strCache>
            </c:strRef>
          </c:tx>
          <c:spPr>
            <a:solidFill>
              <a:srgbClr val="23315F"/>
            </a:solidFill>
          </c:spPr>
          <c:invertIfNegative val="0"/>
          <c:val>
            <c:numRef>
              <c:f>'8.10'!$B$10:$M$10</c:f>
              <c:numCache>
                <c:formatCode>#,##0.0</c:formatCode>
                <c:ptCount val="12"/>
                <c:pt idx="0">
                  <c:v>8.6908829999999995</c:v>
                </c:pt>
                <c:pt idx="1">
                  <c:v>8.196294</c:v>
                </c:pt>
                <c:pt idx="2">
                  <c:v>6.609299</c:v>
                </c:pt>
                <c:pt idx="3">
                  <c:v>4.6658469999999994</c:v>
                </c:pt>
                <c:pt idx="4">
                  <c:v>2.9373620000000003</c:v>
                </c:pt>
                <c:pt idx="5">
                  <c:v>1.5598350000000001</c:v>
                </c:pt>
                <c:pt idx="6">
                  <c:v>0.68910000000000005</c:v>
                </c:pt>
                <c:pt idx="7">
                  <c:v>0.58188300000000004</c:v>
                </c:pt>
                <c:pt idx="8">
                  <c:v>3.3029610000000003</c:v>
                </c:pt>
                <c:pt idx="9">
                  <c:v>4.9910800000000002</c:v>
                </c:pt>
                <c:pt idx="10">
                  <c:v>7.652342</c:v>
                </c:pt>
                <c:pt idx="11">
                  <c:v>7.7917990000000001</c:v>
                </c:pt>
              </c:numCache>
            </c:numRef>
          </c:val>
          <c:extLst>
            <c:ext xmlns:c16="http://schemas.microsoft.com/office/drawing/2014/chart" uri="{C3380CC4-5D6E-409C-BE32-E72D297353CC}">
              <c16:uniqueId val="{00000000-DCC5-4F4A-A54D-47D52AA346C4}"/>
            </c:ext>
          </c:extLst>
        </c:ser>
        <c:ser>
          <c:idx val="1"/>
          <c:order val="1"/>
          <c:tx>
            <c:strRef>
              <c:f>'8.10'!$A$11</c:f>
              <c:strCache>
                <c:ptCount val="1"/>
                <c:pt idx="0">
                  <c:v>Biogas</c:v>
                </c:pt>
              </c:strCache>
            </c:strRef>
          </c:tx>
          <c:spPr>
            <a:solidFill>
              <a:srgbClr val="5A6588"/>
            </a:solidFill>
          </c:spPr>
          <c:invertIfNegative val="0"/>
          <c:val>
            <c:numRef>
              <c:f>'8.10'!$B$11:$M$11</c:f>
              <c:numCache>
                <c:formatCode>#,##0.0</c:formatCode>
                <c:ptCount val="12"/>
                <c:pt idx="0">
                  <c:v>6.7074209999999992</c:v>
                </c:pt>
                <c:pt idx="1">
                  <c:v>6.7392119999999993</c:v>
                </c:pt>
                <c:pt idx="2">
                  <c:v>6.3555919999999997</c:v>
                </c:pt>
                <c:pt idx="3">
                  <c:v>5.1138080000000006</c:v>
                </c:pt>
                <c:pt idx="4">
                  <c:v>5.467568</c:v>
                </c:pt>
                <c:pt idx="5">
                  <c:v>1.8126229999999997</c:v>
                </c:pt>
                <c:pt idx="6">
                  <c:v>2.397373</c:v>
                </c:pt>
                <c:pt idx="7">
                  <c:v>3.0690079999999993</c:v>
                </c:pt>
                <c:pt idx="8">
                  <c:v>3.5653600000000005</c:v>
                </c:pt>
                <c:pt idx="9">
                  <c:v>3.6422119999999993</c:v>
                </c:pt>
                <c:pt idx="10">
                  <c:v>6.4637500000000001</c:v>
                </c:pt>
                <c:pt idx="11">
                  <c:v>7.2856609999999993</c:v>
                </c:pt>
              </c:numCache>
            </c:numRef>
          </c:val>
          <c:extLst>
            <c:ext xmlns:c16="http://schemas.microsoft.com/office/drawing/2014/chart" uri="{C3380CC4-5D6E-409C-BE32-E72D297353CC}">
              <c16:uniqueId val="{00000001-DCC5-4F4A-A54D-47D52AA346C4}"/>
            </c:ext>
          </c:extLst>
        </c:ser>
        <c:ser>
          <c:idx val="2"/>
          <c:order val="2"/>
          <c:tx>
            <c:strRef>
              <c:f>'8.10'!$A$12</c:f>
              <c:strCache>
                <c:ptCount val="1"/>
                <c:pt idx="0">
                  <c:v>Hard coal</c:v>
                </c:pt>
              </c:strCache>
            </c:strRef>
          </c:tx>
          <c:spPr>
            <a:solidFill>
              <a:srgbClr val="9198B0"/>
            </a:solidFill>
          </c:spPr>
          <c:invertIfNegative val="0"/>
          <c:val>
            <c:numRef>
              <c:f>'8.10'!$B$12:$M$12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DCC5-4F4A-A54D-47D52AA346C4}"/>
            </c:ext>
          </c:extLst>
        </c:ser>
        <c:ser>
          <c:idx val="3"/>
          <c:order val="3"/>
          <c:tx>
            <c:strRef>
              <c:f>'8.10'!$A$13</c:f>
              <c:strCache>
                <c:ptCount val="1"/>
                <c:pt idx="0">
                  <c:v>Electrical energy</c:v>
                </c:pt>
              </c:strCache>
            </c:strRef>
          </c:tx>
          <c:spPr>
            <a:solidFill>
              <a:srgbClr val="C8CBD7"/>
            </a:solidFill>
          </c:spPr>
          <c:invertIfNegative val="0"/>
          <c:val>
            <c:numRef>
              <c:f>'8.10'!$B$13:$M$13</c:f>
              <c:numCache>
                <c:formatCode>#,##0.0</c:formatCode>
                <c:ptCount val="12"/>
                <c:pt idx="0">
                  <c:v>2.4340000000000002</c:v>
                </c:pt>
                <c:pt idx="1">
                  <c:v>1.9350000000000001</c:v>
                </c:pt>
                <c:pt idx="2">
                  <c:v>2.4409999999999998</c:v>
                </c:pt>
                <c:pt idx="3">
                  <c:v>1.883</c:v>
                </c:pt>
                <c:pt idx="4">
                  <c:v>1.411</c:v>
                </c:pt>
                <c:pt idx="5">
                  <c:v>1.61</c:v>
                </c:pt>
                <c:pt idx="6">
                  <c:v>1.0309999999999999</c:v>
                </c:pt>
                <c:pt idx="7">
                  <c:v>0.98499999999999999</c:v>
                </c:pt>
                <c:pt idx="8">
                  <c:v>1.1240000000000001</c:v>
                </c:pt>
                <c:pt idx="9">
                  <c:v>1.8180000000000001</c:v>
                </c:pt>
                <c:pt idx="10">
                  <c:v>0.13900000000000001</c:v>
                </c:pt>
                <c:pt idx="11">
                  <c:v>0.33500000000000002</c:v>
                </c:pt>
              </c:numCache>
            </c:numRef>
          </c:val>
          <c:extLst>
            <c:ext xmlns:c16="http://schemas.microsoft.com/office/drawing/2014/chart" uri="{C3380CC4-5D6E-409C-BE32-E72D297353CC}">
              <c16:uniqueId val="{00000003-DCC5-4F4A-A54D-47D52AA346C4}"/>
            </c:ext>
          </c:extLst>
        </c:ser>
        <c:ser>
          <c:idx val="4"/>
          <c:order val="4"/>
          <c:tx>
            <c:strRef>
              <c:f>'8.10'!$A$14</c:f>
              <c:strCache>
                <c:ptCount val="1"/>
                <c:pt idx="0">
                  <c:v>Ambient energy (heat pump)</c:v>
                </c:pt>
              </c:strCache>
            </c:strRef>
          </c:tx>
          <c:spPr>
            <a:solidFill>
              <a:srgbClr val="E02C1F"/>
            </a:solidFill>
          </c:spPr>
          <c:invertIfNegative val="0"/>
          <c:val>
            <c:numRef>
              <c:f>'8.10'!$B$14:$M$14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DCC5-4F4A-A54D-47D52AA346C4}"/>
            </c:ext>
          </c:extLst>
        </c:ser>
        <c:ser>
          <c:idx val="5"/>
          <c:order val="5"/>
          <c:tx>
            <c:strRef>
              <c:f>'8.10'!$A$15</c:f>
              <c:strCache>
                <c:ptCount val="1"/>
                <c:pt idx="0">
                  <c:v>Solar energy (solar panel)</c:v>
                </c:pt>
              </c:strCache>
            </c:strRef>
          </c:tx>
          <c:spPr>
            <a:solidFill>
              <a:srgbClr val="E86158"/>
            </a:solidFill>
          </c:spPr>
          <c:invertIfNegative val="0"/>
          <c:val>
            <c:numRef>
              <c:f>'8.10'!$B$15:$M$15</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DCC5-4F4A-A54D-47D52AA346C4}"/>
            </c:ext>
          </c:extLst>
        </c:ser>
        <c:ser>
          <c:idx val="6"/>
          <c:order val="6"/>
          <c:tx>
            <c:strRef>
              <c:f>'8.10'!$A$16</c:f>
              <c:strCache>
                <c:ptCount val="1"/>
                <c:pt idx="0">
                  <c:v>Brown coal</c:v>
                </c:pt>
              </c:strCache>
            </c:strRef>
          </c:tx>
          <c:spPr>
            <a:solidFill>
              <a:srgbClr val="F0948F"/>
            </a:solidFill>
          </c:spPr>
          <c:invertIfNegative val="0"/>
          <c:val>
            <c:numRef>
              <c:f>'8.10'!$B$16:$M$16</c:f>
              <c:numCache>
                <c:formatCode>#,##0.0</c:formatCode>
                <c:ptCount val="12"/>
                <c:pt idx="0">
                  <c:v>549.39944300000002</c:v>
                </c:pt>
                <c:pt idx="1">
                  <c:v>495.87623699999995</c:v>
                </c:pt>
                <c:pt idx="2">
                  <c:v>362.10172899999998</c:v>
                </c:pt>
                <c:pt idx="3">
                  <c:v>212.70911699999999</c:v>
                </c:pt>
                <c:pt idx="4">
                  <c:v>163.933458</c:v>
                </c:pt>
                <c:pt idx="5">
                  <c:v>68.481206999999998</c:v>
                </c:pt>
                <c:pt idx="6">
                  <c:v>61.721497999999997</c:v>
                </c:pt>
                <c:pt idx="7">
                  <c:v>62.756381000000005</c:v>
                </c:pt>
                <c:pt idx="8">
                  <c:v>113.29025299999999</c:v>
                </c:pt>
                <c:pt idx="9">
                  <c:v>298.03204899999997</c:v>
                </c:pt>
                <c:pt idx="10">
                  <c:v>428.66893400000004</c:v>
                </c:pt>
                <c:pt idx="11">
                  <c:v>509.91458999999998</c:v>
                </c:pt>
              </c:numCache>
            </c:numRef>
          </c:val>
          <c:extLst>
            <c:ext xmlns:c16="http://schemas.microsoft.com/office/drawing/2014/chart" uri="{C3380CC4-5D6E-409C-BE32-E72D297353CC}">
              <c16:uniqueId val="{00000006-DCC5-4F4A-A54D-47D52AA346C4}"/>
            </c:ext>
          </c:extLst>
        </c:ser>
        <c:ser>
          <c:idx val="7"/>
          <c:order val="7"/>
          <c:tx>
            <c:strRef>
              <c:f>'8.10'!$A$17</c:f>
              <c:strCache>
                <c:ptCount val="1"/>
                <c:pt idx="0">
                  <c:v>Nuclear fuel</c:v>
                </c:pt>
              </c:strCache>
            </c:strRef>
          </c:tx>
          <c:spPr>
            <a:solidFill>
              <a:srgbClr val="F7C9C7"/>
            </a:solidFill>
          </c:spPr>
          <c:invertIfNegative val="0"/>
          <c:val>
            <c:numRef>
              <c:f>'8.10'!$B$17:$M$17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DCC5-4F4A-A54D-47D52AA346C4}"/>
            </c:ext>
          </c:extLst>
        </c:ser>
        <c:ser>
          <c:idx val="8"/>
          <c:order val="8"/>
          <c:tx>
            <c:strRef>
              <c:f>'8.10'!$A$18</c:f>
              <c:strCache>
                <c:ptCount val="1"/>
                <c:pt idx="0">
                  <c:v>Coke</c:v>
                </c:pt>
              </c:strCache>
            </c:strRef>
          </c:tx>
          <c:spPr>
            <a:solidFill>
              <a:srgbClr val="262626"/>
            </a:solidFill>
          </c:spPr>
          <c:invertIfNegative val="0"/>
          <c:val>
            <c:numRef>
              <c:f>'8.10'!$B$18:$M$18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DCC5-4F4A-A54D-47D52AA346C4}"/>
            </c:ext>
          </c:extLst>
        </c:ser>
        <c:ser>
          <c:idx val="9"/>
          <c:order val="9"/>
          <c:tx>
            <c:strRef>
              <c:f>'8.10'!$A$19</c:f>
              <c:strCache>
                <c:ptCount val="1"/>
                <c:pt idx="0">
                  <c:v>Waste heat</c:v>
                </c:pt>
              </c:strCache>
            </c:strRef>
          </c:tx>
          <c:spPr>
            <a:solidFill>
              <a:srgbClr val="646363"/>
            </a:solidFill>
          </c:spPr>
          <c:invertIfNegative val="0"/>
          <c:val>
            <c:numRef>
              <c:f>'8.10'!$B$19:$M$19</c:f>
              <c:numCache>
                <c:formatCode>#,##0.0</c:formatCode>
                <c:ptCount val="12"/>
                <c:pt idx="0">
                  <c:v>2.363</c:v>
                </c:pt>
                <c:pt idx="1">
                  <c:v>2.569</c:v>
                </c:pt>
                <c:pt idx="2">
                  <c:v>2.6829999999999998</c:v>
                </c:pt>
                <c:pt idx="3">
                  <c:v>1.976</c:v>
                </c:pt>
                <c:pt idx="4">
                  <c:v>1.081</c:v>
                </c:pt>
                <c:pt idx="5">
                  <c:v>1.337</c:v>
                </c:pt>
                <c:pt idx="6">
                  <c:v>1.038</c:v>
                </c:pt>
                <c:pt idx="7">
                  <c:v>0.28499999999999998</c:v>
                </c:pt>
                <c:pt idx="8">
                  <c:v>2.4700000000000002</c:v>
                </c:pt>
                <c:pt idx="9">
                  <c:v>2.9220000000000002</c:v>
                </c:pt>
                <c:pt idx="10">
                  <c:v>3.125</c:v>
                </c:pt>
                <c:pt idx="11">
                  <c:v>4.7240000000000002</c:v>
                </c:pt>
              </c:numCache>
            </c:numRef>
          </c:val>
          <c:extLst>
            <c:ext xmlns:c16="http://schemas.microsoft.com/office/drawing/2014/chart" uri="{C3380CC4-5D6E-409C-BE32-E72D297353CC}">
              <c16:uniqueId val="{00000009-DCC5-4F4A-A54D-47D52AA346C4}"/>
            </c:ext>
          </c:extLst>
        </c:ser>
        <c:ser>
          <c:idx val="10"/>
          <c:order val="10"/>
          <c:tx>
            <c:strRef>
              <c:f>'8.10'!$A$20</c:f>
              <c:strCache>
                <c:ptCount val="1"/>
                <c:pt idx="0">
                  <c:v>Other liquid fuels</c:v>
                </c:pt>
              </c:strCache>
            </c:strRef>
          </c:tx>
          <c:spPr>
            <a:solidFill>
              <a:srgbClr val="9D9D9C"/>
            </a:solidFill>
          </c:spPr>
          <c:invertIfNegative val="0"/>
          <c:val>
            <c:numRef>
              <c:f>'8.10'!$B$20:$M$20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DCC5-4F4A-A54D-47D52AA346C4}"/>
            </c:ext>
          </c:extLst>
        </c:ser>
        <c:ser>
          <c:idx val="11"/>
          <c:order val="11"/>
          <c:tx>
            <c:strRef>
              <c:f>'8.10'!$A$21</c:f>
              <c:strCache>
                <c:ptCount val="1"/>
                <c:pt idx="0">
                  <c:v>Other solid fuels</c:v>
                </c:pt>
              </c:strCache>
            </c:strRef>
          </c:tx>
          <c:spPr>
            <a:solidFill>
              <a:srgbClr val="D0D0D0"/>
            </a:solidFill>
          </c:spPr>
          <c:invertIfNegative val="0"/>
          <c:val>
            <c:numRef>
              <c:f>'8.10'!$B$21:$M$21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DCC5-4F4A-A54D-47D52AA346C4}"/>
            </c:ext>
          </c:extLst>
        </c:ser>
        <c:ser>
          <c:idx val="12"/>
          <c:order val="12"/>
          <c:tx>
            <c:strRef>
              <c:f>'8.10'!$A$22</c:f>
              <c:strCache>
                <c:ptCount val="1"/>
                <c:pt idx="0">
                  <c:v>Other gases</c:v>
                </c:pt>
              </c:strCache>
            </c:strRef>
          </c:tx>
          <c:spPr>
            <a:pattFill prst="ltUpDiag">
              <a:fgClr>
                <a:srgbClr val="23315F"/>
              </a:fgClr>
              <a:bgClr>
                <a:sysClr val="window" lastClr="FFFFFF"/>
              </a:bgClr>
            </a:pattFill>
          </c:spPr>
          <c:invertIfNegative val="0"/>
          <c:val>
            <c:numRef>
              <c:f>'8.10'!$B$22:$M$22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DCC5-4F4A-A54D-47D52AA346C4}"/>
            </c:ext>
          </c:extLst>
        </c:ser>
        <c:ser>
          <c:idx val="13"/>
          <c:order val="13"/>
          <c:tx>
            <c:strRef>
              <c:f>'8.10'!$A$23</c:f>
              <c:strCache>
                <c:ptCount val="1"/>
                <c:pt idx="0">
                  <c:v>Other</c:v>
                </c:pt>
              </c:strCache>
            </c:strRef>
          </c:tx>
          <c:spPr>
            <a:pattFill prst="ltUpDiag">
              <a:fgClr>
                <a:srgbClr val="E02C1F"/>
              </a:fgClr>
              <a:bgClr>
                <a:sysClr val="window" lastClr="FFFFFF"/>
              </a:bgClr>
            </a:pattFill>
          </c:spPr>
          <c:invertIfNegative val="0"/>
          <c:val>
            <c:numRef>
              <c:f>'8.10'!$B$23:$M$23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DCC5-4F4A-A54D-47D52AA346C4}"/>
            </c:ext>
          </c:extLst>
        </c:ser>
        <c:ser>
          <c:idx val="14"/>
          <c:order val="14"/>
          <c:tx>
            <c:strRef>
              <c:f>'8.10'!$A$24</c:f>
              <c:strCache>
                <c:ptCount val="1"/>
                <c:pt idx="0">
                  <c:v>Fuel oils</c:v>
                </c:pt>
              </c:strCache>
            </c:strRef>
          </c:tx>
          <c:spPr>
            <a:pattFill prst="ltUpDiag">
              <a:fgClr>
                <a:srgbClr val="5A6588"/>
              </a:fgClr>
              <a:bgClr>
                <a:sysClr val="window" lastClr="FFFFFF"/>
              </a:bgClr>
            </a:pattFill>
          </c:spPr>
          <c:invertIfNegative val="0"/>
          <c:val>
            <c:numRef>
              <c:f>'8.10'!$B$24:$M$24</c:f>
              <c:numCache>
                <c:formatCode>#,##0.0</c:formatCode>
                <c:ptCount val="12"/>
                <c:pt idx="0">
                  <c:v>3.8543999999999995E-2</c:v>
                </c:pt>
                <c:pt idx="1">
                  <c:v>3.1306E-2</c:v>
                </c:pt>
                <c:pt idx="2">
                  <c:v>3.1212E-2</c:v>
                </c:pt>
                <c:pt idx="3">
                  <c:v>3.2720999999999993E-2</c:v>
                </c:pt>
                <c:pt idx="4">
                  <c:v>3.0733E-2</c:v>
                </c:pt>
                <c:pt idx="5">
                  <c:v>2.6536999999999998E-2</c:v>
                </c:pt>
                <c:pt idx="6">
                  <c:v>0</c:v>
                </c:pt>
                <c:pt idx="7">
                  <c:v>1.9900000000000001E-4</c:v>
                </c:pt>
                <c:pt idx="8">
                  <c:v>2.545E-3</c:v>
                </c:pt>
                <c:pt idx="9">
                  <c:v>2.9289999999999997E-3</c:v>
                </c:pt>
                <c:pt idx="10">
                  <c:v>3.9524000000000004E-2</c:v>
                </c:pt>
                <c:pt idx="11">
                  <c:v>5.6896000000000002E-2</c:v>
                </c:pt>
              </c:numCache>
            </c:numRef>
          </c:val>
          <c:extLst>
            <c:ext xmlns:c16="http://schemas.microsoft.com/office/drawing/2014/chart" uri="{C3380CC4-5D6E-409C-BE32-E72D297353CC}">
              <c16:uniqueId val="{0000000E-DCC5-4F4A-A54D-47D52AA346C4}"/>
            </c:ext>
          </c:extLst>
        </c:ser>
        <c:ser>
          <c:idx val="15"/>
          <c:order val="15"/>
          <c:tx>
            <c:strRef>
              <c:f>'8.10'!$A$25</c:f>
              <c:strCache>
                <c:ptCount val="1"/>
                <c:pt idx="0">
                  <c:v>Natural gas</c:v>
                </c:pt>
              </c:strCache>
            </c:strRef>
          </c:tx>
          <c:spPr>
            <a:pattFill prst="ltUpDiag">
              <a:fgClr>
                <a:srgbClr val="E86158"/>
              </a:fgClr>
              <a:bgClr>
                <a:sysClr val="window" lastClr="FFFFFF"/>
              </a:bgClr>
            </a:pattFill>
          </c:spPr>
          <c:invertIfNegative val="0"/>
          <c:val>
            <c:numRef>
              <c:f>'8.10'!$B$25:$M$25</c:f>
              <c:numCache>
                <c:formatCode>#,##0.0</c:formatCode>
                <c:ptCount val="12"/>
                <c:pt idx="0">
                  <c:v>56.777847000000001</c:v>
                </c:pt>
                <c:pt idx="1">
                  <c:v>49.970223000000004</c:v>
                </c:pt>
                <c:pt idx="2">
                  <c:v>40.88747</c:v>
                </c:pt>
                <c:pt idx="3">
                  <c:v>27.537381999999997</c:v>
                </c:pt>
                <c:pt idx="4">
                  <c:v>23.366332999999997</c:v>
                </c:pt>
                <c:pt idx="5">
                  <c:v>11.725503999999999</c:v>
                </c:pt>
                <c:pt idx="6">
                  <c:v>11.119025000000001</c:v>
                </c:pt>
                <c:pt idx="7">
                  <c:v>11.521035999999999</c:v>
                </c:pt>
                <c:pt idx="8">
                  <c:v>14.282405999999998</c:v>
                </c:pt>
                <c:pt idx="9">
                  <c:v>36.740200000000002</c:v>
                </c:pt>
                <c:pt idx="10">
                  <c:v>46.334754000000004</c:v>
                </c:pt>
                <c:pt idx="11">
                  <c:v>54.499299999999998</c:v>
                </c:pt>
              </c:numCache>
            </c:numRef>
          </c:val>
          <c:extLst>
            <c:ext xmlns:c16="http://schemas.microsoft.com/office/drawing/2014/chart" uri="{C3380CC4-5D6E-409C-BE32-E72D297353CC}">
              <c16:uniqueId val="{0000000F-DCC5-4F4A-A54D-47D52AA346C4}"/>
            </c:ext>
          </c:extLst>
        </c:ser>
        <c:dLbls>
          <c:showLegendKey val="0"/>
          <c:showVal val="0"/>
          <c:showCatName val="0"/>
          <c:showSerName val="0"/>
          <c:showPercent val="0"/>
          <c:showBubbleSize val="0"/>
        </c:dLbls>
        <c:gapWidth val="50"/>
        <c:overlap val="100"/>
        <c:axId val="288781056"/>
        <c:axId val="288782592"/>
      </c:barChart>
      <c:catAx>
        <c:axId val="288781056"/>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8782592"/>
        <c:crosses val="autoZero"/>
        <c:auto val="1"/>
        <c:lblAlgn val="ctr"/>
        <c:lblOffset val="100"/>
        <c:noMultiLvlLbl val="0"/>
      </c:catAx>
      <c:valAx>
        <c:axId val="288782592"/>
        <c:scaling>
          <c:orientation val="minMax"/>
          <c:max val="7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8781056"/>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10CE-4878-9BBB-E2DE627D7DA4}"/>
              </c:ext>
            </c:extLst>
          </c:dPt>
          <c:dPt>
            <c:idx val="1"/>
            <c:bubble3D val="0"/>
            <c:spPr>
              <a:solidFill>
                <a:schemeClr val="accent2"/>
              </a:solidFill>
            </c:spPr>
            <c:extLst>
              <c:ext xmlns:c16="http://schemas.microsoft.com/office/drawing/2014/chart" uri="{C3380CC4-5D6E-409C-BE32-E72D297353CC}">
                <c16:uniqueId val="{00000003-10CE-4878-9BBB-E2DE627D7DA4}"/>
              </c:ext>
            </c:extLst>
          </c:dPt>
          <c:dPt>
            <c:idx val="2"/>
            <c:bubble3D val="0"/>
            <c:spPr>
              <a:solidFill>
                <a:schemeClr val="accent3"/>
              </a:solidFill>
            </c:spPr>
            <c:extLst>
              <c:ext xmlns:c16="http://schemas.microsoft.com/office/drawing/2014/chart" uri="{C3380CC4-5D6E-409C-BE32-E72D297353CC}">
                <c16:uniqueId val="{00000005-10CE-4878-9BBB-E2DE627D7DA4}"/>
              </c:ext>
            </c:extLst>
          </c:dPt>
          <c:dPt>
            <c:idx val="3"/>
            <c:bubble3D val="0"/>
            <c:spPr>
              <a:solidFill>
                <a:schemeClr val="accent4"/>
              </a:solidFill>
            </c:spPr>
            <c:extLst>
              <c:ext xmlns:c16="http://schemas.microsoft.com/office/drawing/2014/chart" uri="{C3380CC4-5D6E-409C-BE32-E72D297353CC}">
                <c16:uniqueId val="{00000007-10CE-4878-9BBB-E2DE627D7DA4}"/>
              </c:ext>
            </c:extLst>
          </c:dPt>
          <c:dPt>
            <c:idx val="4"/>
            <c:bubble3D val="0"/>
            <c:spPr>
              <a:solidFill>
                <a:schemeClr val="accent5"/>
              </a:solidFill>
            </c:spPr>
            <c:extLst>
              <c:ext xmlns:c16="http://schemas.microsoft.com/office/drawing/2014/chart" uri="{C3380CC4-5D6E-409C-BE32-E72D297353CC}">
                <c16:uniqueId val="{00000009-10CE-4878-9BBB-E2DE627D7DA4}"/>
              </c:ext>
            </c:extLst>
          </c:dPt>
          <c:dPt>
            <c:idx val="5"/>
            <c:bubble3D val="0"/>
            <c:spPr>
              <a:solidFill>
                <a:schemeClr val="accent6"/>
              </a:solidFill>
            </c:spPr>
            <c:extLst>
              <c:ext xmlns:c16="http://schemas.microsoft.com/office/drawing/2014/chart" uri="{C3380CC4-5D6E-409C-BE32-E72D297353CC}">
                <c16:uniqueId val="{0000000B-10CE-4878-9BBB-E2DE627D7DA4}"/>
              </c:ext>
            </c:extLst>
          </c:dPt>
          <c:dPt>
            <c:idx val="6"/>
            <c:bubble3D val="0"/>
            <c:spPr>
              <a:solidFill>
                <a:srgbClr val="F0948F"/>
              </a:solidFill>
            </c:spPr>
            <c:extLst>
              <c:ext xmlns:c16="http://schemas.microsoft.com/office/drawing/2014/chart" uri="{C3380CC4-5D6E-409C-BE32-E72D297353CC}">
                <c16:uniqueId val="{0000000D-10CE-4878-9BBB-E2DE627D7DA4}"/>
              </c:ext>
            </c:extLst>
          </c:dPt>
          <c:dPt>
            <c:idx val="7"/>
            <c:bubble3D val="0"/>
            <c:spPr>
              <a:solidFill>
                <a:srgbClr val="F7C9C7"/>
              </a:solidFill>
            </c:spPr>
            <c:extLst>
              <c:ext xmlns:c16="http://schemas.microsoft.com/office/drawing/2014/chart" uri="{C3380CC4-5D6E-409C-BE32-E72D297353CC}">
                <c16:uniqueId val="{0000000F-10CE-4878-9BBB-E2DE627D7DA4}"/>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10-10CE-4878-9BBB-E2DE627D7DA4}"/>
            </c:ext>
          </c:extLst>
        </c:ser>
        <c:ser>
          <c:idx val="2"/>
          <c:order val="1"/>
          <c:dPt>
            <c:idx val="0"/>
            <c:bubble3D val="0"/>
            <c:spPr>
              <a:solidFill>
                <a:schemeClr val="accent1"/>
              </a:solidFill>
            </c:spPr>
            <c:extLst>
              <c:ext xmlns:c16="http://schemas.microsoft.com/office/drawing/2014/chart" uri="{C3380CC4-5D6E-409C-BE32-E72D297353CC}">
                <c16:uniqueId val="{00000012-10CE-4878-9BBB-E2DE627D7DA4}"/>
              </c:ext>
            </c:extLst>
          </c:dPt>
          <c:dPt>
            <c:idx val="1"/>
            <c:bubble3D val="0"/>
            <c:spPr>
              <a:solidFill>
                <a:schemeClr val="accent2"/>
              </a:solidFill>
            </c:spPr>
            <c:extLst>
              <c:ext xmlns:c16="http://schemas.microsoft.com/office/drawing/2014/chart" uri="{C3380CC4-5D6E-409C-BE32-E72D297353CC}">
                <c16:uniqueId val="{00000014-10CE-4878-9BBB-E2DE627D7DA4}"/>
              </c:ext>
            </c:extLst>
          </c:dPt>
          <c:dPt>
            <c:idx val="2"/>
            <c:bubble3D val="0"/>
            <c:spPr>
              <a:solidFill>
                <a:schemeClr val="accent3"/>
              </a:solidFill>
            </c:spPr>
            <c:extLst>
              <c:ext xmlns:c16="http://schemas.microsoft.com/office/drawing/2014/chart" uri="{C3380CC4-5D6E-409C-BE32-E72D297353CC}">
                <c16:uniqueId val="{00000016-10CE-4878-9BBB-E2DE627D7DA4}"/>
              </c:ext>
            </c:extLst>
          </c:dPt>
          <c:dPt>
            <c:idx val="3"/>
            <c:bubble3D val="0"/>
            <c:spPr>
              <a:solidFill>
                <a:schemeClr val="accent4"/>
              </a:solidFill>
            </c:spPr>
            <c:extLst>
              <c:ext xmlns:c16="http://schemas.microsoft.com/office/drawing/2014/chart" uri="{C3380CC4-5D6E-409C-BE32-E72D297353CC}">
                <c16:uniqueId val="{00000018-10CE-4878-9BBB-E2DE627D7DA4}"/>
              </c:ext>
            </c:extLst>
          </c:dPt>
          <c:dPt>
            <c:idx val="4"/>
            <c:bubble3D val="0"/>
            <c:spPr>
              <a:solidFill>
                <a:schemeClr val="accent5"/>
              </a:solidFill>
            </c:spPr>
            <c:extLst>
              <c:ext xmlns:c16="http://schemas.microsoft.com/office/drawing/2014/chart" uri="{C3380CC4-5D6E-409C-BE32-E72D297353CC}">
                <c16:uniqueId val="{0000001A-10CE-4878-9BBB-E2DE627D7DA4}"/>
              </c:ext>
            </c:extLst>
          </c:dPt>
          <c:dPt>
            <c:idx val="5"/>
            <c:bubble3D val="0"/>
            <c:spPr>
              <a:solidFill>
                <a:schemeClr val="accent6"/>
              </a:solidFill>
            </c:spPr>
            <c:extLst>
              <c:ext xmlns:c16="http://schemas.microsoft.com/office/drawing/2014/chart" uri="{C3380CC4-5D6E-409C-BE32-E72D297353CC}">
                <c16:uniqueId val="{0000001C-10CE-4878-9BBB-E2DE627D7DA4}"/>
              </c:ext>
            </c:extLst>
          </c:dPt>
          <c:dPt>
            <c:idx val="6"/>
            <c:bubble3D val="0"/>
            <c:spPr>
              <a:solidFill>
                <a:srgbClr val="F0948F"/>
              </a:solidFill>
            </c:spPr>
            <c:extLst>
              <c:ext xmlns:c16="http://schemas.microsoft.com/office/drawing/2014/chart" uri="{C3380CC4-5D6E-409C-BE32-E72D297353CC}">
                <c16:uniqueId val="{0000001E-10CE-4878-9BBB-E2DE627D7DA4}"/>
              </c:ext>
            </c:extLst>
          </c:dPt>
          <c:dPt>
            <c:idx val="7"/>
            <c:bubble3D val="0"/>
            <c:spPr>
              <a:solidFill>
                <a:srgbClr val="F7C9C7"/>
              </a:solidFill>
            </c:spPr>
            <c:extLst>
              <c:ext xmlns:c16="http://schemas.microsoft.com/office/drawing/2014/chart" uri="{C3380CC4-5D6E-409C-BE32-E72D297353CC}">
                <c16:uniqueId val="{00000020-10CE-4878-9BBB-E2DE627D7DA4}"/>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1-10CE-4878-9BBB-E2DE627D7DA4}"/>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3B79-4CA2-89B6-E3E51F03F132}"/>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3B79-4CA2-89B6-E3E51F03F132}"/>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3B79-4CA2-89B6-E3E51F03F132}"/>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3B79-4CA2-89B6-E3E51F03F132}"/>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3B79-4CA2-89B6-E3E51F03F132}"/>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3B79-4CA2-89B6-E3E51F03F132}"/>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3B79-4CA2-89B6-E3E51F03F132}"/>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3B79-4CA2-89B6-E3E51F03F132}"/>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3B79-4CA2-89B6-E3E51F03F132}"/>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3B79-4CA2-89B6-E3E51F03F132}"/>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3B79-4CA2-89B6-E3E51F03F132}"/>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3B79-4CA2-89B6-E3E51F03F132}"/>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3B79-4CA2-89B6-E3E51F03F132}"/>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3B79-4CA2-89B6-E3E51F03F132}"/>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3B79-4CA2-89B6-E3E51F03F132}"/>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3B79-4CA2-89B6-E3E51F03F132}"/>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cs-CZ" sz="1000" b="1" i="0" baseline="0">
                <a:solidFill>
                  <a:srgbClr val="233060"/>
                </a:solidFill>
                <a:effectLst/>
              </a:rPr>
              <a:t>Heat consumption by national economy sector </a:t>
            </a:r>
            <a:r>
              <a:rPr lang="en-US" sz="1000" b="1" i="0" baseline="0">
                <a:solidFill>
                  <a:srgbClr val="233060"/>
                </a:solidFill>
                <a:effectLst/>
              </a:rPr>
              <a:t>[</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1.4220466622386831E-3"/>
          <c:y val="0"/>
        </c:manualLayout>
      </c:layout>
      <c:overlay val="0"/>
    </c:title>
    <c:autoTitleDeleted val="0"/>
    <c:plotArea>
      <c:layout>
        <c:manualLayout>
          <c:layoutTarget val="inner"/>
          <c:xMode val="edge"/>
          <c:yMode val="edge"/>
          <c:x val="7.2330476776411051E-2"/>
          <c:y val="0.25074902829200774"/>
          <c:w val="0.62603580707049966"/>
          <c:h val="0.58425115673339911"/>
        </c:manualLayout>
      </c:layout>
      <c:barChart>
        <c:barDir val="col"/>
        <c:grouping val="stacked"/>
        <c:varyColors val="0"/>
        <c:ser>
          <c:idx val="0"/>
          <c:order val="0"/>
          <c:tx>
            <c:strRef>
              <c:f>'8.11'!$A$27</c:f>
              <c:strCache>
                <c:ptCount val="1"/>
                <c:pt idx="0">
                  <c:v>Industry</c:v>
                </c:pt>
              </c:strCache>
            </c:strRef>
          </c:tx>
          <c:invertIfNegative val="0"/>
          <c:val>
            <c:numRef>
              <c:f>'8.11'!$B$27:$M$27</c:f>
              <c:numCache>
                <c:formatCode>#,##0.0</c:formatCode>
                <c:ptCount val="12"/>
                <c:pt idx="0">
                  <c:v>77.232319999999987</c:v>
                </c:pt>
                <c:pt idx="1">
                  <c:v>74.551162000000019</c:v>
                </c:pt>
                <c:pt idx="2">
                  <c:v>54.054246999999997</c:v>
                </c:pt>
                <c:pt idx="3">
                  <c:v>30.478718000000004</c:v>
                </c:pt>
                <c:pt idx="4">
                  <c:v>5.0351359999999996</c:v>
                </c:pt>
                <c:pt idx="5">
                  <c:v>3.6333730000000006</c:v>
                </c:pt>
                <c:pt idx="6">
                  <c:v>3.2187600000000001</c:v>
                </c:pt>
                <c:pt idx="7">
                  <c:v>2.0093899999999998</c:v>
                </c:pt>
                <c:pt idx="8">
                  <c:v>4.22018</c:v>
                </c:pt>
                <c:pt idx="9">
                  <c:v>37.623798000000001</c:v>
                </c:pt>
                <c:pt idx="10">
                  <c:v>62.18281799999999</c:v>
                </c:pt>
                <c:pt idx="11">
                  <c:v>68.850231999999991</c:v>
                </c:pt>
              </c:numCache>
            </c:numRef>
          </c:val>
          <c:extLst>
            <c:ext xmlns:c16="http://schemas.microsoft.com/office/drawing/2014/chart" uri="{C3380CC4-5D6E-409C-BE32-E72D297353CC}">
              <c16:uniqueId val="{00000000-7DC6-4D23-96EC-F6F7E8DB4875}"/>
            </c:ext>
          </c:extLst>
        </c:ser>
        <c:ser>
          <c:idx val="1"/>
          <c:order val="1"/>
          <c:tx>
            <c:strRef>
              <c:f>'8.11'!$A$28</c:f>
              <c:strCache>
                <c:ptCount val="1"/>
                <c:pt idx="0">
                  <c:v>Energy</c:v>
                </c:pt>
              </c:strCache>
            </c:strRef>
          </c:tx>
          <c:invertIfNegative val="0"/>
          <c:val>
            <c:numRef>
              <c:f>'8.11'!$B$28:$M$28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7DC6-4D23-96EC-F6F7E8DB4875}"/>
            </c:ext>
          </c:extLst>
        </c:ser>
        <c:ser>
          <c:idx val="2"/>
          <c:order val="2"/>
          <c:tx>
            <c:strRef>
              <c:f>'8.11'!$A$29</c:f>
              <c:strCache>
                <c:ptCount val="1"/>
                <c:pt idx="0">
                  <c:v>Transport</c:v>
                </c:pt>
              </c:strCache>
            </c:strRef>
          </c:tx>
          <c:invertIfNegative val="0"/>
          <c:val>
            <c:numRef>
              <c:f>'8.11'!$B$29:$M$29</c:f>
              <c:numCache>
                <c:formatCode>#,##0.0</c:formatCode>
                <c:ptCount val="12"/>
                <c:pt idx="0">
                  <c:v>4.7287100000000004</c:v>
                </c:pt>
                <c:pt idx="1">
                  <c:v>3.9781200000000001</c:v>
                </c:pt>
                <c:pt idx="2">
                  <c:v>3.2454299999999998</c:v>
                </c:pt>
                <c:pt idx="3">
                  <c:v>2.4204699999999999</c:v>
                </c:pt>
                <c:pt idx="4">
                  <c:v>0.14299999999999999</c:v>
                </c:pt>
                <c:pt idx="5">
                  <c:v>5.1999999999999998E-2</c:v>
                </c:pt>
                <c:pt idx="6">
                  <c:v>6.855E-2</c:v>
                </c:pt>
                <c:pt idx="7">
                  <c:v>5.4999999999999993E-2</c:v>
                </c:pt>
                <c:pt idx="8">
                  <c:v>0.19700000000000001</c:v>
                </c:pt>
                <c:pt idx="9">
                  <c:v>3.0001800000000003</c:v>
                </c:pt>
                <c:pt idx="10">
                  <c:v>3.6252599999999999</c:v>
                </c:pt>
                <c:pt idx="11">
                  <c:v>4.0891099999999998</c:v>
                </c:pt>
              </c:numCache>
            </c:numRef>
          </c:val>
          <c:extLst>
            <c:ext xmlns:c16="http://schemas.microsoft.com/office/drawing/2014/chart" uri="{C3380CC4-5D6E-409C-BE32-E72D297353CC}">
              <c16:uniqueId val="{00000002-7DC6-4D23-96EC-F6F7E8DB4875}"/>
            </c:ext>
          </c:extLst>
        </c:ser>
        <c:ser>
          <c:idx val="3"/>
          <c:order val="3"/>
          <c:tx>
            <c:strRef>
              <c:f>'8.11'!$A$30</c:f>
              <c:strCache>
                <c:ptCount val="1"/>
                <c:pt idx="0">
                  <c:v>Construction</c:v>
                </c:pt>
              </c:strCache>
            </c:strRef>
          </c:tx>
          <c:invertIfNegative val="0"/>
          <c:val>
            <c:numRef>
              <c:f>'8.11'!$B$30:$M$30</c:f>
              <c:numCache>
                <c:formatCode>#,##0.0</c:formatCode>
                <c:ptCount val="12"/>
                <c:pt idx="0">
                  <c:v>0.66086</c:v>
                </c:pt>
                <c:pt idx="1">
                  <c:v>0.61896099999999998</c:v>
                </c:pt>
                <c:pt idx="2">
                  <c:v>0.44167899999999999</c:v>
                </c:pt>
                <c:pt idx="3">
                  <c:v>0.21890299999999999</c:v>
                </c:pt>
                <c:pt idx="4">
                  <c:v>0</c:v>
                </c:pt>
                <c:pt idx="5">
                  <c:v>0</c:v>
                </c:pt>
                <c:pt idx="6">
                  <c:v>0</c:v>
                </c:pt>
                <c:pt idx="7">
                  <c:v>0</c:v>
                </c:pt>
                <c:pt idx="8">
                  <c:v>0</c:v>
                </c:pt>
                <c:pt idx="9">
                  <c:v>0.28575400000000001</c:v>
                </c:pt>
                <c:pt idx="10">
                  <c:v>0.50026700000000002</c:v>
                </c:pt>
                <c:pt idx="11">
                  <c:v>0.89022799999999991</c:v>
                </c:pt>
              </c:numCache>
            </c:numRef>
          </c:val>
          <c:extLst>
            <c:ext xmlns:c16="http://schemas.microsoft.com/office/drawing/2014/chart" uri="{C3380CC4-5D6E-409C-BE32-E72D297353CC}">
              <c16:uniqueId val="{00000003-7DC6-4D23-96EC-F6F7E8DB4875}"/>
            </c:ext>
          </c:extLst>
        </c:ser>
        <c:ser>
          <c:idx val="4"/>
          <c:order val="4"/>
          <c:tx>
            <c:strRef>
              <c:f>'8.11'!$A$31</c:f>
              <c:strCache>
                <c:ptCount val="1"/>
                <c:pt idx="0">
                  <c:v>Farming and forestry</c:v>
                </c:pt>
              </c:strCache>
            </c:strRef>
          </c:tx>
          <c:invertIfNegative val="0"/>
          <c:val>
            <c:numRef>
              <c:f>'8.11'!$B$31:$M$31</c:f>
              <c:numCache>
                <c:formatCode>#,##0.0</c:formatCode>
                <c:ptCount val="12"/>
                <c:pt idx="0">
                  <c:v>8.0991600000000012</c:v>
                </c:pt>
                <c:pt idx="1">
                  <c:v>6.7376399999999999</c:v>
                </c:pt>
                <c:pt idx="2">
                  <c:v>6.5014599999999998</c:v>
                </c:pt>
                <c:pt idx="3">
                  <c:v>3.2176099999999996</c:v>
                </c:pt>
                <c:pt idx="4">
                  <c:v>1.52799</c:v>
                </c:pt>
                <c:pt idx="5">
                  <c:v>1.0363</c:v>
                </c:pt>
                <c:pt idx="6">
                  <c:v>1.0012000000000001</c:v>
                </c:pt>
                <c:pt idx="7">
                  <c:v>0.83360000000000001</c:v>
                </c:pt>
                <c:pt idx="8">
                  <c:v>0.92527499999999996</c:v>
                </c:pt>
                <c:pt idx="9">
                  <c:v>1.4016600000000001</c:v>
                </c:pt>
                <c:pt idx="10">
                  <c:v>3.0911900000000001</c:v>
                </c:pt>
                <c:pt idx="11">
                  <c:v>3.8212299999999999</c:v>
                </c:pt>
              </c:numCache>
            </c:numRef>
          </c:val>
          <c:extLst>
            <c:ext xmlns:c16="http://schemas.microsoft.com/office/drawing/2014/chart" uri="{C3380CC4-5D6E-409C-BE32-E72D297353CC}">
              <c16:uniqueId val="{00000004-7DC6-4D23-96EC-F6F7E8DB4875}"/>
            </c:ext>
          </c:extLst>
        </c:ser>
        <c:ser>
          <c:idx val="5"/>
          <c:order val="5"/>
          <c:tx>
            <c:strRef>
              <c:f>'8.11'!$A$32</c:f>
              <c:strCache>
                <c:ptCount val="1"/>
                <c:pt idx="0">
                  <c:v>Households</c:v>
                </c:pt>
              </c:strCache>
            </c:strRef>
          </c:tx>
          <c:spPr>
            <a:solidFill>
              <a:schemeClr val="accent6"/>
            </a:solidFill>
          </c:spPr>
          <c:invertIfNegative val="0"/>
          <c:val>
            <c:numRef>
              <c:f>'8.11'!$B$32:$M$32</c:f>
              <c:numCache>
                <c:formatCode>#,##0.0</c:formatCode>
                <c:ptCount val="12"/>
                <c:pt idx="0">
                  <c:v>282.46252300000003</c:v>
                </c:pt>
                <c:pt idx="1">
                  <c:v>242.08989199999999</c:v>
                </c:pt>
                <c:pt idx="2">
                  <c:v>189.95358800000002</c:v>
                </c:pt>
                <c:pt idx="3">
                  <c:v>123.765134</c:v>
                </c:pt>
                <c:pt idx="4">
                  <c:v>111.10922800000002</c:v>
                </c:pt>
                <c:pt idx="5">
                  <c:v>44.510123000000007</c:v>
                </c:pt>
                <c:pt idx="6">
                  <c:v>44.673899999999996</c:v>
                </c:pt>
                <c:pt idx="7">
                  <c:v>44.935529000000002</c:v>
                </c:pt>
                <c:pt idx="8">
                  <c:v>72.759989999999988</c:v>
                </c:pt>
                <c:pt idx="9">
                  <c:v>153.04411700000003</c:v>
                </c:pt>
                <c:pt idx="10">
                  <c:v>214.70479799999998</c:v>
                </c:pt>
                <c:pt idx="11">
                  <c:v>262.24073499999997</c:v>
                </c:pt>
              </c:numCache>
            </c:numRef>
          </c:val>
          <c:extLst>
            <c:ext xmlns:c16="http://schemas.microsoft.com/office/drawing/2014/chart" uri="{C3380CC4-5D6E-409C-BE32-E72D297353CC}">
              <c16:uniqueId val="{00000005-7DC6-4D23-96EC-F6F7E8DB4875}"/>
            </c:ext>
          </c:extLst>
        </c:ser>
        <c:ser>
          <c:idx val="6"/>
          <c:order val="6"/>
          <c:tx>
            <c:strRef>
              <c:f>'8.11'!$A$33</c:f>
              <c:strCache>
                <c:ptCount val="1"/>
                <c:pt idx="0">
                  <c:v>Retail, services, schools, health care</c:v>
                </c:pt>
              </c:strCache>
            </c:strRef>
          </c:tx>
          <c:spPr>
            <a:solidFill>
              <a:srgbClr val="F0948F"/>
            </a:solidFill>
          </c:spPr>
          <c:invertIfNegative val="0"/>
          <c:val>
            <c:numRef>
              <c:f>'8.11'!$B$33:$M$33</c:f>
              <c:numCache>
                <c:formatCode>#,##0.0</c:formatCode>
                <c:ptCount val="12"/>
                <c:pt idx="0">
                  <c:v>144.18763199999998</c:v>
                </c:pt>
                <c:pt idx="1">
                  <c:v>192.52036100000004</c:v>
                </c:pt>
                <c:pt idx="2">
                  <c:v>140.10165900000001</c:v>
                </c:pt>
                <c:pt idx="3">
                  <c:v>85.639253999999994</c:v>
                </c:pt>
                <c:pt idx="4">
                  <c:v>46.921565000000001</c:v>
                </c:pt>
                <c:pt idx="5">
                  <c:v>22.741545000000002</c:v>
                </c:pt>
                <c:pt idx="6">
                  <c:v>19.147031999999999</c:v>
                </c:pt>
                <c:pt idx="7">
                  <c:v>17.516798999999999</c:v>
                </c:pt>
                <c:pt idx="8">
                  <c:v>31.711476000000005</c:v>
                </c:pt>
                <c:pt idx="9">
                  <c:v>105.28861500000002</c:v>
                </c:pt>
                <c:pt idx="10">
                  <c:v>163.34823799999998</c:v>
                </c:pt>
                <c:pt idx="11">
                  <c:v>189.70245200000002</c:v>
                </c:pt>
              </c:numCache>
            </c:numRef>
          </c:val>
          <c:extLst>
            <c:ext xmlns:c16="http://schemas.microsoft.com/office/drawing/2014/chart" uri="{C3380CC4-5D6E-409C-BE32-E72D297353CC}">
              <c16:uniqueId val="{00000006-7DC6-4D23-96EC-F6F7E8DB4875}"/>
            </c:ext>
          </c:extLst>
        </c:ser>
        <c:ser>
          <c:idx val="7"/>
          <c:order val="7"/>
          <c:tx>
            <c:strRef>
              <c:f>'8.11'!$A$34</c:f>
              <c:strCache>
                <c:ptCount val="1"/>
                <c:pt idx="0">
                  <c:v>Other</c:v>
                </c:pt>
              </c:strCache>
            </c:strRef>
          </c:tx>
          <c:spPr>
            <a:solidFill>
              <a:srgbClr val="F7C9C7"/>
            </a:solidFill>
          </c:spPr>
          <c:invertIfNegative val="0"/>
          <c:val>
            <c:numRef>
              <c:f>'8.11'!$B$34:$M$34</c:f>
              <c:numCache>
                <c:formatCode>#,##0.0</c:formatCode>
                <c:ptCount val="12"/>
                <c:pt idx="0">
                  <c:v>1.9630999999999998</c:v>
                </c:pt>
                <c:pt idx="1">
                  <c:v>1.3237000000000001</c:v>
                </c:pt>
                <c:pt idx="2">
                  <c:v>0.94270000000000009</c:v>
                </c:pt>
                <c:pt idx="3">
                  <c:v>0.72070000000000001</c:v>
                </c:pt>
                <c:pt idx="4">
                  <c:v>0.4728</c:v>
                </c:pt>
                <c:pt idx="5">
                  <c:v>0.39639999999999997</c:v>
                </c:pt>
                <c:pt idx="6">
                  <c:v>0.121</c:v>
                </c:pt>
                <c:pt idx="7">
                  <c:v>2.8E-3</c:v>
                </c:pt>
                <c:pt idx="8">
                  <c:v>0.27029999999999998</c:v>
                </c:pt>
                <c:pt idx="9">
                  <c:v>4.19E-2</c:v>
                </c:pt>
                <c:pt idx="10">
                  <c:v>0.15909999999999999</c:v>
                </c:pt>
                <c:pt idx="11">
                  <c:v>0.23230000000000001</c:v>
                </c:pt>
              </c:numCache>
            </c:numRef>
          </c:val>
          <c:extLst>
            <c:ext xmlns:c16="http://schemas.microsoft.com/office/drawing/2014/chart" uri="{C3380CC4-5D6E-409C-BE32-E72D297353CC}">
              <c16:uniqueId val="{00000007-7DC6-4D23-96EC-F6F7E8DB4875}"/>
            </c:ext>
          </c:extLst>
        </c:ser>
        <c:dLbls>
          <c:showLegendKey val="0"/>
          <c:showVal val="0"/>
          <c:showCatName val="0"/>
          <c:showSerName val="0"/>
          <c:showPercent val="0"/>
          <c:showBubbleSize val="0"/>
        </c:dLbls>
        <c:gapWidth val="50"/>
        <c:overlap val="100"/>
        <c:axId val="289756672"/>
        <c:axId val="289758208"/>
      </c:barChart>
      <c:catAx>
        <c:axId val="289756672"/>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9758208"/>
        <c:crosses val="autoZero"/>
        <c:auto val="1"/>
        <c:lblAlgn val="ctr"/>
        <c:lblOffset val="100"/>
        <c:noMultiLvlLbl val="0"/>
      </c:catAx>
      <c:valAx>
        <c:axId val="289758208"/>
        <c:scaling>
          <c:orientation val="minMax"/>
          <c:max val="7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9756672"/>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b="1" i="0" baseline="0">
                <a:solidFill>
                  <a:srgbClr val="233060"/>
                </a:solidFill>
                <a:effectLst/>
              </a:rPr>
              <a:t>Share in CR</a:t>
            </a:r>
            <a:endParaRPr lang="cs-CZ" sz="1000">
              <a:solidFill>
                <a:srgbClr val="233060"/>
              </a:solidFill>
              <a:effectLst/>
            </a:endParaRPr>
          </a:p>
        </c:rich>
      </c:tx>
      <c:layout>
        <c:manualLayout>
          <c:xMode val="edge"/>
          <c:yMode val="edge"/>
          <c:x val="5.2920909316302948E-4"/>
          <c:y val="0"/>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'8.11'!$M$39</c:f>
              <c:strCache>
                <c:ptCount val="1"/>
                <c:pt idx="0">
                  <c:v>Installed capacity</c:v>
                </c:pt>
              </c:strCache>
            </c:strRef>
          </c:tx>
          <c:invertIfNegative val="0"/>
          <c:val>
            <c:numRef>
              <c:f>'8.11'!$N$39</c:f>
              <c:numCache>
                <c:formatCode>0.0%</c:formatCode>
                <c:ptCount val="1"/>
                <c:pt idx="0">
                  <c:v>2.6757165266651384E-2</c:v>
                </c:pt>
              </c:numCache>
            </c:numRef>
          </c:val>
          <c:extLst>
            <c:ext xmlns:c16="http://schemas.microsoft.com/office/drawing/2014/chart" uri="{C3380CC4-5D6E-409C-BE32-E72D297353CC}">
              <c16:uniqueId val="{00000000-0AAD-45A2-930A-B491FF02B4EE}"/>
            </c:ext>
          </c:extLst>
        </c:ser>
        <c:ser>
          <c:idx val="1"/>
          <c:order val="1"/>
          <c:tx>
            <c:strRef>
              <c:f>'8.11'!$M$40</c:f>
              <c:strCache>
                <c:ptCount val="1"/>
                <c:pt idx="0">
                  <c:v>Gross heat production</c:v>
                </c:pt>
              </c:strCache>
            </c:strRef>
          </c:tx>
          <c:invertIfNegative val="0"/>
          <c:val>
            <c:numRef>
              <c:f>'8.11'!$N$40</c:f>
              <c:numCache>
                <c:formatCode>0.0%</c:formatCode>
                <c:ptCount val="1"/>
                <c:pt idx="0">
                  <c:v>4.0508174335691323E-2</c:v>
                </c:pt>
              </c:numCache>
            </c:numRef>
          </c:val>
          <c:extLst>
            <c:ext xmlns:c16="http://schemas.microsoft.com/office/drawing/2014/chart" uri="{C3380CC4-5D6E-409C-BE32-E72D297353CC}">
              <c16:uniqueId val="{00000001-0AAD-45A2-930A-B491FF02B4EE}"/>
            </c:ext>
          </c:extLst>
        </c:ser>
        <c:ser>
          <c:idx val="2"/>
          <c:order val="2"/>
          <c:tx>
            <c:strRef>
              <c:f>'8.11'!$M$41</c:f>
              <c:strCache>
                <c:ptCount val="1"/>
                <c:pt idx="0">
                  <c:v>Heat supply</c:v>
                </c:pt>
              </c:strCache>
            </c:strRef>
          </c:tx>
          <c:invertIfNegative val="0"/>
          <c:val>
            <c:numRef>
              <c:f>'8.11'!$N$41</c:f>
              <c:numCache>
                <c:formatCode>0.0%</c:formatCode>
                <c:ptCount val="1"/>
                <c:pt idx="0">
                  <c:v>5.1302128745213282E-2</c:v>
                </c:pt>
              </c:numCache>
            </c:numRef>
          </c:val>
          <c:extLst>
            <c:ext xmlns:c16="http://schemas.microsoft.com/office/drawing/2014/chart" uri="{C3380CC4-5D6E-409C-BE32-E72D297353CC}">
              <c16:uniqueId val="{00000002-0AAD-45A2-930A-B491FF02B4EE}"/>
            </c:ext>
          </c:extLst>
        </c:ser>
        <c:dLbls>
          <c:showLegendKey val="0"/>
          <c:showVal val="0"/>
          <c:showCatName val="0"/>
          <c:showSerName val="0"/>
          <c:showPercent val="0"/>
          <c:showBubbleSize val="0"/>
        </c:dLbls>
        <c:gapWidth val="150"/>
        <c:axId val="289781248"/>
        <c:axId val="289782784"/>
      </c:barChart>
      <c:catAx>
        <c:axId val="289781248"/>
        <c:scaling>
          <c:orientation val="maxMin"/>
        </c:scaling>
        <c:delete val="0"/>
        <c:axPos val="l"/>
        <c:numFmt formatCode="General" sourceLinked="1"/>
        <c:majorTickMark val="none"/>
        <c:minorTickMark val="none"/>
        <c:tickLblPos val="none"/>
        <c:crossAx val="289782784"/>
        <c:crosses val="autoZero"/>
        <c:auto val="1"/>
        <c:lblAlgn val="ctr"/>
        <c:lblOffset val="100"/>
        <c:noMultiLvlLbl val="0"/>
      </c:catAx>
      <c:valAx>
        <c:axId val="289782784"/>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89781248"/>
        <c:crosses val="max"/>
        <c:crossBetween val="between"/>
      </c:valAx>
    </c:plotArea>
    <c:legend>
      <c:legendPos val="b"/>
      <c:layout>
        <c:manualLayout>
          <c:xMode val="edge"/>
          <c:yMode val="edge"/>
          <c:x val="0"/>
          <c:y val="0.6972914081748588"/>
          <c:w val="0.66610976441929104"/>
          <c:h val="0.27545798981750141"/>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a:pPr>
            <a:r>
              <a:rPr lang="cs-CZ" sz="1000" b="1" i="0" baseline="0">
                <a:solidFill>
                  <a:srgbClr val="233060"/>
                </a:solidFill>
                <a:effectLst/>
                <a:latin typeface="Arial" panose="020B0604020202020204" pitchFamily="34" charset="0"/>
                <a:cs typeface="Arial" panose="020B0604020202020204" pitchFamily="34" charset="0"/>
              </a:rPr>
              <a:t>Heat supply by fuel </a:t>
            </a:r>
            <a:r>
              <a:rPr lang="en-US" sz="1000" b="1" i="0" baseline="0">
                <a:solidFill>
                  <a:srgbClr val="233060"/>
                </a:solidFill>
                <a:effectLst/>
                <a:latin typeface="Arial" panose="020B0604020202020204" pitchFamily="34" charset="0"/>
                <a:cs typeface="Arial" panose="020B0604020202020204" pitchFamily="34" charset="0"/>
              </a:rPr>
              <a:t>[</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7.4349038268442654E-4"/>
          <c:y val="1.3342614559817608E-2"/>
        </c:manualLayout>
      </c:layout>
      <c:overlay val="0"/>
    </c:title>
    <c:autoTitleDeleted val="0"/>
    <c:plotArea>
      <c:layout/>
      <c:barChart>
        <c:barDir val="col"/>
        <c:grouping val="stacked"/>
        <c:varyColors val="0"/>
        <c:ser>
          <c:idx val="0"/>
          <c:order val="0"/>
          <c:tx>
            <c:strRef>
              <c:f>'8.11'!$A$10</c:f>
              <c:strCache>
                <c:ptCount val="1"/>
                <c:pt idx="0">
                  <c:v>Biomass</c:v>
                </c:pt>
              </c:strCache>
            </c:strRef>
          </c:tx>
          <c:spPr>
            <a:solidFill>
              <a:srgbClr val="23315F"/>
            </a:solidFill>
          </c:spPr>
          <c:invertIfNegative val="0"/>
          <c:val>
            <c:numRef>
              <c:f>'8.11'!$B$10:$M$10</c:f>
              <c:numCache>
                <c:formatCode>#,##0.0</c:formatCode>
                <c:ptCount val="12"/>
                <c:pt idx="0">
                  <c:v>130.77601700000002</c:v>
                </c:pt>
                <c:pt idx="1">
                  <c:v>110.68094700000002</c:v>
                </c:pt>
                <c:pt idx="2">
                  <c:v>122.86451299999999</c:v>
                </c:pt>
                <c:pt idx="3">
                  <c:v>18.005983000000001</c:v>
                </c:pt>
                <c:pt idx="4">
                  <c:v>84.049961999999994</c:v>
                </c:pt>
                <c:pt idx="5">
                  <c:v>66.19174799999999</c:v>
                </c:pt>
                <c:pt idx="6">
                  <c:v>65.399808999999991</c:v>
                </c:pt>
                <c:pt idx="7">
                  <c:v>45.308846000000003</c:v>
                </c:pt>
                <c:pt idx="8">
                  <c:v>64.582827000000009</c:v>
                </c:pt>
                <c:pt idx="9">
                  <c:v>106.493708</c:v>
                </c:pt>
                <c:pt idx="10">
                  <c:v>139.64996599999998</c:v>
                </c:pt>
                <c:pt idx="11">
                  <c:v>126.79282900000001</c:v>
                </c:pt>
              </c:numCache>
            </c:numRef>
          </c:val>
          <c:extLst>
            <c:ext xmlns:c16="http://schemas.microsoft.com/office/drawing/2014/chart" uri="{C3380CC4-5D6E-409C-BE32-E72D297353CC}">
              <c16:uniqueId val="{00000000-9530-4775-A6CD-6C2849BD7E8A}"/>
            </c:ext>
          </c:extLst>
        </c:ser>
        <c:ser>
          <c:idx val="1"/>
          <c:order val="1"/>
          <c:tx>
            <c:strRef>
              <c:f>'8.11'!$A$11</c:f>
              <c:strCache>
                <c:ptCount val="1"/>
                <c:pt idx="0">
                  <c:v>Biogas</c:v>
                </c:pt>
              </c:strCache>
            </c:strRef>
          </c:tx>
          <c:spPr>
            <a:solidFill>
              <a:srgbClr val="5A6588"/>
            </a:solidFill>
          </c:spPr>
          <c:invertIfNegative val="0"/>
          <c:val>
            <c:numRef>
              <c:f>'8.11'!$B$11:$M$11</c:f>
              <c:numCache>
                <c:formatCode>#,##0.0</c:formatCode>
                <c:ptCount val="12"/>
                <c:pt idx="0">
                  <c:v>7.0606800000000005</c:v>
                </c:pt>
                <c:pt idx="1">
                  <c:v>6.2712399999999997</c:v>
                </c:pt>
                <c:pt idx="2">
                  <c:v>5.7256</c:v>
                </c:pt>
                <c:pt idx="3">
                  <c:v>4.2137500000000001</c:v>
                </c:pt>
                <c:pt idx="4">
                  <c:v>3.3668400000000003</c:v>
                </c:pt>
                <c:pt idx="5">
                  <c:v>2.0916000000000001</c:v>
                </c:pt>
                <c:pt idx="6">
                  <c:v>2.4027500000000002</c:v>
                </c:pt>
                <c:pt idx="7">
                  <c:v>1.86416</c:v>
                </c:pt>
                <c:pt idx="8">
                  <c:v>2.1281099999999995</c:v>
                </c:pt>
                <c:pt idx="9">
                  <c:v>3.6468999999999996</c:v>
                </c:pt>
                <c:pt idx="10">
                  <c:v>4.7779400000000001</c:v>
                </c:pt>
                <c:pt idx="11">
                  <c:v>6.1075699999999999</c:v>
                </c:pt>
              </c:numCache>
            </c:numRef>
          </c:val>
          <c:extLst>
            <c:ext xmlns:c16="http://schemas.microsoft.com/office/drawing/2014/chart" uri="{C3380CC4-5D6E-409C-BE32-E72D297353CC}">
              <c16:uniqueId val="{00000001-9530-4775-A6CD-6C2849BD7E8A}"/>
            </c:ext>
          </c:extLst>
        </c:ser>
        <c:ser>
          <c:idx val="2"/>
          <c:order val="2"/>
          <c:tx>
            <c:strRef>
              <c:f>'8.11'!$A$12</c:f>
              <c:strCache>
                <c:ptCount val="1"/>
                <c:pt idx="0">
                  <c:v>Hard coal</c:v>
                </c:pt>
              </c:strCache>
            </c:strRef>
          </c:tx>
          <c:spPr>
            <a:solidFill>
              <a:srgbClr val="9198B0"/>
            </a:solidFill>
          </c:spPr>
          <c:invertIfNegative val="0"/>
          <c:val>
            <c:numRef>
              <c:f>'8.11'!$B$12:$M$12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9530-4775-A6CD-6C2849BD7E8A}"/>
            </c:ext>
          </c:extLst>
        </c:ser>
        <c:ser>
          <c:idx val="3"/>
          <c:order val="3"/>
          <c:tx>
            <c:strRef>
              <c:f>'8.11'!$A$13</c:f>
              <c:strCache>
                <c:ptCount val="1"/>
                <c:pt idx="0">
                  <c:v>Electrical energy</c:v>
                </c:pt>
              </c:strCache>
            </c:strRef>
          </c:tx>
          <c:spPr>
            <a:solidFill>
              <a:srgbClr val="C8CBD7"/>
            </a:solidFill>
          </c:spPr>
          <c:invertIfNegative val="0"/>
          <c:val>
            <c:numRef>
              <c:f>'8.11'!$B$13:$M$13</c:f>
              <c:numCache>
                <c:formatCode>#,##0.0</c:formatCode>
                <c:ptCount val="12"/>
                <c:pt idx="0">
                  <c:v>0.23655999999999999</c:v>
                </c:pt>
                <c:pt idx="1">
                  <c:v>0.22166</c:v>
                </c:pt>
                <c:pt idx="2">
                  <c:v>0.23952999999999999</c:v>
                </c:pt>
                <c:pt idx="3">
                  <c:v>0.310809</c:v>
                </c:pt>
                <c:pt idx="4">
                  <c:v>0.37190600000000001</c:v>
                </c:pt>
                <c:pt idx="5">
                  <c:v>0.29097300000000004</c:v>
                </c:pt>
                <c:pt idx="6">
                  <c:v>0.41274</c:v>
                </c:pt>
                <c:pt idx="7">
                  <c:v>0.36376999999999998</c:v>
                </c:pt>
                <c:pt idx="8">
                  <c:v>0.32527</c:v>
                </c:pt>
                <c:pt idx="9">
                  <c:v>0.23122999999999999</c:v>
                </c:pt>
                <c:pt idx="10">
                  <c:v>0.21837000000000001</c:v>
                </c:pt>
                <c:pt idx="11">
                  <c:v>0.24317</c:v>
                </c:pt>
              </c:numCache>
            </c:numRef>
          </c:val>
          <c:extLst>
            <c:ext xmlns:c16="http://schemas.microsoft.com/office/drawing/2014/chart" uri="{C3380CC4-5D6E-409C-BE32-E72D297353CC}">
              <c16:uniqueId val="{00000003-9530-4775-A6CD-6C2849BD7E8A}"/>
            </c:ext>
          </c:extLst>
        </c:ser>
        <c:ser>
          <c:idx val="4"/>
          <c:order val="4"/>
          <c:tx>
            <c:strRef>
              <c:f>'8.11'!$A$14</c:f>
              <c:strCache>
                <c:ptCount val="1"/>
                <c:pt idx="0">
                  <c:v>Ambient energy (heat pump)</c:v>
                </c:pt>
              </c:strCache>
            </c:strRef>
          </c:tx>
          <c:spPr>
            <a:solidFill>
              <a:srgbClr val="E02C1F"/>
            </a:solidFill>
          </c:spPr>
          <c:invertIfNegative val="0"/>
          <c:val>
            <c:numRef>
              <c:f>'8.11'!$B$14:$M$14</c:f>
              <c:numCache>
                <c:formatCode>#,##0.0</c:formatCode>
                <c:ptCount val="12"/>
                <c:pt idx="0">
                  <c:v>0.156</c:v>
                </c:pt>
                <c:pt idx="1">
                  <c:v>0.13800000000000001</c:v>
                </c:pt>
                <c:pt idx="2">
                  <c:v>0.114</c:v>
                </c:pt>
                <c:pt idx="3">
                  <c:v>0.08</c:v>
                </c:pt>
                <c:pt idx="4">
                  <c:v>7.4999999999999997E-2</c:v>
                </c:pt>
                <c:pt idx="5">
                  <c:v>2.8000000000000001E-2</c:v>
                </c:pt>
                <c:pt idx="6">
                  <c:v>3.4000000000000002E-2</c:v>
                </c:pt>
                <c:pt idx="7">
                  <c:v>3.9E-2</c:v>
                </c:pt>
                <c:pt idx="8">
                  <c:v>0.10100000000000001</c:v>
                </c:pt>
                <c:pt idx="9">
                  <c:v>0.14399999999999999</c:v>
                </c:pt>
                <c:pt idx="10">
                  <c:v>0.16500000000000001</c:v>
                </c:pt>
                <c:pt idx="11">
                  <c:v>0.19600000000000001</c:v>
                </c:pt>
              </c:numCache>
            </c:numRef>
          </c:val>
          <c:extLst>
            <c:ext xmlns:c16="http://schemas.microsoft.com/office/drawing/2014/chart" uri="{C3380CC4-5D6E-409C-BE32-E72D297353CC}">
              <c16:uniqueId val="{00000004-9530-4775-A6CD-6C2849BD7E8A}"/>
            </c:ext>
          </c:extLst>
        </c:ser>
        <c:ser>
          <c:idx val="5"/>
          <c:order val="5"/>
          <c:tx>
            <c:strRef>
              <c:f>'8.11'!$A$15</c:f>
              <c:strCache>
                <c:ptCount val="1"/>
                <c:pt idx="0">
                  <c:v>Solar energy (solar panel)</c:v>
                </c:pt>
              </c:strCache>
            </c:strRef>
          </c:tx>
          <c:spPr>
            <a:solidFill>
              <a:srgbClr val="E86158"/>
            </a:solidFill>
          </c:spPr>
          <c:invertIfNegative val="0"/>
          <c:val>
            <c:numRef>
              <c:f>'8.11'!$B$15:$M$15</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9530-4775-A6CD-6C2849BD7E8A}"/>
            </c:ext>
          </c:extLst>
        </c:ser>
        <c:ser>
          <c:idx val="6"/>
          <c:order val="6"/>
          <c:tx>
            <c:strRef>
              <c:f>'8.11'!$A$16</c:f>
              <c:strCache>
                <c:ptCount val="1"/>
                <c:pt idx="0">
                  <c:v>Brown coal</c:v>
                </c:pt>
              </c:strCache>
            </c:strRef>
          </c:tx>
          <c:spPr>
            <a:solidFill>
              <a:srgbClr val="F0948F"/>
            </a:solidFill>
          </c:spPr>
          <c:invertIfNegative val="0"/>
          <c:val>
            <c:numRef>
              <c:f>'8.11'!$B$16:$M$16</c:f>
              <c:numCache>
                <c:formatCode>#,##0.0</c:formatCode>
                <c:ptCount val="12"/>
                <c:pt idx="0">
                  <c:v>366.11422700000003</c:v>
                </c:pt>
                <c:pt idx="1">
                  <c:v>346.40298699999994</c:v>
                </c:pt>
                <c:pt idx="2">
                  <c:v>215.23852100000002</c:v>
                </c:pt>
                <c:pt idx="3">
                  <c:v>193.96507600000001</c:v>
                </c:pt>
                <c:pt idx="4">
                  <c:v>47.577584000000002</c:v>
                </c:pt>
                <c:pt idx="5">
                  <c:v>3.3239730000000001</c:v>
                </c:pt>
                <c:pt idx="6">
                  <c:v>5.5992870000000003</c:v>
                </c:pt>
                <c:pt idx="7">
                  <c:v>3.0115219999999998</c:v>
                </c:pt>
                <c:pt idx="8">
                  <c:v>38.027135999999999</c:v>
                </c:pt>
                <c:pt idx="9">
                  <c:v>144.39502899999999</c:v>
                </c:pt>
                <c:pt idx="10">
                  <c:v>237.52483599999999</c:v>
                </c:pt>
                <c:pt idx="11">
                  <c:v>321.87855700000006</c:v>
                </c:pt>
              </c:numCache>
            </c:numRef>
          </c:val>
          <c:extLst>
            <c:ext xmlns:c16="http://schemas.microsoft.com/office/drawing/2014/chart" uri="{C3380CC4-5D6E-409C-BE32-E72D297353CC}">
              <c16:uniqueId val="{00000006-9530-4775-A6CD-6C2849BD7E8A}"/>
            </c:ext>
          </c:extLst>
        </c:ser>
        <c:ser>
          <c:idx val="7"/>
          <c:order val="7"/>
          <c:tx>
            <c:strRef>
              <c:f>'8.11'!$A$17</c:f>
              <c:strCache>
                <c:ptCount val="1"/>
                <c:pt idx="0">
                  <c:v>Nuclear fuel</c:v>
                </c:pt>
              </c:strCache>
            </c:strRef>
          </c:tx>
          <c:spPr>
            <a:solidFill>
              <a:srgbClr val="F7C9C7"/>
            </a:solidFill>
          </c:spPr>
          <c:invertIfNegative val="0"/>
          <c:val>
            <c:numRef>
              <c:f>'8.11'!$B$17:$M$17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9530-4775-A6CD-6C2849BD7E8A}"/>
            </c:ext>
          </c:extLst>
        </c:ser>
        <c:ser>
          <c:idx val="8"/>
          <c:order val="8"/>
          <c:tx>
            <c:strRef>
              <c:f>'8.11'!$A$18</c:f>
              <c:strCache>
                <c:ptCount val="1"/>
                <c:pt idx="0">
                  <c:v>Coke</c:v>
                </c:pt>
              </c:strCache>
            </c:strRef>
          </c:tx>
          <c:spPr>
            <a:solidFill>
              <a:srgbClr val="262626"/>
            </a:solidFill>
          </c:spPr>
          <c:invertIfNegative val="0"/>
          <c:val>
            <c:numRef>
              <c:f>'8.11'!$B$18:$M$18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9530-4775-A6CD-6C2849BD7E8A}"/>
            </c:ext>
          </c:extLst>
        </c:ser>
        <c:ser>
          <c:idx val="9"/>
          <c:order val="9"/>
          <c:tx>
            <c:strRef>
              <c:f>'8.11'!$A$19</c:f>
              <c:strCache>
                <c:ptCount val="1"/>
                <c:pt idx="0">
                  <c:v>Waste heat</c:v>
                </c:pt>
              </c:strCache>
            </c:strRef>
          </c:tx>
          <c:spPr>
            <a:solidFill>
              <a:srgbClr val="646363"/>
            </a:solidFill>
          </c:spPr>
          <c:invertIfNegative val="0"/>
          <c:val>
            <c:numRef>
              <c:f>'8.11'!$B$19:$M$19</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9530-4775-A6CD-6C2849BD7E8A}"/>
            </c:ext>
          </c:extLst>
        </c:ser>
        <c:ser>
          <c:idx val="10"/>
          <c:order val="10"/>
          <c:tx>
            <c:strRef>
              <c:f>'8.11'!$A$20</c:f>
              <c:strCache>
                <c:ptCount val="1"/>
                <c:pt idx="0">
                  <c:v>Other liquid fuels</c:v>
                </c:pt>
              </c:strCache>
            </c:strRef>
          </c:tx>
          <c:spPr>
            <a:solidFill>
              <a:srgbClr val="9D9D9C"/>
            </a:solidFill>
          </c:spPr>
          <c:invertIfNegative val="0"/>
          <c:val>
            <c:numRef>
              <c:f>'8.11'!$B$20:$M$20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9530-4775-A6CD-6C2849BD7E8A}"/>
            </c:ext>
          </c:extLst>
        </c:ser>
        <c:ser>
          <c:idx val="11"/>
          <c:order val="11"/>
          <c:tx>
            <c:strRef>
              <c:f>'8.11'!$A$21</c:f>
              <c:strCache>
                <c:ptCount val="1"/>
                <c:pt idx="0">
                  <c:v>Other solid fuels</c:v>
                </c:pt>
              </c:strCache>
            </c:strRef>
          </c:tx>
          <c:spPr>
            <a:solidFill>
              <a:srgbClr val="D0D0D0"/>
            </a:solidFill>
          </c:spPr>
          <c:invertIfNegative val="0"/>
          <c:val>
            <c:numRef>
              <c:f>'8.11'!$B$21:$M$21</c:f>
              <c:numCache>
                <c:formatCode>#,##0.0</c:formatCode>
                <c:ptCount val="12"/>
                <c:pt idx="0">
                  <c:v>26.092865000000003</c:v>
                </c:pt>
                <c:pt idx="1">
                  <c:v>18.758844</c:v>
                </c:pt>
                <c:pt idx="2">
                  <c:v>29.291240000000002</c:v>
                </c:pt>
                <c:pt idx="3">
                  <c:v>28.862154</c:v>
                </c:pt>
                <c:pt idx="4">
                  <c:v>35.869976999999999</c:v>
                </c:pt>
                <c:pt idx="5">
                  <c:v>20.309808</c:v>
                </c:pt>
                <c:pt idx="6">
                  <c:v>15.957300999999999</c:v>
                </c:pt>
                <c:pt idx="7">
                  <c:v>22.171474</c:v>
                </c:pt>
                <c:pt idx="8">
                  <c:v>14.885088</c:v>
                </c:pt>
                <c:pt idx="9">
                  <c:v>31.172104999999998</c:v>
                </c:pt>
                <c:pt idx="10">
                  <c:v>35.069046</c:v>
                </c:pt>
                <c:pt idx="11">
                  <c:v>36.124000000000002</c:v>
                </c:pt>
              </c:numCache>
            </c:numRef>
          </c:val>
          <c:extLst>
            <c:ext xmlns:c16="http://schemas.microsoft.com/office/drawing/2014/chart" uri="{C3380CC4-5D6E-409C-BE32-E72D297353CC}">
              <c16:uniqueId val="{0000000B-9530-4775-A6CD-6C2849BD7E8A}"/>
            </c:ext>
          </c:extLst>
        </c:ser>
        <c:ser>
          <c:idx val="12"/>
          <c:order val="12"/>
          <c:tx>
            <c:strRef>
              <c:f>'8.11'!$A$22</c:f>
              <c:strCache>
                <c:ptCount val="1"/>
                <c:pt idx="0">
                  <c:v>Other gases</c:v>
                </c:pt>
              </c:strCache>
            </c:strRef>
          </c:tx>
          <c:spPr>
            <a:pattFill prst="ltUpDiag">
              <a:fgClr>
                <a:srgbClr val="23315F"/>
              </a:fgClr>
              <a:bgClr>
                <a:sysClr val="window" lastClr="FFFFFF"/>
              </a:bgClr>
            </a:pattFill>
          </c:spPr>
          <c:invertIfNegative val="0"/>
          <c:val>
            <c:numRef>
              <c:f>'8.11'!$B$22:$M$22</c:f>
              <c:numCache>
                <c:formatCode>#,##0.0</c:formatCode>
                <c:ptCount val="12"/>
                <c:pt idx="0">
                  <c:v>7.0000000000000007E-2</c:v>
                </c:pt>
                <c:pt idx="1">
                  <c:v>8.9999999999999993E-3</c:v>
                </c:pt>
                <c:pt idx="2">
                  <c:v>1.2999999999999999E-2</c:v>
                </c:pt>
                <c:pt idx="3">
                  <c:v>1.7000000000000001E-2</c:v>
                </c:pt>
                <c:pt idx="4">
                  <c:v>0.02</c:v>
                </c:pt>
                <c:pt idx="5">
                  <c:v>1.7999999999999999E-2</c:v>
                </c:pt>
                <c:pt idx="6">
                  <c:v>2.4E-2</c:v>
                </c:pt>
                <c:pt idx="7">
                  <c:v>0.01</c:v>
                </c:pt>
                <c:pt idx="8">
                  <c:v>0.114</c:v>
                </c:pt>
                <c:pt idx="9">
                  <c:v>0.05</c:v>
                </c:pt>
                <c:pt idx="10">
                  <c:v>0</c:v>
                </c:pt>
                <c:pt idx="11">
                  <c:v>0</c:v>
                </c:pt>
              </c:numCache>
            </c:numRef>
          </c:val>
          <c:extLst>
            <c:ext xmlns:c16="http://schemas.microsoft.com/office/drawing/2014/chart" uri="{C3380CC4-5D6E-409C-BE32-E72D297353CC}">
              <c16:uniqueId val="{0000000C-9530-4775-A6CD-6C2849BD7E8A}"/>
            </c:ext>
          </c:extLst>
        </c:ser>
        <c:ser>
          <c:idx val="13"/>
          <c:order val="13"/>
          <c:tx>
            <c:strRef>
              <c:f>'8.11'!$A$23</c:f>
              <c:strCache>
                <c:ptCount val="1"/>
                <c:pt idx="0">
                  <c:v>Other</c:v>
                </c:pt>
              </c:strCache>
            </c:strRef>
          </c:tx>
          <c:spPr>
            <a:pattFill prst="ltUpDiag">
              <a:fgClr>
                <a:srgbClr val="E02C1F"/>
              </a:fgClr>
              <a:bgClr>
                <a:sysClr val="window" lastClr="FFFFFF"/>
              </a:bgClr>
            </a:pattFill>
          </c:spPr>
          <c:invertIfNegative val="0"/>
          <c:val>
            <c:numRef>
              <c:f>'8.11'!$B$23:$M$23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9530-4775-A6CD-6C2849BD7E8A}"/>
            </c:ext>
          </c:extLst>
        </c:ser>
        <c:ser>
          <c:idx val="14"/>
          <c:order val="14"/>
          <c:tx>
            <c:strRef>
              <c:f>'8.11'!$A$24</c:f>
              <c:strCache>
                <c:ptCount val="1"/>
                <c:pt idx="0">
                  <c:v>Fuel oils</c:v>
                </c:pt>
              </c:strCache>
            </c:strRef>
          </c:tx>
          <c:spPr>
            <a:pattFill prst="ltUpDiag">
              <a:fgClr>
                <a:srgbClr val="5A6588"/>
              </a:fgClr>
              <a:bgClr>
                <a:sysClr val="window" lastClr="FFFFFF"/>
              </a:bgClr>
            </a:pattFill>
          </c:spPr>
          <c:invertIfNegative val="0"/>
          <c:val>
            <c:numRef>
              <c:f>'8.11'!$B$24:$M$24</c:f>
              <c:numCache>
                <c:formatCode>#,##0.0</c:formatCode>
                <c:ptCount val="12"/>
                <c:pt idx="0">
                  <c:v>0.16913499999999998</c:v>
                </c:pt>
                <c:pt idx="1">
                  <c:v>4.7155999999999997E-2</c:v>
                </c:pt>
                <c:pt idx="2">
                  <c:v>0.10676000000000001</c:v>
                </c:pt>
                <c:pt idx="3">
                  <c:v>3.9845999999999999E-2</c:v>
                </c:pt>
                <c:pt idx="4">
                  <c:v>2.8022999999999999E-2</c:v>
                </c:pt>
                <c:pt idx="5">
                  <c:v>2.3191E-2</c:v>
                </c:pt>
                <c:pt idx="6">
                  <c:v>0.14669900000000002</c:v>
                </c:pt>
                <c:pt idx="7">
                  <c:v>3.7526000000000004E-2</c:v>
                </c:pt>
                <c:pt idx="8">
                  <c:v>4.6912000000000002E-2</c:v>
                </c:pt>
                <c:pt idx="9">
                  <c:v>3.7895000000000005E-2</c:v>
                </c:pt>
                <c:pt idx="10">
                  <c:v>8.8953999999999991E-2</c:v>
                </c:pt>
                <c:pt idx="11">
                  <c:v>0</c:v>
                </c:pt>
              </c:numCache>
            </c:numRef>
          </c:val>
          <c:extLst>
            <c:ext xmlns:c16="http://schemas.microsoft.com/office/drawing/2014/chart" uri="{C3380CC4-5D6E-409C-BE32-E72D297353CC}">
              <c16:uniqueId val="{0000000E-9530-4775-A6CD-6C2849BD7E8A}"/>
            </c:ext>
          </c:extLst>
        </c:ser>
        <c:ser>
          <c:idx val="15"/>
          <c:order val="15"/>
          <c:tx>
            <c:strRef>
              <c:f>'8.11'!$A$25</c:f>
              <c:strCache>
                <c:ptCount val="1"/>
                <c:pt idx="0">
                  <c:v>Natural gas</c:v>
                </c:pt>
              </c:strCache>
            </c:strRef>
          </c:tx>
          <c:spPr>
            <a:pattFill prst="ltUpDiag">
              <a:fgClr>
                <a:srgbClr val="E86158"/>
              </a:fgClr>
              <a:bgClr>
                <a:sysClr val="window" lastClr="FFFFFF"/>
              </a:bgClr>
            </a:pattFill>
          </c:spPr>
          <c:invertIfNegative val="0"/>
          <c:val>
            <c:numRef>
              <c:f>'8.11'!$B$25:$M$25</c:f>
              <c:numCache>
                <c:formatCode>#,##0.0</c:formatCode>
                <c:ptCount val="12"/>
                <c:pt idx="0">
                  <c:v>88.451237000000006</c:v>
                </c:pt>
                <c:pt idx="1">
                  <c:v>82.386306000000005</c:v>
                </c:pt>
                <c:pt idx="2">
                  <c:v>62.158529999999992</c:v>
                </c:pt>
                <c:pt idx="3">
                  <c:v>41.511780000000002</c:v>
                </c:pt>
                <c:pt idx="4">
                  <c:v>33.199697000000008</c:v>
                </c:pt>
                <c:pt idx="5">
                  <c:v>15.935212</c:v>
                </c:pt>
                <c:pt idx="6">
                  <c:v>16.047537999999999</c:v>
                </c:pt>
                <c:pt idx="7">
                  <c:v>13.968562000000002</c:v>
                </c:pt>
                <c:pt idx="8">
                  <c:v>23.110775999999998</c:v>
                </c:pt>
                <c:pt idx="9">
                  <c:v>52.92631699999999</c:v>
                </c:pt>
                <c:pt idx="10">
                  <c:v>71.358041999999998</c:v>
                </c:pt>
                <c:pt idx="11">
                  <c:v>80.055660000000017</c:v>
                </c:pt>
              </c:numCache>
            </c:numRef>
          </c:val>
          <c:extLst>
            <c:ext xmlns:c16="http://schemas.microsoft.com/office/drawing/2014/chart" uri="{C3380CC4-5D6E-409C-BE32-E72D297353CC}">
              <c16:uniqueId val="{0000000F-9530-4775-A6CD-6C2849BD7E8A}"/>
            </c:ext>
          </c:extLst>
        </c:ser>
        <c:dLbls>
          <c:showLegendKey val="0"/>
          <c:showVal val="0"/>
          <c:showCatName val="0"/>
          <c:showSerName val="0"/>
          <c:showPercent val="0"/>
          <c:showBubbleSize val="0"/>
        </c:dLbls>
        <c:gapWidth val="50"/>
        <c:overlap val="100"/>
        <c:axId val="289617408"/>
        <c:axId val="289618944"/>
      </c:barChart>
      <c:catAx>
        <c:axId val="289617408"/>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9618944"/>
        <c:crosses val="autoZero"/>
        <c:auto val="1"/>
        <c:lblAlgn val="ctr"/>
        <c:lblOffset val="100"/>
        <c:noMultiLvlLbl val="0"/>
      </c:catAx>
      <c:valAx>
        <c:axId val="289618944"/>
        <c:scaling>
          <c:orientation val="minMax"/>
          <c:max val="7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9617408"/>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FC31-42C6-8F95-7606B71E6BE5}"/>
              </c:ext>
            </c:extLst>
          </c:dPt>
          <c:dPt>
            <c:idx val="1"/>
            <c:bubble3D val="0"/>
            <c:spPr>
              <a:solidFill>
                <a:schemeClr val="accent2"/>
              </a:solidFill>
            </c:spPr>
            <c:extLst>
              <c:ext xmlns:c16="http://schemas.microsoft.com/office/drawing/2014/chart" uri="{C3380CC4-5D6E-409C-BE32-E72D297353CC}">
                <c16:uniqueId val="{00000003-FC31-42C6-8F95-7606B71E6BE5}"/>
              </c:ext>
            </c:extLst>
          </c:dPt>
          <c:dPt>
            <c:idx val="2"/>
            <c:bubble3D val="0"/>
            <c:spPr>
              <a:solidFill>
                <a:schemeClr val="accent3"/>
              </a:solidFill>
            </c:spPr>
            <c:extLst>
              <c:ext xmlns:c16="http://schemas.microsoft.com/office/drawing/2014/chart" uri="{C3380CC4-5D6E-409C-BE32-E72D297353CC}">
                <c16:uniqueId val="{00000005-FC31-42C6-8F95-7606B71E6BE5}"/>
              </c:ext>
            </c:extLst>
          </c:dPt>
          <c:dPt>
            <c:idx val="3"/>
            <c:bubble3D val="0"/>
            <c:spPr>
              <a:solidFill>
                <a:schemeClr val="accent4"/>
              </a:solidFill>
            </c:spPr>
            <c:extLst>
              <c:ext xmlns:c16="http://schemas.microsoft.com/office/drawing/2014/chart" uri="{C3380CC4-5D6E-409C-BE32-E72D297353CC}">
                <c16:uniqueId val="{00000007-FC31-42C6-8F95-7606B71E6BE5}"/>
              </c:ext>
            </c:extLst>
          </c:dPt>
          <c:dPt>
            <c:idx val="4"/>
            <c:bubble3D val="0"/>
            <c:spPr>
              <a:solidFill>
                <a:schemeClr val="accent5"/>
              </a:solidFill>
            </c:spPr>
            <c:extLst>
              <c:ext xmlns:c16="http://schemas.microsoft.com/office/drawing/2014/chart" uri="{C3380CC4-5D6E-409C-BE32-E72D297353CC}">
                <c16:uniqueId val="{00000009-FC31-42C6-8F95-7606B71E6BE5}"/>
              </c:ext>
            </c:extLst>
          </c:dPt>
          <c:dPt>
            <c:idx val="5"/>
            <c:bubble3D val="0"/>
            <c:spPr>
              <a:solidFill>
                <a:schemeClr val="accent6"/>
              </a:solidFill>
            </c:spPr>
            <c:extLst>
              <c:ext xmlns:c16="http://schemas.microsoft.com/office/drawing/2014/chart" uri="{C3380CC4-5D6E-409C-BE32-E72D297353CC}">
                <c16:uniqueId val="{0000000B-FC31-42C6-8F95-7606B71E6BE5}"/>
              </c:ext>
            </c:extLst>
          </c:dPt>
          <c:dPt>
            <c:idx val="6"/>
            <c:bubble3D val="0"/>
            <c:spPr>
              <a:solidFill>
                <a:srgbClr val="F0948F"/>
              </a:solidFill>
            </c:spPr>
            <c:extLst>
              <c:ext xmlns:c16="http://schemas.microsoft.com/office/drawing/2014/chart" uri="{C3380CC4-5D6E-409C-BE32-E72D297353CC}">
                <c16:uniqueId val="{0000000D-FC31-42C6-8F95-7606B71E6BE5}"/>
              </c:ext>
            </c:extLst>
          </c:dPt>
          <c:dPt>
            <c:idx val="7"/>
            <c:bubble3D val="0"/>
            <c:spPr>
              <a:solidFill>
                <a:srgbClr val="F7C9C7"/>
              </a:solidFill>
            </c:spPr>
            <c:extLst>
              <c:ext xmlns:c16="http://schemas.microsoft.com/office/drawing/2014/chart" uri="{C3380CC4-5D6E-409C-BE32-E72D297353CC}">
                <c16:uniqueId val="{0000000F-FC31-42C6-8F95-7606B71E6BE5}"/>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10-FC31-42C6-8F95-7606B71E6BE5}"/>
            </c:ext>
          </c:extLst>
        </c:ser>
        <c:ser>
          <c:idx val="2"/>
          <c:order val="1"/>
          <c:dPt>
            <c:idx val="0"/>
            <c:bubble3D val="0"/>
            <c:spPr>
              <a:solidFill>
                <a:schemeClr val="accent1"/>
              </a:solidFill>
            </c:spPr>
            <c:extLst>
              <c:ext xmlns:c16="http://schemas.microsoft.com/office/drawing/2014/chart" uri="{C3380CC4-5D6E-409C-BE32-E72D297353CC}">
                <c16:uniqueId val="{00000012-FC31-42C6-8F95-7606B71E6BE5}"/>
              </c:ext>
            </c:extLst>
          </c:dPt>
          <c:dPt>
            <c:idx val="1"/>
            <c:bubble3D val="0"/>
            <c:spPr>
              <a:solidFill>
                <a:schemeClr val="accent2"/>
              </a:solidFill>
            </c:spPr>
            <c:extLst>
              <c:ext xmlns:c16="http://schemas.microsoft.com/office/drawing/2014/chart" uri="{C3380CC4-5D6E-409C-BE32-E72D297353CC}">
                <c16:uniqueId val="{00000014-FC31-42C6-8F95-7606B71E6BE5}"/>
              </c:ext>
            </c:extLst>
          </c:dPt>
          <c:dPt>
            <c:idx val="2"/>
            <c:bubble3D val="0"/>
            <c:spPr>
              <a:solidFill>
                <a:schemeClr val="accent3"/>
              </a:solidFill>
            </c:spPr>
            <c:extLst>
              <c:ext xmlns:c16="http://schemas.microsoft.com/office/drawing/2014/chart" uri="{C3380CC4-5D6E-409C-BE32-E72D297353CC}">
                <c16:uniqueId val="{00000016-FC31-42C6-8F95-7606B71E6BE5}"/>
              </c:ext>
            </c:extLst>
          </c:dPt>
          <c:dPt>
            <c:idx val="3"/>
            <c:bubble3D val="0"/>
            <c:spPr>
              <a:solidFill>
                <a:schemeClr val="accent4"/>
              </a:solidFill>
            </c:spPr>
            <c:extLst>
              <c:ext xmlns:c16="http://schemas.microsoft.com/office/drawing/2014/chart" uri="{C3380CC4-5D6E-409C-BE32-E72D297353CC}">
                <c16:uniqueId val="{00000018-FC31-42C6-8F95-7606B71E6BE5}"/>
              </c:ext>
            </c:extLst>
          </c:dPt>
          <c:dPt>
            <c:idx val="4"/>
            <c:bubble3D val="0"/>
            <c:spPr>
              <a:solidFill>
                <a:schemeClr val="accent5"/>
              </a:solidFill>
            </c:spPr>
            <c:extLst>
              <c:ext xmlns:c16="http://schemas.microsoft.com/office/drawing/2014/chart" uri="{C3380CC4-5D6E-409C-BE32-E72D297353CC}">
                <c16:uniqueId val="{0000001A-FC31-42C6-8F95-7606B71E6BE5}"/>
              </c:ext>
            </c:extLst>
          </c:dPt>
          <c:dPt>
            <c:idx val="5"/>
            <c:bubble3D val="0"/>
            <c:spPr>
              <a:solidFill>
                <a:schemeClr val="accent6"/>
              </a:solidFill>
            </c:spPr>
            <c:extLst>
              <c:ext xmlns:c16="http://schemas.microsoft.com/office/drawing/2014/chart" uri="{C3380CC4-5D6E-409C-BE32-E72D297353CC}">
                <c16:uniqueId val="{0000001C-FC31-42C6-8F95-7606B71E6BE5}"/>
              </c:ext>
            </c:extLst>
          </c:dPt>
          <c:dPt>
            <c:idx val="6"/>
            <c:bubble3D val="0"/>
            <c:spPr>
              <a:solidFill>
                <a:srgbClr val="F0948F"/>
              </a:solidFill>
            </c:spPr>
            <c:extLst>
              <c:ext xmlns:c16="http://schemas.microsoft.com/office/drawing/2014/chart" uri="{C3380CC4-5D6E-409C-BE32-E72D297353CC}">
                <c16:uniqueId val="{0000001E-FC31-42C6-8F95-7606B71E6BE5}"/>
              </c:ext>
            </c:extLst>
          </c:dPt>
          <c:dPt>
            <c:idx val="7"/>
            <c:bubble3D val="0"/>
            <c:spPr>
              <a:solidFill>
                <a:srgbClr val="F7C9C7"/>
              </a:solidFill>
            </c:spPr>
            <c:extLst>
              <c:ext xmlns:c16="http://schemas.microsoft.com/office/drawing/2014/chart" uri="{C3380CC4-5D6E-409C-BE32-E72D297353CC}">
                <c16:uniqueId val="{00000020-FC31-42C6-8F95-7606B71E6BE5}"/>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1-FC31-42C6-8F95-7606B71E6BE5}"/>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CAE4-49DD-8DD0-BF2FD3347764}"/>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CAE4-49DD-8DD0-BF2FD3347764}"/>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CAE4-49DD-8DD0-BF2FD3347764}"/>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CAE4-49DD-8DD0-BF2FD3347764}"/>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CAE4-49DD-8DD0-BF2FD3347764}"/>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CAE4-49DD-8DD0-BF2FD3347764}"/>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CAE4-49DD-8DD0-BF2FD3347764}"/>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CAE4-49DD-8DD0-BF2FD3347764}"/>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CAE4-49DD-8DD0-BF2FD3347764}"/>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CAE4-49DD-8DD0-BF2FD3347764}"/>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CAE4-49DD-8DD0-BF2FD3347764}"/>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CAE4-49DD-8DD0-BF2FD3347764}"/>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CAE4-49DD-8DD0-BF2FD3347764}"/>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CAE4-49DD-8DD0-BF2FD3347764}"/>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CAE4-49DD-8DD0-BF2FD3347764}"/>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CAE4-49DD-8DD0-BF2FD3347764}"/>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latin typeface="+mn-lt"/>
              </a:defRPr>
            </a:pPr>
            <a:r>
              <a:rPr lang="cs-CZ" sz="1000" b="1" i="0" u="none" strike="noStrike" baseline="0">
                <a:effectLst/>
                <a:latin typeface="+mn-lt"/>
              </a:rPr>
              <a:t>Heat consumption by national economy sector </a:t>
            </a:r>
            <a:r>
              <a:rPr lang="en-US" sz="1000" b="1" i="0" u="none" strike="noStrike" baseline="0">
                <a:effectLst/>
                <a:latin typeface="+mn-lt"/>
              </a:rPr>
              <a:t>[</a:t>
            </a:r>
            <a:r>
              <a:rPr lang="cs-CZ" sz="1000" b="1" i="0" u="none" strike="noStrike" baseline="0">
                <a:effectLst/>
                <a:latin typeface="+mn-lt"/>
              </a:rPr>
              <a:t>TJ</a:t>
            </a:r>
            <a:r>
              <a:rPr lang="en-US" sz="1000" b="1" i="0" u="none" strike="noStrike" baseline="0">
                <a:effectLst/>
                <a:latin typeface="+mn-lt"/>
              </a:rPr>
              <a:t>]</a:t>
            </a:r>
            <a:endParaRPr lang="cs-CZ" sz="1000">
              <a:solidFill>
                <a:schemeClr val="tx2"/>
              </a:solidFill>
              <a:latin typeface="+mn-lt"/>
            </a:endParaRPr>
          </a:p>
        </c:rich>
      </c:tx>
      <c:layout>
        <c:manualLayout>
          <c:xMode val="edge"/>
          <c:yMode val="edge"/>
          <c:x val="1.0950515117817302E-3"/>
          <c:y val="0"/>
        </c:manualLayout>
      </c:layout>
      <c:overlay val="0"/>
    </c:title>
    <c:autoTitleDeleted val="0"/>
    <c:plotArea>
      <c:layout>
        <c:manualLayout>
          <c:layoutTarget val="inner"/>
          <c:xMode val="edge"/>
          <c:yMode val="edge"/>
          <c:x val="8.8999975598373637E-2"/>
          <c:y val="0.29248122646279789"/>
          <c:w val="0.58899387519178148"/>
          <c:h val="0.53942642318683287"/>
        </c:manualLayout>
      </c:layout>
      <c:barChart>
        <c:barDir val="col"/>
        <c:grouping val="stacked"/>
        <c:varyColors val="0"/>
        <c:ser>
          <c:idx val="0"/>
          <c:order val="0"/>
          <c:tx>
            <c:strRef>
              <c:f>'8.12'!$A$27</c:f>
              <c:strCache>
                <c:ptCount val="1"/>
                <c:pt idx="0">
                  <c:v>Industry</c:v>
                </c:pt>
              </c:strCache>
            </c:strRef>
          </c:tx>
          <c:invertIfNegative val="0"/>
          <c:val>
            <c:numRef>
              <c:f>'8.12'!$B$27:$M$27</c:f>
              <c:numCache>
                <c:formatCode>#,##0.0</c:formatCode>
                <c:ptCount val="12"/>
                <c:pt idx="0">
                  <c:v>498.32950300000005</c:v>
                </c:pt>
                <c:pt idx="1">
                  <c:v>479.888237</c:v>
                </c:pt>
                <c:pt idx="2">
                  <c:v>437.623851</c:v>
                </c:pt>
                <c:pt idx="3">
                  <c:v>239.27774099999999</c:v>
                </c:pt>
                <c:pt idx="4">
                  <c:v>205.41657799999999</c:v>
                </c:pt>
                <c:pt idx="5">
                  <c:v>215.93145699999999</c:v>
                </c:pt>
                <c:pt idx="6">
                  <c:v>188.73466099999999</c:v>
                </c:pt>
                <c:pt idx="7">
                  <c:v>227.83865800000001</c:v>
                </c:pt>
                <c:pt idx="8">
                  <c:v>174.078509</c:v>
                </c:pt>
                <c:pt idx="9">
                  <c:v>391.17279200000002</c:v>
                </c:pt>
                <c:pt idx="10">
                  <c:v>435.99667400000004</c:v>
                </c:pt>
                <c:pt idx="11">
                  <c:v>451.78335100000004</c:v>
                </c:pt>
              </c:numCache>
            </c:numRef>
          </c:val>
          <c:extLst>
            <c:ext xmlns:c16="http://schemas.microsoft.com/office/drawing/2014/chart" uri="{C3380CC4-5D6E-409C-BE32-E72D297353CC}">
              <c16:uniqueId val="{00000000-72DF-4AAF-B273-0CD73148B88E}"/>
            </c:ext>
          </c:extLst>
        </c:ser>
        <c:ser>
          <c:idx val="1"/>
          <c:order val="1"/>
          <c:tx>
            <c:strRef>
              <c:f>'8.12'!$A$28</c:f>
              <c:strCache>
                <c:ptCount val="1"/>
                <c:pt idx="0">
                  <c:v>Energy</c:v>
                </c:pt>
              </c:strCache>
            </c:strRef>
          </c:tx>
          <c:invertIfNegative val="0"/>
          <c:val>
            <c:numRef>
              <c:f>'8.12'!$B$28:$M$28</c:f>
              <c:numCache>
                <c:formatCode>#,##0.0</c:formatCode>
                <c:ptCount val="12"/>
                <c:pt idx="0">
                  <c:v>2.4327740000000002</c:v>
                </c:pt>
                <c:pt idx="1">
                  <c:v>2.3003849999999999</c:v>
                </c:pt>
                <c:pt idx="2">
                  <c:v>1.9013360000000001</c:v>
                </c:pt>
                <c:pt idx="3">
                  <c:v>0.20619999999999999</c:v>
                </c:pt>
                <c:pt idx="4">
                  <c:v>0.16696500000000003</c:v>
                </c:pt>
                <c:pt idx="5">
                  <c:v>6.3485E-2</c:v>
                </c:pt>
                <c:pt idx="6">
                  <c:v>4.8293000000000003E-2</c:v>
                </c:pt>
                <c:pt idx="7">
                  <c:v>0.34334600000000004</c:v>
                </c:pt>
                <c:pt idx="8">
                  <c:v>0.61461699999999997</c:v>
                </c:pt>
                <c:pt idx="9">
                  <c:v>3.2932999999999995</c:v>
                </c:pt>
                <c:pt idx="10">
                  <c:v>6.5328730000000004</c:v>
                </c:pt>
                <c:pt idx="11">
                  <c:v>7.4823519999999997</c:v>
                </c:pt>
              </c:numCache>
            </c:numRef>
          </c:val>
          <c:extLst>
            <c:ext xmlns:c16="http://schemas.microsoft.com/office/drawing/2014/chart" uri="{C3380CC4-5D6E-409C-BE32-E72D297353CC}">
              <c16:uniqueId val="{00000001-72DF-4AAF-B273-0CD73148B88E}"/>
            </c:ext>
          </c:extLst>
        </c:ser>
        <c:ser>
          <c:idx val="2"/>
          <c:order val="2"/>
          <c:tx>
            <c:strRef>
              <c:f>'8.12'!$A$29</c:f>
              <c:strCache>
                <c:ptCount val="1"/>
                <c:pt idx="0">
                  <c:v>Transport</c:v>
                </c:pt>
              </c:strCache>
            </c:strRef>
          </c:tx>
          <c:invertIfNegative val="0"/>
          <c:val>
            <c:numRef>
              <c:f>'8.12'!$B$29:$M$29</c:f>
              <c:numCache>
                <c:formatCode>#,##0.0</c:formatCode>
                <c:ptCount val="12"/>
                <c:pt idx="0">
                  <c:v>3.4621999999999997</c:v>
                </c:pt>
                <c:pt idx="1">
                  <c:v>3.2970000000000002</c:v>
                </c:pt>
                <c:pt idx="2">
                  <c:v>2.569</c:v>
                </c:pt>
                <c:pt idx="3">
                  <c:v>1.6372</c:v>
                </c:pt>
                <c:pt idx="4">
                  <c:v>1.1204000000000001</c:v>
                </c:pt>
                <c:pt idx="5">
                  <c:v>0.28299999999999997</c:v>
                </c:pt>
                <c:pt idx="6">
                  <c:v>0.2288</c:v>
                </c:pt>
                <c:pt idx="7">
                  <c:v>0.28179999999999999</c:v>
                </c:pt>
                <c:pt idx="8">
                  <c:v>0.45519999999999999</c:v>
                </c:pt>
                <c:pt idx="9">
                  <c:v>1.6135999999999999</c:v>
                </c:pt>
                <c:pt idx="10">
                  <c:v>2.5560999999999998</c:v>
                </c:pt>
                <c:pt idx="11">
                  <c:v>3.0943000000000001</c:v>
                </c:pt>
              </c:numCache>
            </c:numRef>
          </c:val>
          <c:extLst>
            <c:ext xmlns:c16="http://schemas.microsoft.com/office/drawing/2014/chart" uri="{C3380CC4-5D6E-409C-BE32-E72D297353CC}">
              <c16:uniqueId val="{00000002-72DF-4AAF-B273-0CD73148B88E}"/>
            </c:ext>
          </c:extLst>
        </c:ser>
        <c:ser>
          <c:idx val="3"/>
          <c:order val="3"/>
          <c:tx>
            <c:strRef>
              <c:f>'8.12'!$A$30</c:f>
              <c:strCache>
                <c:ptCount val="1"/>
                <c:pt idx="0">
                  <c:v>Construction</c:v>
                </c:pt>
              </c:strCache>
            </c:strRef>
          </c:tx>
          <c:invertIfNegative val="0"/>
          <c:val>
            <c:numRef>
              <c:f>'8.12'!$B$30:$M$30</c:f>
              <c:numCache>
                <c:formatCode>#,##0.0</c:formatCode>
                <c:ptCount val="12"/>
                <c:pt idx="0">
                  <c:v>0.21042000000000002</c:v>
                </c:pt>
                <c:pt idx="1">
                  <c:v>0.19393000000000002</c:v>
                </c:pt>
                <c:pt idx="2">
                  <c:v>0.15800999999999998</c:v>
                </c:pt>
                <c:pt idx="3">
                  <c:v>5.0999999999999997E-2</c:v>
                </c:pt>
                <c:pt idx="4">
                  <c:v>0.03</c:v>
                </c:pt>
                <c:pt idx="5">
                  <c:v>8.0000000000000002E-3</c:v>
                </c:pt>
                <c:pt idx="6">
                  <c:v>5.0000000000000001E-3</c:v>
                </c:pt>
                <c:pt idx="7">
                  <c:v>6.0000000000000001E-3</c:v>
                </c:pt>
                <c:pt idx="8">
                  <c:v>1.4999999999999999E-2</c:v>
                </c:pt>
                <c:pt idx="9">
                  <c:v>0.11624000000000001</c:v>
                </c:pt>
                <c:pt idx="10">
                  <c:v>0.17638000000000001</c:v>
                </c:pt>
                <c:pt idx="11">
                  <c:v>0.19456999999999999</c:v>
                </c:pt>
              </c:numCache>
            </c:numRef>
          </c:val>
          <c:extLst>
            <c:ext xmlns:c16="http://schemas.microsoft.com/office/drawing/2014/chart" uri="{C3380CC4-5D6E-409C-BE32-E72D297353CC}">
              <c16:uniqueId val="{00000003-72DF-4AAF-B273-0CD73148B88E}"/>
            </c:ext>
          </c:extLst>
        </c:ser>
        <c:ser>
          <c:idx val="4"/>
          <c:order val="4"/>
          <c:tx>
            <c:strRef>
              <c:f>'8.12'!$A$31</c:f>
              <c:strCache>
                <c:ptCount val="1"/>
                <c:pt idx="0">
                  <c:v>Farming and forestry</c:v>
                </c:pt>
              </c:strCache>
            </c:strRef>
          </c:tx>
          <c:invertIfNegative val="0"/>
          <c:val>
            <c:numRef>
              <c:f>'8.12'!$B$31:$M$31</c:f>
              <c:numCache>
                <c:formatCode>#,##0.0</c:formatCode>
                <c:ptCount val="12"/>
                <c:pt idx="0">
                  <c:v>1.5157370000000001</c:v>
                </c:pt>
                <c:pt idx="1">
                  <c:v>1.8955900000000001</c:v>
                </c:pt>
                <c:pt idx="2">
                  <c:v>1.0412870000000001</c:v>
                </c:pt>
                <c:pt idx="3">
                  <c:v>0.94736900000000002</c:v>
                </c:pt>
                <c:pt idx="4">
                  <c:v>0.87573800000000002</c:v>
                </c:pt>
                <c:pt idx="5">
                  <c:v>0.83868900000000002</c:v>
                </c:pt>
                <c:pt idx="6">
                  <c:v>0.99402800000000002</c:v>
                </c:pt>
                <c:pt idx="7">
                  <c:v>0.96058999999999994</c:v>
                </c:pt>
                <c:pt idx="8">
                  <c:v>1.2071990000000001</c:v>
                </c:pt>
                <c:pt idx="9">
                  <c:v>2.1648860000000001</c:v>
                </c:pt>
                <c:pt idx="10">
                  <c:v>1.8945659999999998</c:v>
                </c:pt>
                <c:pt idx="11">
                  <c:v>1.106196</c:v>
                </c:pt>
              </c:numCache>
            </c:numRef>
          </c:val>
          <c:extLst>
            <c:ext xmlns:c16="http://schemas.microsoft.com/office/drawing/2014/chart" uri="{C3380CC4-5D6E-409C-BE32-E72D297353CC}">
              <c16:uniqueId val="{00000004-72DF-4AAF-B273-0CD73148B88E}"/>
            </c:ext>
          </c:extLst>
        </c:ser>
        <c:ser>
          <c:idx val="5"/>
          <c:order val="5"/>
          <c:tx>
            <c:strRef>
              <c:f>'8.12'!$A$32</c:f>
              <c:strCache>
                <c:ptCount val="1"/>
                <c:pt idx="0">
                  <c:v>Households</c:v>
                </c:pt>
              </c:strCache>
            </c:strRef>
          </c:tx>
          <c:spPr>
            <a:solidFill>
              <a:schemeClr val="accent6"/>
            </a:solidFill>
          </c:spPr>
          <c:invertIfNegative val="0"/>
          <c:val>
            <c:numRef>
              <c:f>'8.12'!$B$32:$M$32</c:f>
              <c:numCache>
                <c:formatCode>#,##0.0</c:formatCode>
                <c:ptCount val="12"/>
                <c:pt idx="0">
                  <c:v>373.80469700000009</c:v>
                </c:pt>
                <c:pt idx="1">
                  <c:v>342.44960199999991</c:v>
                </c:pt>
                <c:pt idx="2">
                  <c:v>258.86644900000005</c:v>
                </c:pt>
                <c:pt idx="3">
                  <c:v>169.944807</c:v>
                </c:pt>
                <c:pt idx="4">
                  <c:v>131.701866</c:v>
                </c:pt>
                <c:pt idx="5">
                  <c:v>68.893015999999989</c:v>
                </c:pt>
                <c:pt idx="6">
                  <c:v>61.286367999999996</c:v>
                </c:pt>
                <c:pt idx="7">
                  <c:v>65.87287400000001</c:v>
                </c:pt>
                <c:pt idx="8">
                  <c:v>92.214489</c:v>
                </c:pt>
                <c:pt idx="9">
                  <c:v>212.72638499999999</c:v>
                </c:pt>
                <c:pt idx="10">
                  <c:v>301.75140299999993</c:v>
                </c:pt>
                <c:pt idx="11">
                  <c:v>345.76602100000008</c:v>
                </c:pt>
              </c:numCache>
            </c:numRef>
          </c:val>
          <c:extLst>
            <c:ext xmlns:c16="http://schemas.microsoft.com/office/drawing/2014/chart" uri="{C3380CC4-5D6E-409C-BE32-E72D297353CC}">
              <c16:uniqueId val="{00000005-72DF-4AAF-B273-0CD73148B88E}"/>
            </c:ext>
          </c:extLst>
        </c:ser>
        <c:ser>
          <c:idx val="6"/>
          <c:order val="6"/>
          <c:tx>
            <c:strRef>
              <c:f>'8.12'!$A$33</c:f>
              <c:strCache>
                <c:ptCount val="1"/>
                <c:pt idx="0">
                  <c:v>Retail, services, schools, health care</c:v>
                </c:pt>
              </c:strCache>
            </c:strRef>
          </c:tx>
          <c:spPr>
            <a:solidFill>
              <a:srgbClr val="F0948F"/>
            </a:solidFill>
          </c:spPr>
          <c:invertIfNegative val="0"/>
          <c:val>
            <c:numRef>
              <c:f>'8.12'!$B$33:$M$33</c:f>
              <c:numCache>
                <c:formatCode>#,##0.0</c:formatCode>
                <c:ptCount val="12"/>
                <c:pt idx="0">
                  <c:v>175.73134999999999</c:v>
                </c:pt>
                <c:pt idx="1">
                  <c:v>158.75097199999996</c:v>
                </c:pt>
                <c:pt idx="2">
                  <c:v>122.45233600000003</c:v>
                </c:pt>
                <c:pt idx="3">
                  <c:v>74.128692000000001</c:v>
                </c:pt>
                <c:pt idx="4">
                  <c:v>49.514335999999993</c:v>
                </c:pt>
                <c:pt idx="5">
                  <c:v>23.324293000000008</c:v>
                </c:pt>
                <c:pt idx="6">
                  <c:v>19.943867999999998</c:v>
                </c:pt>
                <c:pt idx="7">
                  <c:v>22.188288999999997</c:v>
                </c:pt>
                <c:pt idx="8">
                  <c:v>33.678255</c:v>
                </c:pt>
                <c:pt idx="9">
                  <c:v>83.425016000000014</c:v>
                </c:pt>
                <c:pt idx="10">
                  <c:v>124.03275600000001</c:v>
                </c:pt>
                <c:pt idx="11">
                  <c:v>143.02036899999999</c:v>
                </c:pt>
              </c:numCache>
            </c:numRef>
          </c:val>
          <c:extLst>
            <c:ext xmlns:c16="http://schemas.microsoft.com/office/drawing/2014/chart" uri="{C3380CC4-5D6E-409C-BE32-E72D297353CC}">
              <c16:uniqueId val="{00000006-72DF-4AAF-B273-0CD73148B88E}"/>
            </c:ext>
          </c:extLst>
        </c:ser>
        <c:ser>
          <c:idx val="7"/>
          <c:order val="7"/>
          <c:tx>
            <c:strRef>
              <c:f>'8.12'!$A$34</c:f>
              <c:strCache>
                <c:ptCount val="1"/>
                <c:pt idx="0">
                  <c:v>Other</c:v>
                </c:pt>
              </c:strCache>
            </c:strRef>
          </c:tx>
          <c:spPr>
            <a:solidFill>
              <a:srgbClr val="F7C9C7"/>
            </a:solidFill>
          </c:spPr>
          <c:invertIfNegative val="0"/>
          <c:val>
            <c:numRef>
              <c:f>'8.12'!$B$34:$M$34</c:f>
              <c:numCache>
                <c:formatCode>#,##0.0</c:formatCode>
                <c:ptCount val="12"/>
                <c:pt idx="0">
                  <c:v>2.123386</c:v>
                </c:pt>
                <c:pt idx="1">
                  <c:v>2.6077419999999996</c:v>
                </c:pt>
                <c:pt idx="2">
                  <c:v>2.8339480000000004</c:v>
                </c:pt>
                <c:pt idx="3">
                  <c:v>1.1481480000000002</c:v>
                </c:pt>
                <c:pt idx="4">
                  <c:v>0.72516100000000006</c:v>
                </c:pt>
                <c:pt idx="5">
                  <c:v>0.62476999999999994</c:v>
                </c:pt>
                <c:pt idx="6">
                  <c:v>0.2923</c:v>
                </c:pt>
                <c:pt idx="7">
                  <c:v>0.25886500000000001</c:v>
                </c:pt>
                <c:pt idx="8">
                  <c:v>0.32140099999999999</c:v>
                </c:pt>
                <c:pt idx="9">
                  <c:v>1.7337289999999999</c:v>
                </c:pt>
                <c:pt idx="10">
                  <c:v>2.8325099999999996</c:v>
                </c:pt>
                <c:pt idx="11">
                  <c:v>3.2288249999999996</c:v>
                </c:pt>
              </c:numCache>
            </c:numRef>
          </c:val>
          <c:extLst>
            <c:ext xmlns:c16="http://schemas.microsoft.com/office/drawing/2014/chart" uri="{C3380CC4-5D6E-409C-BE32-E72D297353CC}">
              <c16:uniqueId val="{00000007-72DF-4AAF-B273-0CD73148B88E}"/>
            </c:ext>
          </c:extLst>
        </c:ser>
        <c:dLbls>
          <c:showLegendKey val="0"/>
          <c:showVal val="0"/>
          <c:showCatName val="0"/>
          <c:showSerName val="0"/>
          <c:showPercent val="0"/>
          <c:showBubbleSize val="0"/>
        </c:dLbls>
        <c:gapWidth val="50"/>
        <c:overlap val="100"/>
        <c:axId val="290162944"/>
        <c:axId val="290172928"/>
      </c:barChart>
      <c:catAx>
        <c:axId val="290162944"/>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90172928"/>
        <c:crosses val="autoZero"/>
        <c:auto val="1"/>
        <c:lblAlgn val="ctr"/>
        <c:lblOffset val="100"/>
        <c:noMultiLvlLbl val="0"/>
      </c:catAx>
      <c:valAx>
        <c:axId val="290172928"/>
        <c:scaling>
          <c:orientation val="minMax"/>
          <c:max val="28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90162944"/>
        <c:crosses val="autoZero"/>
        <c:crossBetween val="between"/>
        <c:majorUnit val="4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rgbClr val="233060"/>
                </a:solidFill>
                <a:latin typeface="+mn-lt"/>
              </a:defRPr>
            </a:pPr>
            <a:r>
              <a:rPr lang="cs-CZ" sz="1000" b="1" i="0" baseline="0">
                <a:solidFill>
                  <a:srgbClr val="233060"/>
                </a:solidFill>
                <a:effectLst/>
                <a:latin typeface="+mn-lt"/>
              </a:rPr>
              <a:t>Share in CR</a:t>
            </a:r>
            <a:endParaRPr lang="cs-CZ" sz="1000">
              <a:solidFill>
                <a:srgbClr val="233060"/>
              </a:solidFill>
              <a:effectLst/>
              <a:latin typeface="+mn-lt"/>
            </a:endParaRPr>
          </a:p>
        </c:rich>
      </c:tx>
      <c:layout>
        <c:manualLayout>
          <c:xMode val="edge"/>
          <c:yMode val="edge"/>
          <c:x val="5.1553002128805394E-4"/>
          <c:y val="0"/>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'8.12'!$M$39</c:f>
              <c:strCache>
                <c:ptCount val="1"/>
                <c:pt idx="0">
                  <c:v>Installed capacity</c:v>
                </c:pt>
              </c:strCache>
            </c:strRef>
          </c:tx>
          <c:invertIfNegative val="0"/>
          <c:val>
            <c:numRef>
              <c:f>'8.12'!$N$39</c:f>
              <c:numCache>
                <c:formatCode>0.0%</c:formatCode>
                <c:ptCount val="1"/>
                <c:pt idx="0">
                  <c:v>0.11989654128277573</c:v>
                </c:pt>
              </c:numCache>
            </c:numRef>
          </c:val>
          <c:extLst>
            <c:ext xmlns:c16="http://schemas.microsoft.com/office/drawing/2014/chart" uri="{C3380CC4-5D6E-409C-BE32-E72D297353CC}">
              <c16:uniqueId val="{00000000-4E36-46C0-A91E-7D3667508618}"/>
            </c:ext>
          </c:extLst>
        </c:ser>
        <c:ser>
          <c:idx val="1"/>
          <c:order val="1"/>
          <c:tx>
            <c:strRef>
              <c:f>'8.12'!$M$40</c:f>
              <c:strCache>
                <c:ptCount val="1"/>
                <c:pt idx="0">
                  <c:v>Gross heat production</c:v>
                </c:pt>
              </c:strCache>
            </c:strRef>
          </c:tx>
          <c:invertIfNegative val="0"/>
          <c:val>
            <c:numRef>
              <c:f>'8.12'!$N$40</c:f>
              <c:numCache>
                <c:formatCode>0.0%</c:formatCode>
                <c:ptCount val="1"/>
                <c:pt idx="0">
                  <c:v>0.17342693662749586</c:v>
                </c:pt>
              </c:numCache>
            </c:numRef>
          </c:val>
          <c:extLst>
            <c:ext xmlns:c16="http://schemas.microsoft.com/office/drawing/2014/chart" uri="{C3380CC4-5D6E-409C-BE32-E72D297353CC}">
              <c16:uniqueId val="{00000001-4E36-46C0-A91E-7D3667508618}"/>
            </c:ext>
          </c:extLst>
        </c:ser>
        <c:ser>
          <c:idx val="2"/>
          <c:order val="2"/>
          <c:tx>
            <c:strRef>
              <c:f>'8.12'!$M$41</c:f>
              <c:strCache>
                <c:ptCount val="1"/>
                <c:pt idx="0">
                  <c:v>Heat supply</c:v>
                </c:pt>
              </c:strCache>
            </c:strRef>
          </c:tx>
          <c:invertIfNegative val="0"/>
          <c:val>
            <c:numRef>
              <c:f>'8.12'!$N$41</c:f>
              <c:numCache>
                <c:formatCode>0.0%</c:formatCode>
                <c:ptCount val="1"/>
                <c:pt idx="0">
                  <c:v>0.23692807454055514</c:v>
                </c:pt>
              </c:numCache>
            </c:numRef>
          </c:val>
          <c:extLst>
            <c:ext xmlns:c16="http://schemas.microsoft.com/office/drawing/2014/chart" uri="{C3380CC4-5D6E-409C-BE32-E72D297353CC}">
              <c16:uniqueId val="{00000002-4E36-46C0-A91E-7D3667508618}"/>
            </c:ext>
          </c:extLst>
        </c:ser>
        <c:dLbls>
          <c:showLegendKey val="0"/>
          <c:showVal val="0"/>
          <c:showCatName val="0"/>
          <c:showSerName val="0"/>
          <c:showPercent val="0"/>
          <c:showBubbleSize val="0"/>
        </c:dLbls>
        <c:gapWidth val="150"/>
        <c:axId val="290195712"/>
        <c:axId val="290209792"/>
      </c:barChart>
      <c:catAx>
        <c:axId val="290195712"/>
        <c:scaling>
          <c:orientation val="maxMin"/>
        </c:scaling>
        <c:delete val="0"/>
        <c:axPos val="l"/>
        <c:numFmt formatCode="General" sourceLinked="1"/>
        <c:majorTickMark val="none"/>
        <c:minorTickMark val="none"/>
        <c:tickLblPos val="none"/>
        <c:crossAx val="290209792"/>
        <c:crosses val="autoZero"/>
        <c:auto val="1"/>
        <c:lblAlgn val="ctr"/>
        <c:lblOffset val="100"/>
        <c:noMultiLvlLbl val="0"/>
      </c:catAx>
      <c:valAx>
        <c:axId val="290209792"/>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90195712"/>
        <c:crosses val="max"/>
        <c:crossBetween val="between"/>
      </c:valAx>
    </c:plotArea>
    <c:legend>
      <c:legendPos val="b"/>
      <c:layout>
        <c:manualLayout>
          <c:xMode val="edge"/>
          <c:yMode val="edge"/>
          <c:x val="1.5162396231415507E-3"/>
          <c:y val="0.71152138606858228"/>
          <c:w val="0.62176039710517361"/>
          <c:h val="0.28847861393141766"/>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a:solidFill>
                  <a:srgbClr val="233060"/>
                </a:solidFill>
                <a:latin typeface="+mn-lt"/>
              </a:defRPr>
            </a:pPr>
            <a:r>
              <a:rPr lang="cs-CZ" sz="1000" b="1" i="0" u="none" strike="noStrike" baseline="0">
                <a:solidFill>
                  <a:srgbClr val="233060"/>
                </a:solidFill>
                <a:effectLst/>
                <a:latin typeface="+mn-lt"/>
              </a:rPr>
              <a:t>Heat supply by fuel </a:t>
            </a:r>
            <a:r>
              <a:rPr lang="en-US" sz="1000" b="1" i="0" u="none" strike="noStrike" baseline="0">
                <a:solidFill>
                  <a:srgbClr val="233060"/>
                </a:solidFill>
                <a:effectLst/>
                <a:latin typeface="+mn-lt"/>
              </a:rPr>
              <a:t>[</a:t>
            </a:r>
            <a:r>
              <a:rPr lang="cs-CZ" sz="1000" b="1" i="0" u="none" strike="noStrike" baseline="0">
                <a:solidFill>
                  <a:srgbClr val="233060"/>
                </a:solidFill>
                <a:effectLst/>
                <a:latin typeface="+mn-lt"/>
              </a:rPr>
              <a:t>TJ</a:t>
            </a:r>
            <a:r>
              <a:rPr lang="en-US" sz="1000" b="1" i="0" u="none" strike="noStrike" baseline="0">
                <a:solidFill>
                  <a:srgbClr val="233060"/>
                </a:solidFill>
                <a:effectLst/>
                <a:latin typeface="+mn-lt"/>
              </a:rPr>
              <a:t>]</a:t>
            </a:r>
            <a:endParaRPr lang="cs-CZ" sz="1000">
              <a:solidFill>
                <a:srgbClr val="233060"/>
              </a:solidFill>
              <a:latin typeface="+mn-lt"/>
              <a:cs typeface="Arial" panose="020B0604020202020204" pitchFamily="34" charset="0"/>
            </a:endParaRPr>
          </a:p>
        </c:rich>
      </c:tx>
      <c:layout>
        <c:manualLayout>
          <c:xMode val="edge"/>
          <c:yMode val="edge"/>
          <c:x val="3.294643608071004E-3"/>
          <c:y val="8.8360734437726556E-3"/>
        </c:manualLayout>
      </c:layout>
      <c:overlay val="0"/>
    </c:title>
    <c:autoTitleDeleted val="0"/>
    <c:plotArea>
      <c:layout/>
      <c:barChart>
        <c:barDir val="col"/>
        <c:grouping val="stacked"/>
        <c:varyColors val="0"/>
        <c:ser>
          <c:idx val="0"/>
          <c:order val="0"/>
          <c:tx>
            <c:strRef>
              <c:f>'8.12'!$A$9</c:f>
              <c:strCache>
                <c:ptCount val="1"/>
                <c:pt idx="0">
                  <c:v>Biomass</c:v>
                </c:pt>
              </c:strCache>
            </c:strRef>
          </c:tx>
          <c:spPr>
            <a:solidFill>
              <a:srgbClr val="23315F"/>
            </a:solidFill>
          </c:spPr>
          <c:invertIfNegative val="0"/>
          <c:val>
            <c:numRef>
              <c:f>'8.12'!$B$9:$M$9</c:f>
              <c:numCache>
                <c:formatCode>#,##0.0</c:formatCode>
                <c:ptCount val="12"/>
                <c:pt idx="0">
                  <c:v>311.85696799999999</c:v>
                </c:pt>
                <c:pt idx="1">
                  <c:v>289.60443700000002</c:v>
                </c:pt>
                <c:pt idx="2">
                  <c:v>244.26304199999998</c:v>
                </c:pt>
                <c:pt idx="3">
                  <c:v>122.150814</c:v>
                </c:pt>
                <c:pt idx="4">
                  <c:v>126.27576499999998</c:v>
                </c:pt>
                <c:pt idx="5">
                  <c:v>63.802833</c:v>
                </c:pt>
                <c:pt idx="6">
                  <c:v>45.864788999999995</c:v>
                </c:pt>
                <c:pt idx="7">
                  <c:v>60.935539000000006</c:v>
                </c:pt>
                <c:pt idx="8">
                  <c:v>84.576817000000005</c:v>
                </c:pt>
                <c:pt idx="9">
                  <c:v>129.39872499999998</c:v>
                </c:pt>
                <c:pt idx="10">
                  <c:v>176.99888199999998</c:v>
                </c:pt>
                <c:pt idx="11">
                  <c:v>253.39280599999998</c:v>
                </c:pt>
              </c:numCache>
            </c:numRef>
          </c:val>
          <c:extLst>
            <c:ext xmlns:c16="http://schemas.microsoft.com/office/drawing/2014/chart" uri="{C3380CC4-5D6E-409C-BE32-E72D297353CC}">
              <c16:uniqueId val="{00000000-2D92-4281-A4C1-DC17004EBD29}"/>
            </c:ext>
          </c:extLst>
        </c:ser>
        <c:ser>
          <c:idx val="1"/>
          <c:order val="1"/>
          <c:tx>
            <c:strRef>
              <c:f>'8.12'!$A$10</c:f>
              <c:strCache>
                <c:ptCount val="1"/>
                <c:pt idx="0">
                  <c:v>Biogas</c:v>
                </c:pt>
              </c:strCache>
            </c:strRef>
          </c:tx>
          <c:spPr>
            <a:solidFill>
              <a:srgbClr val="5A6588"/>
            </a:solidFill>
          </c:spPr>
          <c:invertIfNegative val="0"/>
          <c:val>
            <c:numRef>
              <c:f>'8.12'!$B$10:$M$10</c:f>
              <c:numCache>
                <c:formatCode>#,##0.0</c:formatCode>
                <c:ptCount val="12"/>
                <c:pt idx="0">
                  <c:v>4.3692349999999998</c:v>
                </c:pt>
                <c:pt idx="1">
                  <c:v>4.4704160000000002</c:v>
                </c:pt>
                <c:pt idx="2">
                  <c:v>3.703484</c:v>
                </c:pt>
                <c:pt idx="3">
                  <c:v>3.2727020000000002</c:v>
                </c:pt>
                <c:pt idx="4">
                  <c:v>3.352087</c:v>
                </c:pt>
                <c:pt idx="5">
                  <c:v>2.8972920000000002</c:v>
                </c:pt>
                <c:pt idx="6">
                  <c:v>2.5426630000000001</c:v>
                </c:pt>
                <c:pt idx="7">
                  <c:v>2.5855939999999999</c:v>
                </c:pt>
                <c:pt idx="8">
                  <c:v>2.350015</c:v>
                </c:pt>
                <c:pt idx="9">
                  <c:v>4.3777270000000001</c:v>
                </c:pt>
                <c:pt idx="10">
                  <c:v>4.5258979999999998</c:v>
                </c:pt>
                <c:pt idx="11">
                  <c:v>3.8648690000000001</c:v>
                </c:pt>
              </c:numCache>
            </c:numRef>
          </c:val>
          <c:extLst>
            <c:ext xmlns:c16="http://schemas.microsoft.com/office/drawing/2014/chart" uri="{C3380CC4-5D6E-409C-BE32-E72D297353CC}">
              <c16:uniqueId val="{00000001-2D92-4281-A4C1-DC17004EBD29}"/>
            </c:ext>
          </c:extLst>
        </c:ser>
        <c:ser>
          <c:idx val="2"/>
          <c:order val="2"/>
          <c:tx>
            <c:strRef>
              <c:f>'8.12'!$A$11</c:f>
              <c:strCache>
                <c:ptCount val="1"/>
                <c:pt idx="0">
                  <c:v>Hard coal</c:v>
                </c:pt>
              </c:strCache>
            </c:strRef>
          </c:tx>
          <c:spPr>
            <a:solidFill>
              <a:srgbClr val="9198B0"/>
            </a:solidFill>
          </c:spPr>
          <c:invertIfNegative val="0"/>
          <c:val>
            <c:numRef>
              <c:f>'8.12'!$B$11:$M$11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2D92-4281-A4C1-DC17004EBD29}"/>
            </c:ext>
          </c:extLst>
        </c:ser>
        <c:ser>
          <c:idx val="3"/>
          <c:order val="3"/>
          <c:tx>
            <c:strRef>
              <c:f>'8.12'!$A$12</c:f>
              <c:strCache>
                <c:ptCount val="1"/>
                <c:pt idx="0">
                  <c:v>Electrical energy</c:v>
                </c:pt>
              </c:strCache>
            </c:strRef>
          </c:tx>
          <c:spPr>
            <a:solidFill>
              <a:srgbClr val="C8CBD7"/>
            </a:solidFill>
          </c:spPr>
          <c:invertIfNegative val="0"/>
          <c:val>
            <c:numRef>
              <c:f>'8.12'!$B$12:$M$12</c:f>
              <c:numCache>
                <c:formatCode>#,##0.0</c:formatCode>
                <c:ptCount val="12"/>
                <c:pt idx="0">
                  <c:v>3.156631</c:v>
                </c:pt>
                <c:pt idx="1">
                  <c:v>1.9349949999999998</c:v>
                </c:pt>
                <c:pt idx="2">
                  <c:v>3.3352740000000001</c:v>
                </c:pt>
                <c:pt idx="3">
                  <c:v>2.6727669999999999</c:v>
                </c:pt>
                <c:pt idx="4">
                  <c:v>1.221122</c:v>
                </c:pt>
                <c:pt idx="5">
                  <c:v>2.0813190000000001</c:v>
                </c:pt>
                <c:pt idx="6">
                  <c:v>0.59417299999999995</c:v>
                </c:pt>
                <c:pt idx="7">
                  <c:v>0.91892700000000005</c:v>
                </c:pt>
                <c:pt idx="8">
                  <c:v>0.87028099999999997</c:v>
                </c:pt>
                <c:pt idx="9">
                  <c:v>1.4241700000000002</c:v>
                </c:pt>
                <c:pt idx="10">
                  <c:v>0.122739</c:v>
                </c:pt>
                <c:pt idx="11">
                  <c:v>0.199324</c:v>
                </c:pt>
              </c:numCache>
            </c:numRef>
          </c:val>
          <c:extLst>
            <c:ext xmlns:c16="http://schemas.microsoft.com/office/drawing/2014/chart" uri="{C3380CC4-5D6E-409C-BE32-E72D297353CC}">
              <c16:uniqueId val="{00000003-2D92-4281-A4C1-DC17004EBD29}"/>
            </c:ext>
          </c:extLst>
        </c:ser>
        <c:ser>
          <c:idx val="4"/>
          <c:order val="4"/>
          <c:tx>
            <c:strRef>
              <c:f>'8.12'!$A$13</c:f>
              <c:strCache>
                <c:ptCount val="1"/>
                <c:pt idx="0">
                  <c:v>Ambient energy (heat pump)</c:v>
                </c:pt>
              </c:strCache>
            </c:strRef>
          </c:tx>
          <c:spPr>
            <a:solidFill>
              <a:srgbClr val="E02C1F"/>
            </a:solidFill>
          </c:spPr>
          <c:invertIfNegative val="0"/>
          <c:val>
            <c:numRef>
              <c:f>'8.12'!$B$13:$M$13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2D92-4281-A4C1-DC17004EBD29}"/>
            </c:ext>
          </c:extLst>
        </c:ser>
        <c:ser>
          <c:idx val="5"/>
          <c:order val="5"/>
          <c:tx>
            <c:strRef>
              <c:f>'8.12'!$A$14</c:f>
              <c:strCache>
                <c:ptCount val="1"/>
                <c:pt idx="0">
                  <c:v>Solar energy (solar panel)</c:v>
                </c:pt>
              </c:strCache>
            </c:strRef>
          </c:tx>
          <c:spPr>
            <a:solidFill>
              <a:srgbClr val="E86158"/>
            </a:solidFill>
          </c:spPr>
          <c:invertIfNegative val="0"/>
          <c:val>
            <c:numRef>
              <c:f>'8.12'!$B$14:$M$14</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2D92-4281-A4C1-DC17004EBD29}"/>
            </c:ext>
          </c:extLst>
        </c:ser>
        <c:ser>
          <c:idx val="6"/>
          <c:order val="6"/>
          <c:tx>
            <c:strRef>
              <c:f>'8.12'!$A$15</c:f>
              <c:strCache>
                <c:ptCount val="1"/>
                <c:pt idx="0">
                  <c:v>Brown coal</c:v>
                </c:pt>
              </c:strCache>
            </c:strRef>
          </c:tx>
          <c:spPr>
            <a:solidFill>
              <a:srgbClr val="F0948F"/>
            </a:solidFill>
          </c:spPr>
          <c:invertIfNegative val="0"/>
          <c:val>
            <c:numRef>
              <c:f>'8.12'!$B$15:$M$15</c:f>
              <c:numCache>
                <c:formatCode>#,##0.0</c:formatCode>
                <c:ptCount val="12"/>
                <c:pt idx="0">
                  <c:v>1706.1503649999997</c:v>
                </c:pt>
                <c:pt idx="1">
                  <c:v>1546.2968409999999</c:v>
                </c:pt>
                <c:pt idx="2">
                  <c:v>1204.775009</c:v>
                </c:pt>
                <c:pt idx="3">
                  <c:v>745.69588199999998</c:v>
                </c:pt>
                <c:pt idx="4">
                  <c:v>588.00110600000005</c:v>
                </c:pt>
                <c:pt idx="5">
                  <c:v>295.06517400000001</c:v>
                </c:pt>
                <c:pt idx="6">
                  <c:v>219.49423999999999</c:v>
                </c:pt>
                <c:pt idx="7">
                  <c:v>239.308706</c:v>
                </c:pt>
                <c:pt idx="8">
                  <c:v>421.15587199999999</c:v>
                </c:pt>
                <c:pt idx="9">
                  <c:v>954.71809800000005</c:v>
                </c:pt>
                <c:pt idx="10">
                  <c:v>1388.0904889999999</c:v>
                </c:pt>
                <c:pt idx="11">
                  <c:v>1628.2783739999998</c:v>
                </c:pt>
              </c:numCache>
            </c:numRef>
          </c:val>
          <c:extLst>
            <c:ext xmlns:c16="http://schemas.microsoft.com/office/drawing/2014/chart" uri="{C3380CC4-5D6E-409C-BE32-E72D297353CC}">
              <c16:uniqueId val="{00000006-2D92-4281-A4C1-DC17004EBD29}"/>
            </c:ext>
          </c:extLst>
        </c:ser>
        <c:ser>
          <c:idx val="7"/>
          <c:order val="7"/>
          <c:tx>
            <c:strRef>
              <c:f>'8.12'!$A$16</c:f>
              <c:strCache>
                <c:ptCount val="1"/>
                <c:pt idx="0">
                  <c:v>Nuclear fuel</c:v>
                </c:pt>
              </c:strCache>
            </c:strRef>
          </c:tx>
          <c:spPr>
            <a:solidFill>
              <a:srgbClr val="F7C9C7"/>
            </a:solidFill>
          </c:spPr>
          <c:invertIfNegative val="0"/>
          <c:val>
            <c:numRef>
              <c:f>'8.12'!$B$16:$M$16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2D92-4281-A4C1-DC17004EBD29}"/>
            </c:ext>
          </c:extLst>
        </c:ser>
        <c:ser>
          <c:idx val="8"/>
          <c:order val="8"/>
          <c:tx>
            <c:strRef>
              <c:f>'8.12'!$A$17</c:f>
              <c:strCache>
                <c:ptCount val="1"/>
                <c:pt idx="0">
                  <c:v>Coke</c:v>
                </c:pt>
              </c:strCache>
            </c:strRef>
          </c:tx>
          <c:spPr>
            <a:solidFill>
              <a:srgbClr val="262626"/>
            </a:solidFill>
          </c:spPr>
          <c:invertIfNegative val="0"/>
          <c:val>
            <c:numRef>
              <c:f>'8.12'!$B$17:$M$17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2D92-4281-A4C1-DC17004EBD29}"/>
            </c:ext>
          </c:extLst>
        </c:ser>
        <c:ser>
          <c:idx val="9"/>
          <c:order val="9"/>
          <c:tx>
            <c:strRef>
              <c:f>'8.12'!$A$18</c:f>
              <c:strCache>
                <c:ptCount val="1"/>
                <c:pt idx="0">
                  <c:v>Waste heat</c:v>
                </c:pt>
              </c:strCache>
            </c:strRef>
          </c:tx>
          <c:spPr>
            <a:solidFill>
              <a:srgbClr val="646363"/>
            </a:solidFill>
          </c:spPr>
          <c:invertIfNegative val="0"/>
          <c:val>
            <c:numRef>
              <c:f>'8.12'!$B$18:$M$18</c:f>
              <c:numCache>
                <c:formatCode>#,##0.0</c:formatCode>
                <c:ptCount val="12"/>
                <c:pt idx="0">
                  <c:v>58.08</c:v>
                </c:pt>
                <c:pt idx="1">
                  <c:v>69.686999999999998</c:v>
                </c:pt>
                <c:pt idx="2">
                  <c:v>68.944999999999993</c:v>
                </c:pt>
                <c:pt idx="3">
                  <c:v>40.588000000000001</c:v>
                </c:pt>
                <c:pt idx="4">
                  <c:v>64.415999999999997</c:v>
                </c:pt>
                <c:pt idx="5">
                  <c:v>73.311000000000007</c:v>
                </c:pt>
                <c:pt idx="6">
                  <c:v>51.484999999999999</c:v>
                </c:pt>
                <c:pt idx="7">
                  <c:v>53.82</c:v>
                </c:pt>
                <c:pt idx="8">
                  <c:v>66.066999999999993</c:v>
                </c:pt>
                <c:pt idx="9">
                  <c:v>71.599999999999994</c:v>
                </c:pt>
                <c:pt idx="10">
                  <c:v>74.647999999999996</c:v>
                </c:pt>
                <c:pt idx="11">
                  <c:v>99.86</c:v>
                </c:pt>
              </c:numCache>
            </c:numRef>
          </c:val>
          <c:extLst>
            <c:ext xmlns:c16="http://schemas.microsoft.com/office/drawing/2014/chart" uri="{C3380CC4-5D6E-409C-BE32-E72D297353CC}">
              <c16:uniqueId val="{00000009-2D92-4281-A4C1-DC17004EBD29}"/>
            </c:ext>
          </c:extLst>
        </c:ser>
        <c:ser>
          <c:idx val="10"/>
          <c:order val="10"/>
          <c:tx>
            <c:strRef>
              <c:f>'8.12'!$A$19</c:f>
              <c:strCache>
                <c:ptCount val="1"/>
                <c:pt idx="0">
                  <c:v>Other liquid fuels</c:v>
                </c:pt>
              </c:strCache>
            </c:strRef>
          </c:tx>
          <c:spPr>
            <a:solidFill>
              <a:srgbClr val="9D9D9C"/>
            </a:solidFill>
          </c:spPr>
          <c:invertIfNegative val="0"/>
          <c:val>
            <c:numRef>
              <c:f>'8.12'!$B$19:$M$19</c:f>
              <c:numCache>
                <c:formatCode>#,##0.0</c:formatCode>
                <c:ptCount val="12"/>
                <c:pt idx="0">
                  <c:v>1.3836190000000002</c:v>
                </c:pt>
                <c:pt idx="1">
                  <c:v>1.7792539999999999</c:v>
                </c:pt>
                <c:pt idx="2">
                  <c:v>1.3543179999999999</c:v>
                </c:pt>
                <c:pt idx="3">
                  <c:v>0.61654399999999998</c:v>
                </c:pt>
                <c:pt idx="4">
                  <c:v>0.64588599999999996</c:v>
                </c:pt>
                <c:pt idx="5">
                  <c:v>0.251114</c:v>
                </c:pt>
                <c:pt idx="6">
                  <c:v>0.33622199999999997</c:v>
                </c:pt>
                <c:pt idx="7">
                  <c:v>0.36943799999999999</c:v>
                </c:pt>
                <c:pt idx="8">
                  <c:v>0.39330700000000002</c:v>
                </c:pt>
                <c:pt idx="9">
                  <c:v>0.92652299999999999</c:v>
                </c:pt>
                <c:pt idx="10">
                  <c:v>2.2369870000000001</c:v>
                </c:pt>
                <c:pt idx="11">
                  <c:v>2.3785219999999998</c:v>
                </c:pt>
              </c:numCache>
            </c:numRef>
          </c:val>
          <c:extLst>
            <c:ext xmlns:c16="http://schemas.microsoft.com/office/drawing/2014/chart" uri="{C3380CC4-5D6E-409C-BE32-E72D297353CC}">
              <c16:uniqueId val="{0000000A-2D92-4281-A4C1-DC17004EBD29}"/>
            </c:ext>
          </c:extLst>
        </c:ser>
        <c:ser>
          <c:idx val="11"/>
          <c:order val="11"/>
          <c:tx>
            <c:strRef>
              <c:f>'8.12'!$A$20</c:f>
              <c:strCache>
                <c:ptCount val="1"/>
                <c:pt idx="0">
                  <c:v>Other solid fuels</c:v>
                </c:pt>
              </c:strCache>
            </c:strRef>
          </c:tx>
          <c:spPr>
            <a:solidFill>
              <a:srgbClr val="D0D0D0"/>
            </a:solidFill>
          </c:spPr>
          <c:invertIfNegative val="0"/>
          <c:val>
            <c:numRef>
              <c:f>'8.12'!$B$20:$M$20</c:f>
              <c:numCache>
                <c:formatCode>#,##0.0</c:formatCode>
                <c:ptCount val="12"/>
                <c:pt idx="0">
                  <c:v>5.6289999999999996</c:v>
                </c:pt>
                <c:pt idx="1">
                  <c:v>6.8</c:v>
                </c:pt>
                <c:pt idx="2">
                  <c:v>5.8879999999999999</c:v>
                </c:pt>
                <c:pt idx="3">
                  <c:v>7.766</c:v>
                </c:pt>
                <c:pt idx="4">
                  <c:v>5.3319999999999999</c:v>
                </c:pt>
                <c:pt idx="5">
                  <c:v>5.8259999999999996</c:v>
                </c:pt>
                <c:pt idx="6">
                  <c:v>3.8849999999999998</c:v>
                </c:pt>
                <c:pt idx="7">
                  <c:v>2.0209999999999999</c:v>
                </c:pt>
                <c:pt idx="8">
                  <c:v>6.6159999999999997</c:v>
                </c:pt>
                <c:pt idx="9">
                  <c:v>0</c:v>
                </c:pt>
                <c:pt idx="10">
                  <c:v>6.2270000000000003</c:v>
                </c:pt>
                <c:pt idx="11">
                  <c:v>7.9829999999999997</c:v>
                </c:pt>
              </c:numCache>
            </c:numRef>
          </c:val>
          <c:extLst>
            <c:ext xmlns:c16="http://schemas.microsoft.com/office/drawing/2014/chart" uri="{C3380CC4-5D6E-409C-BE32-E72D297353CC}">
              <c16:uniqueId val="{0000000B-2D92-4281-A4C1-DC17004EBD29}"/>
            </c:ext>
          </c:extLst>
        </c:ser>
        <c:ser>
          <c:idx val="12"/>
          <c:order val="12"/>
          <c:tx>
            <c:strRef>
              <c:f>'8.12'!$A$21</c:f>
              <c:strCache>
                <c:ptCount val="1"/>
                <c:pt idx="0">
                  <c:v>Other gases</c:v>
                </c:pt>
              </c:strCache>
            </c:strRef>
          </c:tx>
          <c:spPr>
            <a:pattFill prst="ltUpDiag">
              <a:fgClr>
                <a:srgbClr val="23315F"/>
              </a:fgClr>
              <a:bgClr>
                <a:sysClr val="window" lastClr="FFFFFF"/>
              </a:bgClr>
            </a:pattFill>
          </c:spPr>
          <c:invertIfNegative val="0"/>
          <c:val>
            <c:numRef>
              <c:f>'8.12'!$B$21:$M$21</c:f>
              <c:numCache>
                <c:formatCode>#,##0.0</c:formatCode>
                <c:ptCount val="12"/>
                <c:pt idx="0">
                  <c:v>40.215000000000003</c:v>
                </c:pt>
                <c:pt idx="1">
                  <c:v>47.296320000000001</c:v>
                </c:pt>
                <c:pt idx="2">
                  <c:v>49.747930000000004</c:v>
                </c:pt>
                <c:pt idx="3">
                  <c:v>22.830349999999999</c:v>
                </c:pt>
                <c:pt idx="4">
                  <c:v>26.283470000000001</c:v>
                </c:pt>
                <c:pt idx="5">
                  <c:v>39.963160000000002</c:v>
                </c:pt>
                <c:pt idx="6">
                  <c:v>28.294259999999998</c:v>
                </c:pt>
                <c:pt idx="7">
                  <c:v>37.958309999999997</c:v>
                </c:pt>
                <c:pt idx="8">
                  <c:v>37.592640000000003</c:v>
                </c:pt>
                <c:pt idx="9">
                  <c:v>44.087969999999999</c:v>
                </c:pt>
                <c:pt idx="10">
                  <c:v>48.401589999999999</c:v>
                </c:pt>
                <c:pt idx="11">
                  <c:v>57.907619999999994</c:v>
                </c:pt>
              </c:numCache>
            </c:numRef>
          </c:val>
          <c:extLst>
            <c:ext xmlns:c16="http://schemas.microsoft.com/office/drawing/2014/chart" uri="{C3380CC4-5D6E-409C-BE32-E72D297353CC}">
              <c16:uniqueId val="{0000000C-2D92-4281-A4C1-DC17004EBD29}"/>
            </c:ext>
          </c:extLst>
        </c:ser>
        <c:ser>
          <c:idx val="13"/>
          <c:order val="13"/>
          <c:tx>
            <c:strRef>
              <c:f>'8.12'!$A$22</c:f>
              <c:strCache>
                <c:ptCount val="1"/>
                <c:pt idx="0">
                  <c:v>Other</c:v>
                </c:pt>
              </c:strCache>
            </c:strRef>
          </c:tx>
          <c:spPr>
            <a:pattFill prst="ltUpDiag">
              <a:fgClr>
                <a:srgbClr val="E02C1F"/>
              </a:fgClr>
              <a:bgClr>
                <a:sysClr val="window" lastClr="FFFFFF"/>
              </a:bgClr>
            </a:pattFill>
          </c:spPr>
          <c:invertIfNegative val="0"/>
          <c:val>
            <c:numRef>
              <c:f>'8.12'!$B$22:$M$22</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2D92-4281-A4C1-DC17004EBD29}"/>
            </c:ext>
          </c:extLst>
        </c:ser>
        <c:ser>
          <c:idx val="14"/>
          <c:order val="14"/>
          <c:tx>
            <c:strRef>
              <c:f>'8.12'!$A$23</c:f>
              <c:strCache>
                <c:ptCount val="1"/>
                <c:pt idx="0">
                  <c:v>Fuel oils</c:v>
                </c:pt>
              </c:strCache>
            </c:strRef>
          </c:tx>
          <c:spPr>
            <a:pattFill prst="ltUpDiag">
              <a:fgClr>
                <a:srgbClr val="5A6588"/>
              </a:fgClr>
              <a:bgClr>
                <a:sysClr val="window" lastClr="FFFFFF"/>
              </a:bgClr>
            </a:pattFill>
          </c:spPr>
          <c:invertIfNegative val="0"/>
          <c:val>
            <c:numRef>
              <c:f>'8.12'!$B$23:$M$23</c:f>
              <c:numCache>
                <c:formatCode>#,##0.0</c:formatCode>
                <c:ptCount val="12"/>
                <c:pt idx="0">
                  <c:v>2.3743349999999999</c:v>
                </c:pt>
                <c:pt idx="1">
                  <c:v>2.7757990000000001</c:v>
                </c:pt>
                <c:pt idx="2">
                  <c:v>1.6501759999999999</c:v>
                </c:pt>
                <c:pt idx="3">
                  <c:v>1.1625940000000001</c:v>
                </c:pt>
                <c:pt idx="4">
                  <c:v>0.92519099999999999</c:v>
                </c:pt>
                <c:pt idx="5">
                  <c:v>2.4002029999999999</c:v>
                </c:pt>
                <c:pt idx="6">
                  <c:v>2.8806480000000003</c:v>
                </c:pt>
                <c:pt idx="7">
                  <c:v>0.44170800000000005</c:v>
                </c:pt>
                <c:pt idx="8">
                  <c:v>2.4091549999999997</c:v>
                </c:pt>
                <c:pt idx="9">
                  <c:v>1.5727979999999999</c:v>
                </c:pt>
                <c:pt idx="10">
                  <c:v>4.7547160000000002</c:v>
                </c:pt>
                <c:pt idx="11">
                  <c:v>2.1959870000000001</c:v>
                </c:pt>
              </c:numCache>
            </c:numRef>
          </c:val>
          <c:extLst>
            <c:ext xmlns:c16="http://schemas.microsoft.com/office/drawing/2014/chart" uri="{C3380CC4-5D6E-409C-BE32-E72D297353CC}">
              <c16:uniqueId val="{0000000E-2D92-4281-A4C1-DC17004EBD29}"/>
            </c:ext>
          </c:extLst>
        </c:ser>
        <c:ser>
          <c:idx val="15"/>
          <c:order val="15"/>
          <c:tx>
            <c:strRef>
              <c:f>'8.12'!$A$24</c:f>
              <c:strCache>
                <c:ptCount val="1"/>
                <c:pt idx="0">
                  <c:v>Natural gas</c:v>
                </c:pt>
              </c:strCache>
            </c:strRef>
          </c:tx>
          <c:spPr>
            <a:pattFill prst="ltUpDiag">
              <a:fgClr>
                <a:srgbClr val="E86158"/>
              </a:fgClr>
              <a:bgClr>
                <a:sysClr val="window" lastClr="FFFFFF"/>
              </a:bgClr>
            </a:pattFill>
          </c:spPr>
          <c:invertIfNegative val="0"/>
          <c:val>
            <c:numRef>
              <c:f>'8.12'!$B$24:$M$24</c:f>
              <c:numCache>
                <c:formatCode>#,##0.0</c:formatCode>
                <c:ptCount val="12"/>
                <c:pt idx="0">
                  <c:v>516.20070799999996</c:v>
                </c:pt>
                <c:pt idx="1">
                  <c:v>477.08699700000005</c:v>
                </c:pt>
                <c:pt idx="2">
                  <c:v>440.44406099999998</c:v>
                </c:pt>
                <c:pt idx="3">
                  <c:v>255.57668200000001</c:v>
                </c:pt>
                <c:pt idx="4">
                  <c:v>195.83779899999999</c:v>
                </c:pt>
                <c:pt idx="5">
                  <c:v>207.04704999999996</c:v>
                </c:pt>
                <c:pt idx="6">
                  <c:v>224.49535700000001</c:v>
                </c:pt>
                <c:pt idx="7">
                  <c:v>236.85912500000003</c:v>
                </c:pt>
                <c:pt idx="8">
                  <c:v>168.25403900000003</c:v>
                </c:pt>
                <c:pt idx="9">
                  <c:v>380.71387400000003</c:v>
                </c:pt>
                <c:pt idx="10">
                  <c:v>428.86120199999999</c:v>
                </c:pt>
                <c:pt idx="11">
                  <c:v>451.87174900000002</c:v>
                </c:pt>
              </c:numCache>
            </c:numRef>
          </c:val>
          <c:extLst>
            <c:ext xmlns:c16="http://schemas.microsoft.com/office/drawing/2014/chart" uri="{C3380CC4-5D6E-409C-BE32-E72D297353CC}">
              <c16:uniqueId val="{0000000F-2D92-4281-A4C1-DC17004EBD29}"/>
            </c:ext>
          </c:extLst>
        </c:ser>
        <c:dLbls>
          <c:showLegendKey val="0"/>
          <c:showVal val="0"/>
          <c:showCatName val="0"/>
          <c:showSerName val="0"/>
          <c:showPercent val="0"/>
          <c:showBubbleSize val="0"/>
        </c:dLbls>
        <c:gapWidth val="50"/>
        <c:overlap val="100"/>
        <c:axId val="289913088"/>
        <c:axId val="289914880"/>
      </c:barChart>
      <c:catAx>
        <c:axId val="289913088"/>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9914880"/>
        <c:crosses val="autoZero"/>
        <c:auto val="1"/>
        <c:lblAlgn val="ctr"/>
        <c:lblOffset val="100"/>
        <c:noMultiLvlLbl val="0"/>
      </c:catAx>
      <c:valAx>
        <c:axId val="289914880"/>
        <c:scaling>
          <c:orientation val="minMax"/>
          <c:max val="280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9913088"/>
        <c:crosses val="autoZero"/>
        <c:crossBetween val="between"/>
        <c:majorUnit val="4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383C-448A-A657-8685270857EA}"/>
              </c:ext>
            </c:extLst>
          </c:dPt>
          <c:dPt>
            <c:idx val="1"/>
            <c:bubble3D val="0"/>
            <c:spPr>
              <a:solidFill>
                <a:schemeClr val="accent2"/>
              </a:solidFill>
            </c:spPr>
            <c:extLst>
              <c:ext xmlns:c16="http://schemas.microsoft.com/office/drawing/2014/chart" uri="{C3380CC4-5D6E-409C-BE32-E72D297353CC}">
                <c16:uniqueId val="{00000003-383C-448A-A657-8685270857EA}"/>
              </c:ext>
            </c:extLst>
          </c:dPt>
          <c:dPt>
            <c:idx val="2"/>
            <c:bubble3D val="0"/>
            <c:spPr>
              <a:solidFill>
                <a:schemeClr val="accent3"/>
              </a:solidFill>
            </c:spPr>
            <c:extLst>
              <c:ext xmlns:c16="http://schemas.microsoft.com/office/drawing/2014/chart" uri="{C3380CC4-5D6E-409C-BE32-E72D297353CC}">
                <c16:uniqueId val="{00000005-383C-448A-A657-8685270857EA}"/>
              </c:ext>
            </c:extLst>
          </c:dPt>
          <c:dPt>
            <c:idx val="3"/>
            <c:bubble3D val="0"/>
            <c:spPr>
              <a:solidFill>
                <a:schemeClr val="accent4"/>
              </a:solidFill>
            </c:spPr>
            <c:extLst>
              <c:ext xmlns:c16="http://schemas.microsoft.com/office/drawing/2014/chart" uri="{C3380CC4-5D6E-409C-BE32-E72D297353CC}">
                <c16:uniqueId val="{00000007-383C-448A-A657-8685270857EA}"/>
              </c:ext>
            </c:extLst>
          </c:dPt>
          <c:dPt>
            <c:idx val="4"/>
            <c:bubble3D val="0"/>
            <c:spPr>
              <a:solidFill>
                <a:schemeClr val="accent5"/>
              </a:solidFill>
            </c:spPr>
            <c:extLst>
              <c:ext xmlns:c16="http://schemas.microsoft.com/office/drawing/2014/chart" uri="{C3380CC4-5D6E-409C-BE32-E72D297353CC}">
                <c16:uniqueId val="{00000009-383C-448A-A657-8685270857EA}"/>
              </c:ext>
            </c:extLst>
          </c:dPt>
          <c:dPt>
            <c:idx val="5"/>
            <c:bubble3D val="0"/>
            <c:spPr>
              <a:solidFill>
                <a:schemeClr val="accent6"/>
              </a:solidFill>
            </c:spPr>
            <c:extLst>
              <c:ext xmlns:c16="http://schemas.microsoft.com/office/drawing/2014/chart" uri="{C3380CC4-5D6E-409C-BE32-E72D297353CC}">
                <c16:uniqueId val="{0000000B-383C-448A-A657-8685270857EA}"/>
              </c:ext>
            </c:extLst>
          </c:dPt>
          <c:dPt>
            <c:idx val="6"/>
            <c:bubble3D val="0"/>
            <c:spPr>
              <a:solidFill>
                <a:srgbClr val="F0948F"/>
              </a:solidFill>
            </c:spPr>
            <c:extLst>
              <c:ext xmlns:c16="http://schemas.microsoft.com/office/drawing/2014/chart" uri="{C3380CC4-5D6E-409C-BE32-E72D297353CC}">
                <c16:uniqueId val="{0000000D-383C-448A-A657-8685270857EA}"/>
              </c:ext>
            </c:extLst>
          </c:dPt>
          <c:dPt>
            <c:idx val="7"/>
            <c:bubble3D val="0"/>
            <c:spPr>
              <a:solidFill>
                <a:srgbClr val="F7C9C7"/>
              </a:solidFill>
            </c:spPr>
            <c:extLst>
              <c:ext xmlns:c16="http://schemas.microsoft.com/office/drawing/2014/chart" uri="{C3380CC4-5D6E-409C-BE32-E72D297353CC}">
                <c16:uniqueId val="{0000000F-383C-448A-A657-8685270857EA}"/>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10-383C-448A-A657-8685270857EA}"/>
            </c:ext>
          </c:extLst>
        </c:ser>
        <c:ser>
          <c:idx val="2"/>
          <c:order val="1"/>
          <c:dPt>
            <c:idx val="0"/>
            <c:bubble3D val="0"/>
            <c:spPr>
              <a:solidFill>
                <a:schemeClr val="accent1"/>
              </a:solidFill>
            </c:spPr>
            <c:extLst>
              <c:ext xmlns:c16="http://schemas.microsoft.com/office/drawing/2014/chart" uri="{C3380CC4-5D6E-409C-BE32-E72D297353CC}">
                <c16:uniqueId val="{00000012-383C-448A-A657-8685270857EA}"/>
              </c:ext>
            </c:extLst>
          </c:dPt>
          <c:dPt>
            <c:idx val="1"/>
            <c:bubble3D val="0"/>
            <c:spPr>
              <a:solidFill>
                <a:schemeClr val="accent2"/>
              </a:solidFill>
            </c:spPr>
            <c:extLst>
              <c:ext xmlns:c16="http://schemas.microsoft.com/office/drawing/2014/chart" uri="{C3380CC4-5D6E-409C-BE32-E72D297353CC}">
                <c16:uniqueId val="{00000014-383C-448A-A657-8685270857EA}"/>
              </c:ext>
            </c:extLst>
          </c:dPt>
          <c:dPt>
            <c:idx val="2"/>
            <c:bubble3D val="0"/>
            <c:spPr>
              <a:solidFill>
                <a:schemeClr val="accent3"/>
              </a:solidFill>
            </c:spPr>
            <c:extLst>
              <c:ext xmlns:c16="http://schemas.microsoft.com/office/drawing/2014/chart" uri="{C3380CC4-5D6E-409C-BE32-E72D297353CC}">
                <c16:uniqueId val="{00000016-383C-448A-A657-8685270857EA}"/>
              </c:ext>
            </c:extLst>
          </c:dPt>
          <c:dPt>
            <c:idx val="3"/>
            <c:bubble3D val="0"/>
            <c:spPr>
              <a:solidFill>
                <a:schemeClr val="accent4"/>
              </a:solidFill>
            </c:spPr>
            <c:extLst>
              <c:ext xmlns:c16="http://schemas.microsoft.com/office/drawing/2014/chart" uri="{C3380CC4-5D6E-409C-BE32-E72D297353CC}">
                <c16:uniqueId val="{00000018-383C-448A-A657-8685270857EA}"/>
              </c:ext>
            </c:extLst>
          </c:dPt>
          <c:dPt>
            <c:idx val="4"/>
            <c:bubble3D val="0"/>
            <c:spPr>
              <a:solidFill>
                <a:schemeClr val="accent5"/>
              </a:solidFill>
            </c:spPr>
            <c:extLst>
              <c:ext xmlns:c16="http://schemas.microsoft.com/office/drawing/2014/chart" uri="{C3380CC4-5D6E-409C-BE32-E72D297353CC}">
                <c16:uniqueId val="{0000001A-383C-448A-A657-8685270857EA}"/>
              </c:ext>
            </c:extLst>
          </c:dPt>
          <c:dPt>
            <c:idx val="5"/>
            <c:bubble3D val="0"/>
            <c:spPr>
              <a:solidFill>
                <a:schemeClr val="accent6"/>
              </a:solidFill>
            </c:spPr>
            <c:extLst>
              <c:ext xmlns:c16="http://schemas.microsoft.com/office/drawing/2014/chart" uri="{C3380CC4-5D6E-409C-BE32-E72D297353CC}">
                <c16:uniqueId val="{0000001C-383C-448A-A657-8685270857EA}"/>
              </c:ext>
            </c:extLst>
          </c:dPt>
          <c:dPt>
            <c:idx val="6"/>
            <c:bubble3D val="0"/>
            <c:spPr>
              <a:solidFill>
                <a:srgbClr val="F0948F"/>
              </a:solidFill>
            </c:spPr>
            <c:extLst>
              <c:ext xmlns:c16="http://schemas.microsoft.com/office/drawing/2014/chart" uri="{C3380CC4-5D6E-409C-BE32-E72D297353CC}">
                <c16:uniqueId val="{0000001E-383C-448A-A657-8685270857EA}"/>
              </c:ext>
            </c:extLst>
          </c:dPt>
          <c:dPt>
            <c:idx val="7"/>
            <c:bubble3D val="0"/>
            <c:spPr>
              <a:solidFill>
                <a:srgbClr val="F7C9C7"/>
              </a:solidFill>
            </c:spPr>
            <c:extLst>
              <c:ext xmlns:c16="http://schemas.microsoft.com/office/drawing/2014/chart" uri="{C3380CC4-5D6E-409C-BE32-E72D297353CC}">
                <c16:uniqueId val="{00000020-383C-448A-A657-8685270857EA}"/>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1-383C-448A-A657-8685270857EA}"/>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2D71-470A-BD04-2EF80EA2F797}"/>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2D71-470A-BD04-2EF80EA2F797}"/>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2D71-470A-BD04-2EF80EA2F797}"/>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2D71-470A-BD04-2EF80EA2F797}"/>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2D71-470A-BD04-2EF80EA2F797}"/>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2D71-470A-BD04-2EF80EA2F797}"/>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2D71-470A-BD04-2EF80EA2F797}"/>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2D71-470A-BD04-2EF80EA2F797}"/>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2D71-470A-BD04-2EF80EA2F797}"/>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2D71-470A-BD04-2EF80EA2F797}"/>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2D71-470A-BD04-2EF80EA2F797}"/>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2D71-470A-BD04-2EF80EA2F797}"/>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2D71-470A-BD04-2EF80EA2F797}"/>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2D71-470A-BD04-2EF80EA2F797}"/>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2D71-470A-BD04-2EF80EA2F797}"/>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2D71-470A-BD04-2EF80EA2F797}"/>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solidFill>
                  <a:srgbClr val="233060"/>
                </a:solidFill>
                <a:latin typeface="Arial" panose="020B0604020202020204" pitchFamily="34" charset="0"/>
                <a:cs typeface="Arial" panose="020B0604020202020204" pitchFamily="34" charset="0"/>
              </a:defRPr>
            </a:pPr>
            <a:r>
              <a:rPr lang="cs-CZ" sz="1000" b="1" i="0" baseline="0">
                <a:solidFill>
                  <a:srgbClr val="233060"/>
                </a:solidFill>
                <a:effectLst/>
                <a:latin typeface="Arial" panose="020B0604020202020204" pitchFamily="34" charset="0"/>
                <a:cs typeface="Arial" panose="020B0604020202020204" pitchFamily="34" charset="0"/>
              </a:rPr>
              <a:t>Heat consumption by national economy sector </a:t>
            </a:r>
            <a:r>
              <a:rPr lang="en-US" sz="1000" b="1" i="0" baseline="0">
                <a:solidFill>
                  <a:srgbClr val="233060"/>
                </a:solidFill>
                <a:effectLst/>
                <a:latin typeface="Arial" panose="020B0604020202020204" pitchFamily="34" charset="0"/>
                <a:cs typeface="Arial" panose="020B0604020202020204" pitchFamily="34" charset="0"/>
              </a:rPr>
              <a:t>[</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3.9457994814478474E-4"/>
          <c:y val="1.52075774448875E-2"/>
        </c:manualLayout>
      </c:layout>
      <c:overlay val="0"/>
    </c:title>
    <c:autoTitleDeleted val="0"/>
    <c:plotArea>
      <c:layout>
        <c:manualLayout>
          <c:layoutTarget val="inner"/>
          <c:xMode val="edge"/>
          <c:yMode val="edge"/>
          <c:x val="8.5881076928623928E-2"/>
          <c:y val="0.24384722882835361"/>
          <c:w val="0.56601702853467917"/>
          <c:h val="0.58769951494813721"/>
        </c:manualLayout>
      </c:layout>
      <c:barChart>
        <c:barDir val="col"/>
        <c:grouping val="stacked"/>
        <c:varyColors val="0"/>
        <c:ser>
          <c:idx val="0"/>
          <c:order val="0"/>
          <c:tx>
            <c:strRef>
              <c:f>'8.13'!$A$27</c:f>
              <c:strCache>
                <c:ptCount val="1"/>
                <c:pt idx="0">
                  <c:v>Industry</c:v>
                </c:pt>
              </c:strCache>
            </c:strRef>
          </c:tx>
          <c:invertIfNegative val="0"/>
          <c:val>
            <c:numRef>
              <c:f>'8.13'!$B$27:$M$27</c:f>
              <c:numCache>
                <c:formatCode>#,##0.0</c:formatCode>
                <c:ptCount val="12"/>
                <c:pt idx="0">
                  <c:v>378.84469099999995</c:v>
                </c:pt>
                <c:pt idx="1">
                  <c:v>360.55083699999994</c:v>
                </c:pt>
                <c:pt idx="2">
                  <c:v>362.33067899999998</c:v>
                </c:pt>
                <c:pt idx="3">
                  <c:v>293.66513099999992</c:v>
                </c:pt>
                <c:pt idx="4">
                  <c:v>281.07959599999998</c:v>
                </c:pt>
                <c:pt idx="5">
                  <c:v>225.32255499999997</c:v>
                </c:pt>
                <c:pt idx="6">
                  <c:v>234.25983699999998</c:v>
                </c:pt>
                <c:pt idx="7">
                  <c:v>244.940821</c:v>
                </c:pt>
                <c:pt idx="8">
                  <c:v>263.67101500000001</c:v>
                </c:pt>
                <c:pt idx="9">
                  <c:v>247.63345899999999</c:v>
                </c:pt>
                <c:pt idx="10">
                  <c:v>315.04265399999997</c:v>
                </c:pt>
                <c:pt idx="11">
                  <c:v>334.13546499999995</c:v>
                </c:pt>
              </c:numCache>
            </c:numRef>
          </c:val>
          <c:extLst>
            <c:ext xmlns:c16="http://schemas.microsoft.com/office/drawing/2014/chart" uri="{C3380CC4-5D6E-409C-BE32-E72D297353CC}">
              <c16:uniqueId val="{00000000-1CD6-4B2A-9094-E970C7D48315}"/>
            </c:ext>
          </c:extLst>
        </c:ser>
        <c:ser>
          <c:idx val="1"/>
          <c:order val="1"/>
          <c:tx>
            <c:strRef>
              <c:f>'8.13'!$A$28</c:f>
              <c:strCache>
                <c:ptCount val="1"/>
                <c:pt idx="0">
                  <c:v>Energy</c:v>
                </c:pt>
              </c:strCache>
            </c:strRef>
          </c:tx>
          <c:invertIfNegative val="0"/>
          <c:val>
            <c:numRef>
              <c:f>'8.13'!$B$28:$M$28</c:f>
              <c:numCache>
                <c:formatCode>#,##0.0</c:formatCode>
                <c:ptCount val="12"/>
                <c:pt idx="0">
                  <c:v>58.583112999999997</c:v>
                </c:pt>
                <c:pt idx="1">
                  <c:v>54.623068000000004</c:v>
                </c:pt>
                <c:pt idx="2">
                  <c:v>47.605976000000005</c:v>
                </c:pt>
                <c:pt idx="3">
                  <c:v>31.44584</c:v>
                </c:pt>
                <c:pt idx="4">
                  <c:v>23.521890999999997</c:v>
                </c:pt>
                <c:pt idx="5">
                  <c:v>8.3184059999999995</c:v>
                </c:pt>
                <c:pt idx="6">
                  <c:v>7.5288180000000002</c:v>
                </c:pt>
                <c:pt idx="7">
                  <c:v>5.9558990000000005</c:v>
                </c:pt>
                <c:pt idx="8">
                  <c:v>8.929784999999999</c:v>
                </c:pt>
                <c:pt idx="9">
                  <c:v>33.705100000000002</c:v>
                </c:pt>
                <c:pt idx="10">
                  <c:v>49.978256999999999</c:v>
                </c:pt>
                <c:pt idx="11">
                  <c:v>56.717558000000004</c:v>
                </c:pt>
              </c:numCache>
            </c:numRef>
          </c:val>
          <c:extLst>
            <c:ext xmlns:c16="http://schemas.microsoft.com/office/drawing/2014/chart" uri="{C3380CC4-5D6E-409C-BE32-E72D297353CC}">
              <c16:uniqueId val="{00000001-1CD6-4B2A-9094-E970C7D48315}"/>
            </c:ext>
          </c:extLst>
        </c:ser>
        <c:ser>
          <c:idx val="2"/>
          <c:order val="2"/>
          <c:tx>
            <c:strRef>
              <c:f>'8.13'!$A$29</c:f>
              <c:strCache>
                <c:ptCount val="1"/>
                <c:pt idx="0">
                  <c:v>Transport</c:v>
                </c:pt>
              </c:strCache>
            </c:strRef>
          </c:tx>
          <c:invertIfNegative val="0"/>
          <c:val>
            <c:numRef>
              <c:f>'8.13'!$B$29:$M$29</c:f>
              <c:numCache>
                <c:formatCode>#,##0.0</c:formatCode>
                <c:ptCount val="12"/>
                <c:pt idx="0">
                  <c:v>22.541869999999999</c:v>
                </c:pt>
                <c:pt idx="1">
                  <c:v>21.029422</c:v>
                </c:pt>
                <c:pt idx="2">
                  <c:v>16.682059999999996</c:v>
                </c:pt>
                <c:pt idx="3">
                  <c:v>10.303490999999999</c:v>
                </c:pt>
                <c:pt idx="4">
                  <c:v>4.1920339999999996</c:v>
                </c:pt>
                <c:pt idx="5">
                  <c:v>0.88153000000000004</c:v>
                </c:pt>
                <c:pt idx="6">
                  <c:v>1.8506199999999999</c:v>
                </c:pt>
                <c:pt idx="7">
                  <c:v>1.20801</c:v>
                </c:pt>
                <c:pt idx="8">
                  <c:v>2.0678260000000002</c:v>
                </c:pt>
                <c:pt idx="9">
                  <c:v>13.479056</c:v>
                </c:pt>
                <c:pt idx="10">
                  <c:v>16.703875</c:v>
                </c:pt>
                <c:pt idx="11">
                  <c:v>20.907139000000001</c:v>
                </c:pt>
              </c:numCache>
            </c:numRef>
          </c:val>
          <c:extLst>
            <c:ext xmlns:c16="http://schemas.microsoft.com/office/drawing/2014/chart" uri="{C3380CC4-5D6E-409C-BE32-E72D297353CC}">
              <c16:uniqueId val="{00000002-1CD6-4B2A-9094-E970C7D48315}"/>
            </c:ext>
          </c:extLst>
        </c:ser>
        <c:ser>
          <c:idx val="3"/>
          <c:order val="3"/>
          <c:tx>
            <c:strRef>
              <c:f>'8.13'!$A$30</c:f>
              <c:strCache>
                <c:ptCount val="1"/>
                <c:pt idx="0">
                  <c:v>Construction</c:v>
                </c:pt>
              </c:strCache>
            </c:strRef>
          </c:tx>
          <c:invertIfNegative val="0"/>
          <c:val>
            <c:numRef>
              <c:f>'8.13'!$B$30:$M$30</c:f>
              <c:numCache>
                <c:formatCode>#,##0.0</c:formatCode>
                <c:ptCount val="12"/>
                <c:pt idx="0">
                  <c:v>1.426037</c:v>
                </c:pt>
                <c:pt idx="1">
                  <c:v>1.3375329999999999</c:v>
                </c:pt>
                <c:pt idx="2">
                  <c:v>0.92562500000000003</c:v>
                </c:pt>
                <c:pt idx="3">
                  <c:v>0.46073200000000003</c:v>
                </c:pt>
                <c:pt idx="4">
                  <c:v>0.21520400000000001</c:v>
                </c:pt>
                <c:pt idx="5">
                  <c:v>2.128E-2</c:v>
                </c:pt>
                <c:pt idx="6">
                  <c:v>3.8600999999999996E-2</c:v>
                </c:pt>
                <c:pt idx="7">
                  <c:v>2.955E-2</c:v>
                </c:pt>
                <c:pt idx="8">
                  <c:v>6.8811999999999998E-2</c:v>
                </c:pt>
                <c:pt idx="9">
                  <c:v>0.57907299999999995</c:v>
                </c:pt>
                <c:pt idx="10">
                  <c:v>1.0773330000000001</c:v>
                </c:pt>
                <c:pt idx="11">
                  <c:v>1.0960750000000001</c:v>
                </c:pt>
              </c:numCache>
            </c:numRef>
          </c:val>
          <c:extLst>
            <c:ext xmlns:c16="http://schemas.microsoft.com/office/drawing/2014/chart" uri="{C3380CC4-5D6E-409C-BE32-E72D297353CC}">
              <c16:uniqueId val="{00000003-1CD6-4B2A-9094-E970C7D48315}"/>
            </c:ext>
          </c:extLst>
        </c:ser>
        <c:ser>
          <c:idx val="4"/>
          <c:order val="4"/>
          <c:tx>
            <c:strRef>
              <c:f>'8.13'!$A$31</c:f>
              <c:strCache>
                <c:ptCount val="1"/>
                <c:pt idx="0">
                  <c:v>Farming and forestry</c:v>
                </c:pt>
              </c:strCache>
            </c:strRef>
          </c:tx>
          <c:invertIfNegative val="0"/>
          <c:val>
            <c:numRef>
              <c:f>'8.13'!$B$31:$M$31</c:f>
              <c:numCache>
                <c:formatCode>#,##0.0</c:formatCode>
                <c:ptCount val="12"/>
                <c:pt idx="0">
                  <c:v>24.661630000000002</c:v>
                </c:pt>
                <c:pt idx="1">
                  <c:v>27.471500000000002</c:v>
                </c:pt>
                <c:pt idx="2">
                  <c:v>26.419430000000002</c:v>
                </c:pt>
                <c:pt idx="3">
                  <c:v>20.029030000000002</c:v>
                </c:pt>
                <c:pt idx="4">
                  <c:v>13.21128</c:v>
                </c:pt>
                <c:pt idx="5">
                  <c:v>7.4612699999999998</c:v>
                </c:pt>
                <c:pt idx="6">
                  <c:v>9.8815000000000008</c:v>
                </c:pt>
                <c:pt idx="7">
                  <c:v>8.7021800000000002</c:v>
                </c:pt>
                <c:pt idx="8">
                  <c:v>13.441820000000002</c:v>
                </c:pt>
                <c:pt idx="9">
                  <c:v>22.401430000000001</c:v>
                </c:pt>
                <c:pt idx="10">
                  <c:v>27.764900000000001</c:v>
                </c:pt>
                <c:pt idx="11">
                  <c:v>21.781600000000001</c:v>
                </c:pt>
              </c:numCache>
            </c:numRef>
          </c:val>
          <c:extLst>
            <c:ext xmlns:c16="http://schemas.microsoft.com/office/drawing/2014/chart" uri="{C3380CC4-5D6E-409C-BE32-E72D297353CC}">
              <c16:uniqueId val="{00000004-1CD6-4B2A-9094-E970C7D48315}"/>
            </c:ext>
          </c:extLst>
        </c:ser>
        <c:ser>
          <c:idx val="5"/>
          <c:order val="5"/>
          <c:tx>
            <c:strRef>
              <c:f>'8.13'!$A$32</c:f>
              <c:strCache>
                <c:ptCount val="1"/>
                <c:pt idx="0">
                  <c:v>Households</c:v>
                </c:pt>
              </c:strCache>
            </c:strRef>
          </c:tx>
          <c:spPr>
            <a:solidFill>
              <a:schemeClr val="accent6"/>
            </a:solidFill>
          </c:spPr>
          <c:invertIfNegative val="0"/>
          <c:val>
            <c:numRef>
              <c:f>'8.13'!$B$32:$M$32</c:f>
              <c:numCache>
                <c:formatCode>#,##0.0</c:formatCode>
                <c:ptCount val="12"/>
                <c:pt idx="0">
                  <c:v>598.15156899999988</c:v>
                </c:pt>
                <c:pt idx="1">
                  <c:v>545.14443600000016</c:v>
                </c:pt>
                <c:pt idx="2">
                  <c:v>405.47247499999997</c:v>
                </c:pt>
                <c:pt idx="3">
                  <c:v>270.21437499999996</c:v>
                </c:pt>
                <c:pt idx="4">
                  <c:v>194.90080100000003</c:v>
                </c:pt>
                <c:pt idx="5">
                  <c:v>96.913274999999999</c:v>
                </c:pt>
                <c:pt idx="6">
                  <c:v>94.642776999999981</c:v>
                </c:pt>
                <c:pt idx="7">
                  <c:v>93.887149999999991</c:v>
                </c:pt>
                <c:pt idx="8">
                  <c:v>135.496668</c:v>
                </c:pt>
                <c:pt idx="9">
                  <c:v>327.78776099999999</c:v>
                </c:pt>
                <c:pt idx="10">
                  <c:v>458.546492</c:v>
                </c:pt>
                <c:pt idx="11">
                  <c:v>547.45306199999993</c:v>
                </c:pt>
              </c:numCache>
            </c:numRef>
          </c:val>
          <c:extLst>
            <c:ext xmlns:c16="http://schemas.microsoft.com/office/drawing/2014/chart" uri="{C3380CC4-5D6E-409C-BE32-E72D297353CC}">
              <c16:uniqueId val="{00000005-1CD6-4B2A-9094-E970C7D48315}"/>
            </c:ext>
          </c:extLst>
        </c:ser>
        <c:ser>
          <c:idx val="6"/>
          <c:order val="6"/>
          <c:tx>
            <c:strRef>
              <c:f>'8.13'!$A$33</c:f>
              <c:strCache>
                <c:ptCount val="1"/>
                <c:pt idx="0">
                  <c:v>Retail, services, schools, health care</c:v>
                </c:pt>
              </c:strCache>
            </c:strRef>
          </c:tx>
          <c:spPr>
            <a:solidFill>
              <a:srgbClr val="F0948F"/>
            </a:solidFill>
          </c:spPr>
          <c:invertIfNegative val="0"/>
          <c:val>
            <c:numRef>
              <c:f>'8.13'!$B$33:$M$33</c:f>
              <c:numCache>
                <c:formatCode>#,##0.0</c:formatCode>
                <c:ptCount val="12"/>
                <c:pt idx="0">
                  <c:v>262.13853399999999</c:v>
                </c:pt>
                <c:pt idx="1">
                  <c:v>244.13207199999999</c:v>
                </c:pt>
                <c:pt idx="2">
                  <c:v>181.70412200000007</c:v>
                </c:pt>
                <c:pt idx="3">
                  <c:v>114.615134</c:v>
                </c:pt>
                <c:pt idx="4">
                  <c:v>76.299672000000015</c:v>
                </c:pt>
                <c:pt idx="5">
                  <c:v>35.661750999999995</c:v>
                </c:pt>
                <c:pt idx="6">
                  <c:v>33.780245000000001</c:v>
                </c:pt>
                <c:pt idx="7">
                  <c:v>32.827199</c:v>
                </c:pt>
                <c:pt idx="8">
                  <c:v>51.388174999999997</c:v>
                </c:pt>
                <c:pt idx="9">
                  <c:v>143.362391</c:v>
                </c:pt>
                <c:pt idx="10">
                  <c:v>210.230627</c:v>
                </c:pt>
                <c:pt idx="11">
                  <c:v>247.519982</c:v>
                </c:pt>
              </c:numCache>
            </c:numRef>
          </c:val>
          <c:extLst>
            <c:ext xmlns:c16="http://schemas.microsoft.com/office/drawing/2014/chart" uri="{C3380CC4-5D6E-409C-BE32-E72D297353CC}">
              <c16:uniqueId val="{00000006-1CD6-4B2A-9094-E970C7D48315}"/>
            </c:ext>
          </c:extLst>
        </c:ser>
        <c:ser>
          <c:idx val="7"/>
          <c:order val="7"/>
          <c:tx>
            <c:strRef>
              <c:f>'8.13'!$A$34</c:f>
              <c:strCache>
                <c:ptCount val="1"/>
                <c:pt idx="0">
                  <c:v>Other</c:v>
                </c:pt>
              </c:strCache>
            </c:strRef>
          </c:tx>
          <c:spPr>
            <a:solidFill>
              <a:srgbClr val="F7C9C7"/>
            </a:solidFill>
          </c:spPr>
          <c:invertIfNegative val="0"/>
          <c:val>
            <c:numRef>
              <c:f>'8.13'!$B$34:$M$34</c:f>
              <c:numCache>
                <c:formatCode>#,##0.0</c:formatCode>
                <c:ptCount val="12"/>
                <c:pt idx="0">
                  <c:v>26.695481000000001</c:v>
                </c:pt>
                <c:pt idx="1">
                  <c:v>25.012381999999999</c:v>
                </c:pt>
                <c:pt idx="2">
                  <c:v>18.550315000000001</c:v>
                </c:pt>
                <c:pt idx="3">
                  <c:v>11.529294999999999</c:v>
                </c:pt>
                <c:pt idx="4">
                  <c:v>7.2304439999999994</c:v>
                </c:pt>
                <c:pt idx="5">
                  <c:v>3.647405</c:v>
                </c:pt>
                <c:pt idx="6">
                  <c:v>3.1631929999999997</c:v>
                </c:pt>
                <c:pt idx="7">
                  <c:v>3.5263529999999998</c:v>
                </c:pt>
                <c:pt idx="8">
                  <c:v>5.0797330000000001</c:v>
                </c:pt>
                <c:pt idx="9">
                  <c:v>13.925780999999999</c:v>
                </c:pt>
                <c:pt idx="10">
                  <c:v>20.752989000000003</c:v>
                </c:pt>
                <c:pt idx="11">
                  <c:v>21.237459999999999</c:v>
                </c:pt>
              </c:numCache>
            </c:numRef>
          </c:val>
          <c:extLst>
            <c:ext xmlns:c16="http://schemas.microsoft.com/office/drawing/2014/chart" uri="{C3380CC4-5D6E-409C-BE32-E72D297353CC}">
              <c16:uniqueId val="{00000007-1CD6-4B2A-9094-E970C7D48315}"/>
            </c:ext>
          </c:extLst>
        </c:ser>
        <c:dLbls>
          <c:showLegendKey val="0"/>
          <c:showVal val="0"/>
          <c:showCatName val="0"/>
          <c:showSerName val="0"/>
          <c:showPercent val="0"/>
          <c:showBubbleSize val="0"/>
        </c:dLbls>
        <c:gapWidth val="50"/>
        <c:overlap val="100"/>
        <c:axId val="289430528"/>
        <c:axId val="289436416"/>
      </c:barChart>
      <c:catAx>
        <c:axId val="289430528"/>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9436416"/>
        <c:crosses val="autoZero"/>
        <c:auto val="1"/>
        <c:lblAlgn val="ctr"/>
        <c:lblOffset val="100"/>
        <c:noMultiLvlLbl val="0"/>
      </c:catAx>
      <c:valAx>
        <c:axId val="289436416"/>
        <c:scaling>
          <c:orientation val="minMax"/>
          <c:max val="1750"/>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9430528"/>
        <c:crosses val="autoZero"/>
        <c:crossBetween val="between"/>
        <c:majorUnit val="25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solidFill>
                  <a:srgbClr val="233060"/>
                </a:solidFill>
                <a:latin typeface="Arial" panose="020B0604020202020204" pitchFamily="34" charset="0"/>
                <a:cs typeface="Arial" panose="020B0604020202020204" pitchFamily="34" charset="0"/>
              </a:defRPr>
            </a:pPr>
            <a:r>
              <a:rPr lang="cs-CZ" sz="1000" b="1" i="0" baseline="0">
                <a:solidFill>
                  <a:srgbClr val="233060"/>
                </a:solidFill>
                <a:effectLst/>
                <a:latin typeface="Arial" panose="020B0604020202020204" pitchFamily="34" charset="0"/>
                <a:cs typeface="Arial" panose="020B0604020202020204" pitchFamily="34" charset="0"/>
              </a:rPr>
              <a:t>Share in CR</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5.2920909316302948E-4"/>
          <c:y val="0"/>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'8.13'!$M$39</c:f>
              <c:strCache>
                <c:ptCount val="1"/>
                <c:pt idx="0">
                  <c:v>Installed capacity</c:v>
                </c:pt>
              </c:strCache>
            </c:strRef>
          </c:tx>
          <c:invertIfNegative val="0"/>
          <c:val>
            <c:numRef>
              <c:f>'8.13'!$N$39</c:f>
              <c:numCache>
                <c:formatCode>0.0%</c:formatCode>
                <c:ptCount val="1"/>
                <c:pt idx="0">
                  <c:v>0.30247363032577801</c:v>
                </c:pt>
              </c:numCache>
            </c:numRef>
          </c:val>
          <c:extLst>
            <c:ext xmlns:c16="http://schemas.microsoft.com/office/drawing/2014/chart" uri="{C3380CC4-5D6E-409C-BE32-E72D297353CC}">
              <c16:uniqueId val="{00000000-46E4-4F37-874A-FF5326A516FF}"/>
            </c:ext>
          </c:extLst>
        </c:ser>
        <c:ser>
          <c:idx val="1"/>
          <c:order val="1"/>
          <c:tx>
            <c:strRef>
              <c:f>'8.13'!$M$40</c:f>
              <c:strCache>
                <c:ptCount val="1"/>
                <c:pt idx="0">
                  <c:v>Gross heat production</c:v>
                </c:pt>
              </c:strCache>
            </c:strRef>
          </c:tx>
          <c:invertIfNegative val="0"/>
          <c:val>
            <c:numRef>
              <c:f>'8.13'!$N$40</c:f>
              <c:numCache>
                <c:formatCode>0.0%</c:formatCode>
                <c:ptCount val="1"/>
                <c:pt idx="0">
                  <c:v>0.22565400557501994</c:v>
                </c:pt>
              </c:numCache>
            </c:numRef>
          </c:val>
          <c:extLst>
            <c:ext xmlns:c16="http://schemas.microsoft.com/office/drawing/2014/chart" uri="{C3380CC4-5D6E-409C-BE32-E72D297353CC}">
              <c16:uniqueId val="{00000001-46E4-4F37-874A-FF5326A516FF}"/>
            </c:ext>
          </c:extLst>
        </c:ser>
        <c:ser>
          <c:idx val="2"/>
          <c:order val="2"/>
          <c:tx>
            <c:strRef>
              <c:f>'8.13'!$M$41</c:f>
              <c:strCache>
                <c:ptCount val="1"/>
                <c:pt idx="0">
                  <c:v>Heat supply</c:v>
                </c:pt>
              </c:strCache>
            </c:strRef>
          </c:tx>
          <c:invertIfNegative val="0"/>
          <c:val>
            <c:numRef>
              <c:f>'8.13'!$N$41</c:f>
              <c:numCache>
                <c:formatCode>0.0%</c:formatCode>
                <c:ptCount val="1"/>
                <c:pt idx="0">
                  <c:v>0.1487387785107257</c:v>
                </c:pt>
              </c:numCache>
            </c:numRef>
          </c:val>
          <c:extLst>
            <c:ext xmlns:c16="http://schemas.microsoft.com/office/drawing/2014/chart" uri="{C3380CC4-5D6E-409C-BE32-E72D297353CC}">
              <c16:uniqueId val="{00000002-46E4-4F37-874A-FF5326A516FF}"/>
            </c:ext>
          </c:extLst>
        </c:ser>
        <c:dLbls>
          <c:showLegendKey val="0"/>
          <c:showVal val="0"/>
          <c:showCatName val="0"/>
          <c:showSerName val="0"/>
          <c:showPercent val="0"/>
          <c:showBubbleSize val="0"/>
        </c:dLbls>
        <c:gapWidth val="150"/>
        <c:axId val="289471488"/>
        <c:axId val="294978304"/>
      </c:barChart>
      <c:catAx>
        <c:axId val="289471488"/>
        <c:scaling>
          <c:orientation val="maxMin"/>
        </c:scaling>
        <c:delete val="0"/>
        <c:axPos val="l"/>
        <c:numFmt formatCode="General" sourceLinked="1"/>
        <c:majorTickMark val="none"/>
        <c:minorTickMark val="none"/>
        <c:tickLblPos val="none"/>
        <c:crossAx val="294978304"/>
        <c:crosses val="autoZero"/>
        <c:auto val="1"/>
        <c:lblAlgn val="ctr"/>
        <c:lblOffset val="100"/>
        <c:noMultiLvlLbl val="0"/>
      </c:catAx>
      <c:valAx>
        <c:axId val="294978304"/>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89471488"/>
        <c:crosses val="max"/>
        <c:crossBetween val="between"/>
      </c:valAx>
    </c:plotArea>
    <c:legend>
      <c:legendPos val="b"/>
      <c:layout>
        <c:manualLayout>
          <c:xMode val="edge"/>
          <c:yMode val="edge"/>
          <c:x val="3.5170029179910689E-2"/>
          <c:y val="0.68656067189358461"/>
          <c:w val="0.63855001453689952"/>
          <c:h val="0.29794286000914455"/>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233060"/>
                </a:solidFill>
                <a:latin typeface="Arial" panose="020B0604020202020204" pitchFamily="34" charset="0"/>
                <a:ea typeface="+mn-ea"/>
                <a:cs typeface="Arial" panose="020B0604020202020204" pitchFamily="34" charset="0"/>
              </a:defRPr>
            </a:pPr>
            <a:r>
              <a:rPr lang="cs-CZ" sz="1000" b="1" i="0" baseline="0">
                <a:solidFill>
                  <a:srgbClr val="233060"/>
                </a:solidFill>
                <a:effectLst/>
                <a:latin typeface="Arial" panose="020B0604020202020204" pitchFamily="34" charset="0"/>
                <a:cs typeface="Arial" panose="020B0604020202020204" pitchFamily="34" charset="0"/>
              </a:rPr>
              <a:t>Heat supply by fuel </a:t>
            </a:r>
            <a:r>
              <a:rPr lang="en-US" sz="1000" b="1" i="0" baseline="0">
                <a:solidFill>
                  <a:srgbClr val="233060"/>
                </a:solidFill>
                <a:effectLst/>
                <a:latin typeface="Arial" panose="020B0604020202020204" pitchFamily="34" charset="0"/>
                <a:cs typeface="Arial" panose="020B0604020202020204" pitchFamily="34" charset="0"/>
              </a:rPr>
              <a:t>[</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effectLst/>
              <a:latin typeface="Arial" panose="020B0604020202020204" pitchFamily="34" charset="0"/>
              <a:cs typeface="Arial" panose="020B060402020202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233060"/>
                </a:solidFill>
                <a:latin typeface="Arial" panose="020B0604020202020204" pitchFamily="34" charset="0"/>
                <a:ea typeface="+mn-ea"/>
                <a:cs typeface="Arial" panose="020B0604020202020204" pitchFamily="34" charset="0"/>
              </a:defRPr>
            </a:pPr>
            <a:endParaRPr lang="cs-CZ" sz="1000">
              <a:solidFill>
                <a:srgbClr val="233060"/>
              </a:solidFill>
              <a:latin typeface="Arial" panose="020B0604020202020204" pitchFamily="34" charset="0"/>
              <a:cs typeface="Arial" panose="020B0604020202020204" pitchFamily="34" charset="0"/>
            </a:endParaRPr>
          </a:p>
        </c:rich>
      </c:tx>
      <c:layout>
        <c:manualLayout>
          <c:xMode val="edge"/>
          <c:yMode val="edge"/>
          <c:x val="3.8962443294197343E-4"/>
          <c:y val="2.7113986074206831E-2"/>
        </c:manualLayout>
      </c:layout>
      <c:overlay val="0"/>
    </c:title>
    <c:autoTitleDeleted val="0"/>
    <c:plotArea>
      <c:layout>
        <c:manualLayout>
          <c:layoutTarget val="inner"/>
          <c:xMode val="edge"/>
          <c:yMode val="edge"/>
          <c:x val="0.13355192732503088"/>
          <c:y val="0.22190410697325544"/>
          <c:w val="0.82648439185118516"/>
          <c:h val="0.60390116905273905"/>
        </c:manualLayout>
      </c:layout>
      <c:barChart>
        <c:barDir val="col"/>
        <c:grouping val="stacked"/>
        <c:varyColors val="0"/>
        <c:ser>
          <c:idx val="0"/>
          <c:order val="0"/>
          <c:tx>
            <c:strRef>
              <c:f>'8.13'!$A$10</c:f>
              <c:strCache>
                <c:ptCount val="1"/>
                <c:pt idx="0">
                  <c:v>Biomass</c:v>
                </c:pt>
              </c:strCache>
            </c:strRef>
          </c:tx>
          <c:spPr>
            <a:solidFill>
              <a:srgbClr val="23315F"/>
            </a:solidFill>
          </c:spPr>
          <c:invertIfNegative val="0"/>
          <c:val>
            <c:numRef>
              <c:f>'8.13'!$B$10:$M$10</c:f>
              <c:numCache>
                <c:formatCode>#,##0.0</c:formatCode>
                <c:ptCount val="12"/>
                <c:pt idx="0">
                  <c:v>130.07361999999998</c:v>
                </c:pt>
                <c:pt idx="1">
                  <c:v>169.56581500000001</c:v>
                </c:pt>
                <c:pt idx="2">
                  <c:v>206.26428500000003</c:v>
                </c:pt>
                <c:pt idx="3">
                  <c:v>150.82375599999997</c:v>
                </c:pt>
                <c:pt idx="4">
                  <c:v>143.674541</c:v>
                </c:pt>
                <c:pt idx="5">
                  <c:v>125.707876</c:v>
                </c:pt>
                <c:pt idx="6">
                  <c:v>120.04953199999997</c:v>
                </c:pt>
                <c:pt idx="7">
                  <c:v>113.442824</c:v>
                </c:pt>
                <c:pt idx="8">
                  <c:v>109.23035299999999</c:v>
                </c:pt>
                <c:pt idx="9">
                  <c:v>122.599588</c:v>
                </c:pt>
                <c:pt idx="10">
                  <c:v>185.91109900000004</c:v>
                </c:pt>
                <c:pt idx="11">
                  <c:v>180.11353600000001</c:v>
                </c:pt>
              </c:numCache>
            </c:numRef>
          </c:val>
          <c:extLst>
            <c:ext xmlns:c16="http://schemas.microsoft.com/office/drawing/2014/chart" uri="{C3380CC4-5D6E-409C-BE32-E72D297353CC}">
              <c16:uniqueId val="{00000000-FB1D-4903-B777-01BAE80F00BB}"/>
            </c:ext>
          </c:extLst>
        </c:ser>
        <c:ser>
          <c:idx val="1"/>
          <c:order val="1"/>
          <c:tx>
            <c:strRef>
              <c:f>'8.13'!$A$11</c:f>
              <c:strCache>
                <c:ptCount val="1"/>
                <c:pt idx="0">
                  <c:v>Biogas</c:v>
                </c:pt>
              </c:strCache>
            </c:strRef>
          </c:tx>
          <c:spPr>
            <a:solidFill>
              <a:srgbClr val="5A6588"/>
            </a:solidFill>
          </c:spPr>
          <c:invertIfNegative val="0"/>
          <c:val>
            <c:numRef>
              <c:f>'8.13'!$B$11:$M$11</c:f>
              <c:numCache>
                <c:formatCode>#,##0.0</c:formatCode>
                <c:ptCount val="12"/>
                <c:pt idx="0">
                  <c:v>1.8545100000000003</c:v>
                </c:pt>
                <c:pt idx="1">
                  <c:v>1.7402390000000001</c:v>
                </c:pt>
                <c:pt idx="2">
                  <c:v>1.366778</c:v>
                </c:pt>
                <c:pt idx="3">
                  <c:v>0.92427499999999985</c:v>
                </c:pt>
                <c:pt idx="4">
                  <c:v>1.5359039999999999</c:v>
                </c:pt>
                <c:pt idx="5">
                  <c:v>0.94246600000000003</c:v>
                </c:pt>
                <c:pt idx="6">
                  <c:v>0.75122299999999997</c:v>
                </c:pt>
                <c:pt idx="7">
                  <c:v>0.825152</c:v>
                </c:pt>
                <c:pt idx="8">
                  <c:v>0.85280899999999993</c:v>
                </c:pt>
                <c:pt idx="9">
                  <c:v>1.5819729999999999</c:v>
                </c:pt>
                <c:pt idx="10">
                  <c:v>1.8215680000000001</c:v>
                </c:pt>
                <c:pt idx="11">
                  <c:v>1.8993790000000002</c:v>
                </c:pt>
              </c:numCache>
            </c:numRef>
          </c:val>
          <c:extLst>
            <c:ext xmlns:c16="http://schemas.microsoft.com/office/drawing/2014/chart" uri="{C3380CC4-5D6E-409C-BE32-E72D297353CC}">
              <c16:uniqueId val="{00000001-FB1D-4903-B777-01BAE80F00BB}"/>
            </c:ext>
          </c:extLst>
        </c:ser>
        <c:ser>
          <c:idx val="2"/>
          <c:order val="2"/>
          <c:tx>
            <c:strRef>
              <c:f>'8.13'!$A$12</c:f>
              <c:strCache>
                <c:ptCount val="1"/>
                <c:pt idx="0">
                  <c:v>Hard coal</c:v>
                </c:pt>
              </c:strCache>
            </c:strRef>
          </c:tx>
          <c:spPr>
            <a:solidFill>
              <a:srgbClr val="9198B0"/>
            </a:solidFill>
          </c:spPr>
          <c:invertIfNegative val="0"/>
          <c:val>
            <c:numRef>
              <c:f>'8.13'!$B$12:$M$12</c:f>
              <c:numCache>
                <c:formatCode>#,##0.0</c:formatCode>
                <c:ptCount val="12"/>
                <c:pt idx="0">
                  <c:v>0.52973999999999999</c:v>
                </c:pt>
                <c:pt idx="1">
                  <c:v>0.64654999999999996</c:v>
                </c:pt>
                <c:pt idx="2">
                  <c:v>0.23968</c:v>
                </c:pt>
                <c:pt idx="3">
                  <c:v>0</c:v>
                </c:pt>
                <c:pt idx="4">
                  <c:v>8.0360000000000001E-2</c:v>
                </c:pt>
                <c:pt idx="5">
                  <c:v>0.10404000000000001</c:v>
                </c:pt>
                <c:pt idx="6">
                  <c:v>0.18837999999999999</c:v>
                </c:pt>
                <c:pt idx="7">
                  <c:v>2.6339999999999999E-2</c:v>
                </c:pt>
                <c:pt idx="8">
                  <c:v>0.16400000000000001</c:v>
                </c:pt>
                <c:pt idx="9">
                  <c:v>2.9780000000000001E-2</c:v>
                </c:pt>
                <c:pt idx="10">
                  <c:v>0.50044</c:v>
                </c:pt>
                <c:pt idx="11">
                  <c:v>0.57716999999999996</c:v>
                </c:pt>
              </c:numCache>
            </c:numRef>
          </c:val>
          <c:extLst>
            <c:ext xmlns:c16="http://schemas.microsoft.com/office/drawing/2014/chart" uri="{C3380CC4-5D6E-409C-BE32-E72D297353CC}">
              <c16:uniqueId val="{00000002-FB1D-4903-B777-01BAE80F00BB}"/>
            </c:ext>
          </c:extLst>
        </c:ser>
        <c:ser>
          <c:idx val="3"/>
          <c:order val="3"/>
          <c:tx>
            <c:strRef>
              <c:f>'8.13'!$A$13</c:f>
              <c:strCache>
                <c:ptCount val="1"/>
                <c:pt idx="0">
                  <c:v>Electrical energy</c:v>
                </c:pt>
              </c:strCache>
            </c:strRef>
          </c:tx>
          <c:spPr>
            <a:solidFill>
              <a:srgbClr val="C8CBD7"/>
            </a:solidFill>
          </c:spPr>
          <c:invertIfNegative val="0"/>
          <c:val>
            <c:numRef>
              <c:f>'8.13'!$B$13:$M$13</c:f>
              <c:numCache>
                <c:formatCode>#,##0.0</c:formatCode>
                <c:ptCount val="12"/>
                <c:pt idx="0">
                  <c:v>7.0930000000000007E-2</c:v>
                </c:pt>
                <c:pt idx="1">
                  <c:v>0.12168300000000001</c:v>
                </c:pt>
                <c:pt idx="2">
                  <c:v>0.185699</c:v>
                </c:pt>
                <c:pt idx="3">
                  <c:v>7.6097999999999999E-2</c:v>
                </c:pt>
                <c:pt idx="4">
                  <c:v>0</c:v>
                </c:pt>
                <c:pt idx="5">
                  <c:v>0</c:v>
                </c:pt>
                <c:pt idx="6">
                  <c:v>0</c:v>
                </c:pt>
                <c:pt idx="7">
                  <c:v>0</c:v>
                </c:pt>
                <c:pt idx="8">
                  <c:v>1.9216999999999998E-2</c:v>
                </c:pt>
                <c:pt idx="9">
                  <c:v>7.3069000000000009E-2</c:v>
                </c:pt>
                <c:pt idx="10">
                  <c:v>9.2188999999999993E-2</c:v>
                </c:pt>
                <c:pt idx="11">
                  <c:v>9.4531999999999991E-2</c:v>
                </c:pt>
              </c:numCache>
            </c:numRef>
          </c:val>
          <c:extLst>
            <c:ext xmlns:c16="http://schemas.microsoft.com/office/drawing/2014/chart" uri="{C3380CC4-5D6E-409C-BE32-E72D297353CC}">
              <c16:uniqueId val="{00000003-FB1D-4903-B777-01BAE80F00BB}"/>
            </c:ext>
          </c:extLst>
        </c:ser>
        <c:ser>
          <c:idx val="4"/>
          <c:order val="4"/>
          <c:tx>
            <c:strRef>
              <c:f>'8.13'!$A$14</c:f>
              <c:strCache>
                <c:ptCount val="1"/>
                <c:pt idx="0">
                  <c:v>Ambient energy (heat pump)</c:v>
                </c:pt>
              </c:strCache>
            </c:strRef>
          </c:tx>
          <c:spPr>
            <a:solidFill>
              <a:srgbClr val="E02C1F"/>
            </a:solidFill>
          </c:spPr>
          <c:invertIfNegative val="0"/>
          <c:val>
            <c:numRef>
              <c:f>'8.13'!$B$14:$M$14</c:f>
              <c:numCache>
                <c:formatCode>#,##0.0</c:formatCode>
                <c:ptCount val="12"/>
                <c:pt idx="0">
                  <c:v>6.8369571026095759</c:v>
                </c:pt>
                <c:pt idx="1">
                  <c:v>6.4203400693443413</c:v>
                </c:pt>
                <c:pt idx="2">
                  <c:v>5.2074030847745512</c:v>
                </c:pt>
                <c:pt idx="3">
                  <c:v>3.2099303894828903</c:v>
                </c:pt>
                <c:pt idx="4">
                  <c:v>2.7374568158065458</c:v>
                </c:pt>
                <c:pt idx="5">
                  <c:v>1.3711025153167109</c:v>
                </c:pt>
                <c:pt idx="6">
                  <c:v>1.2634092925794185</c:v>
                </c:pt>
                <c:pt idx="7">
                  <c:v>1.2588551032848108</c:v>
                </c:pt>
                <c:pt idx="8">
                  <c:v>1.7419278499682549</c:v>
                </c:pt>
                <c:pt idx="9">
                  <c:v>4.0645515093167779</c:v>
                </c:pt>
                <c:pt idx="10">
                  <c:v>5.6060561480590385</c:v>
                </c:pt>
                <c:pt idx="11">
                  <c:v>6.5335101194570919</c:v>
                </c:pt>
              </c:numCache>
            </c:numRef>
          </c:val>
          <c:extLst>
            <c:ext xmlns:c16="http://schemas.microsoft.com/office/drawing/2014/chart" uri="{C3380CC4-5D6E-409C-BE32-E72D297353CC}">
              <c16:uniqueId val="{00000004-FB1D-4903-B777-01BAE80F00BB}"/>
            </c:ext>
          </c:extLst>
        </c:ser>
        <c:ser>
          <c:idx val="5"/>
          <c:order val="5"/>
          <c:tx>
            <c:strRef>
              <c:f>'8.13'!$A$15</c:f>
              <c:strCache>
                <c:ptCount val="1"/>
                <c:pt idx="0">
                  <c:v>Solar energy (solar panel)</c:v>
                </c:pt>
              </c:strCache>
            </c:strRef>
          </c:tx>
          <c:spPr>
            <a:solidFill>
              <a:srgbClr val="E86158"/>
            </a:solidFill>
          </c:spPr>
          <c:invertIfNegative val="0"/>
          <c:val>
            <c:numRef>
              <c:f>'8.13'!$B$15:$M$15</c:f>
              <c:numCache>
                <c:formatCode>#,##0.0</c:formatCode>
                <c:ptCount val="12"/>
                <c:pt idx="0">
                  <c:v>1E-3</c:v>
                </c:pt>
                <c:pt idx="1">
                  <c:v>5.0000000000000001E-3</c:v>
                </c:pt>
                <c:pt idx="2">
                  <c:v>1.0999999999999999E-2</c:v>
                </c:pt>
                <c:pt idx="3">
                  <c:v>0.17899999999999999</c:v>
                </c:pt>
                <c:pt idx="4">
                  <c:v>1.2E-2</c:v>
                </c:pt>
                <c:pt idx="5">
                  <c:v>1.2999999999999999E-2</c:v>
                </c:pt>
                <c:pt idx="6">
                  <c:v>8.0000000000000002E-3</c:v>
                </c:pt>
                <c:pt idx="7">
                  <c:v>8.0000000000000002E-3</c:v>
                </c:pt>
                <c:pt idx="8">
                  <c:v>6.0000000000000001E-3</c:v>
                </c:pt>
                <c:pt idx="9">
                  <c:v>3.0000000000000001E-3</c:v>
                </c:pt>
                <c:pt idx="10">
                  <c:v>1E-3</c:v>
                </c:pt>
                <c:pt idx="11">
                  <c:v>2E-3</c:v>
                </c:pt>
              </c:numCache>
            </c:numRef>
          </c:val>
          <c:extLst>
            <c:ext xmlns:c16="http://schemas.microsoft.com/office/drawing/2014/chart" uri="{C3380CC4-5D6E-409C-BE32-E72D297353CC}">
              <c16:uniqueId val="{00000005-FB1D-4903-B777-01BAE80F00BB}"/>
            </c:ext>
          </c:extLst>
        </c:ser>
        <c:ser>
          <c:idx val="6"/>
          <c:order val="6"/>
          <c:tx>
            <c:strRef>
              <c:f>'8.13'!$A$16</c:f>
              <c:strCache>
                <c:ptCount val="1"/>
                <c:pt idx="0">
                  <c:v>Brown coal</c:v>
                </c:pt>
              </c:strCache>
            </c:strRef>
          </c:tx>
          <c:spPr>
            <a:solidFill>
              <a:srgbClr val="F0948F"/>
            </a:solidFill>
          </c:spPr>
          <c:invertIfNegative val="0"/>
          <c:val>
            <c:numRef>
              <c:f>'8.13'!$B$16:$M$16</c:f>
              <c:numCache>
                <c:formatCode>#,##0.0</c:formatCode>
                <c:ptCount val="12"/>
                <c:pt idx="0">
                  <c:v>1273.3907490000001</c:v>
                </c:pt>
                <c:pt idx="1">
                  <c:v>1147.5200299999999</c:v>
                </c:pt>
                <c:pt idx="2">
                  <c:v>893.16283399999998</c:v>
                </c:pt>
                <c:pt idx="3">
                  <c:v>643.02625299999988</c:v>
                </c:pt>
                <c:pt idx="4">
                  <c:v>485.89442200000002</c:v>
                </c:pt>
                <c:pt idx="5">
                  <c:v>282.48112500000002</c:v>
                </c:pt>
                <c:pt idx="6">
                  <c:v>331.78200999999996</c:v>
                </c:pt>
                <c:pt idx="7">
                  <c:v>320.89771200000001</c:v>
                </c:pt>
                <c:pt idx="8">
                  <c:v>377.08719400000001</c:v>
                </c:pt>
                <c:pt idx="9">
                  <c:v>693.70273699999996</c:v>
                </c:pt>
                <c:pt idx="10">
                  <c:v>969.021525</c:v>
                </c:pt>
                <c:pt idx="11">
                  <c:v>1065.9592700000001</c:v>
                </c:pt>
              </c:numCache>
            </c:numRef>
          </c:val>
          <c:extLst>
            <c:ext xmlns:c16="http://schemas.microsoft.com/office/drawing/2014/chart" uri="{C3380CC4-5D6E-409C-BE32-E72D297353CC}">
              <c16:uniqueId val="{00000006-FB1D-4903-B777-01BAE80F00BB}"/>
            </c:ext>
          </c:extLst>
        </c:ser>
        <c:ser>
          <c:idx val="7"/>
          <c:order val="7"/>
          <c:tx>
            <c:strRef>
              <c:f>'8.13'!$A$17</c:f>
              <c:strCache>
                <c:ptCount val="1"/>
                <c:pt idx="0">
                  <c:v>Nuclear fuel</c:v>
                </c:pt>
              </c:strCache>
            </c:strRef>
          </c:tx>
          <c:spPr>
            <a:solidFill>
              <a:srgbClr val="F7C9C7"/>
            </a:solidFill>
          </c:spPr>
          <c:invertIfNegative val="0"/>
          <c:val>
            <c:numRef>
              <c:f>'8.13'!$B$17:$M$17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FB1D-4903-B777-01BAE80F00BB}"/>
            </c:ext>
          </c:extLst>
        </c:ser>
        <c:ser>
          <c:idx val="8"/>
          <c:order val="8"/>
          <c:tx>
            <c:strRef>
              <c:f>'8.13'!$A$18</c:f>
              <c:strCache>
                <c:ptCount val="1"/>
                <c:pt idx="0">
                  <c:v>Coke</c:v>
                </c:pt>
              </c:strCache>
            </c:strRef>
          </c:tx>
          <c:spPr>
            <a:solidFill>
              <a:srgbClr val="262626"/>
            </a:solidFill>
          </c:spPr>
          <c:invertIfNegative val="0"/>
          <c:val>
            <c:numRef>
              <c:f>'8.13'!$B$18:$M$18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FB1D-4903-B777-01BAE80F00BB}"/>
            </c:ext>
          </c:extLst>
        </c:ser>
        <c:ser>
          <c:idx val="9"/>
          <c:order val="9"/>
          <c:tx>
            <c:strRef>
              <c:f>'8.13'!$A$19</c:f>
              <c:strCache>
                <c:ptCount val="1"/>
                <c:pt idx="0">
                  <c:v>Waste heat</c:v>
                </c:pt>
              </c:strCache>
            </c:strRef>
          </c:tx>
          <c:spPr>
            <a:solidFill>
              <a:srgbClr val="646363"/>
            </a:solidFill>
          </c:spPr>
          <c:invertIfNegative val="0"/>
          <c:val>
            <c:numRef>
              <c:f>'8.13'!$B$19:$M$19</c:f>
              <c:numCache>
                <c:formatCode>#,##0.0</c:formatCode>
                <c:ptCount val="12"/>
                <c:pt idx="0">
                  <c:v>0.42172999999999999</c:v>
                </c:pt>
                <c:pt idx="1">
                  <c:v>0.45599000000000001</c:v>
                </c:pt>
                <c:pt idx="2">
                  <c:v>0.54486999999999997</c:v>
                </c:pt>
                <c:pt idx="3">
                  <c:v>0.20200000000000001</c:v>
                </c:pt>
                <c:pt idx="4">
                  <c:v>7.7829999999999996E-2</c:v>
                </c:pt>
                <c:pt idx="5">
                  <c:v>0</c:v>
                </c:pt>
                <c:pt idx="6">
                  <c:v>5.0400000000000002E-3</c:v>
                </c:pt>
                <c:pt idx="7">
                  <c:v>2.14E-3</c:v>
                </c:pt>
                <c:pt idx="8">
                  <c:v>0.15821000000000002</c:v>
                </c:pt>
                <c:pt idx="9">
                  <c:v>0.11281999999999999</c:v>
                </c:pt>
                <c:pt idx="10">
                  <c:v>0.26549</c:v>
                </c:pt>
                <c:pt idx="11">
                  <c:v>0.51834000000000002</c:v>
                </c:pt>
              </c:numCache>
            </c:numRef>
          </c:val>
          <c:extLst>
            <c:ext xmlns:c16="http://schemas.microsoft.com/office/drawing/2014/chart" uri="{C3380CC4-5D6E-409C-BE32-E72D297353CC}">
              <c16:uniqueId val="{00000009-FB1D-4903-B777-01BAE80F00BB}"/>
            </c:ext>
          </c:extLst>
        </c:ser>
        <c:ser>
          <c:idx val="10"/>
          <c:order val="10"/>
          <c:tx>
            <c:strRef>
              <c:f>'8.13'!$A$20</c:f>
              <c:strCache>
                <c:ptCount val="1"/>
                <c:pt idx="0">
                  <c:v>Other liquid fuels</c:v>
                </c:pt>
              </c:strCache>
            </c:strRef>
          </c:tx>
          <c:spPr>
            <a:solidFill>
              <a:srgbClr val="9D9D9C"/>
            </a:solidFill>
          </c:spPr>
          <c:invertIfNegative val="0"/>
          <c:val>
            <c:numRef>
              <c:f>'8.13'!$B$20:$M$20</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FB1D-4903-B777-01BAE80F00BB}"/>
            </c:ext>
          </c:extLst>
        </c:ser>
        <c:ser>
          <c:idx val="11"/>
          <c:order val="11"/>
          <c:tx>
            <c:strRef>
              <c:f>'8.13'!$A$21</c:f>
              <c:strCache>
                <c:ptCount val="1"/>
                <c:pt idx="0">
                  <c:v>Other solid fuels</c:v>
                </c:pt>
              </c:strCache>
            </c:strRef>
          </c:tx>
          <c:spPr>
            <a:solidFill>
              <a:srgbClr val="D0D0D0"/>
            </a:solidFill>
          </c:spPr>
          <c:invertIfNegative val="0"/>
          <c:val>
            <c:numRef>
              <c:f>'8.13'!$B$21:$M$21</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FB1D-4903-B777-01BAE80F00BB}"/>
            </c:ext>
          </c:extLst>
        </c:ser>
        <c:ser>
          <c:idx val="12"/>
          <c:order val="12"/>
          <c:tx>
            <c:strRef>
              <c:f>'8.13'!$A$22</c:f>
              <c:strCache>
                <c:ptCount val="1"/>
                <c:pt idx="0">
                  <c:v>Other gases</c:v>
                </c:pt>
              </c:strCache>
            </c:strRef>
          </c:tx>
          <c:spPr>
            <a:pattFill prst="ltUpDiag">
              <a:fgClr>
                <a:srgbClr val="23315F"/>
              </a:fgClr>
              <a:bgClr>
                <a:sysClr val="window" lastClr="FFFFFF"/>
              </a:bgClr>
            </a:pattFill>
          </c:spPr>
          <c:invertIfNegative val="0"/>
          <c:val>
            <c:numRef>
              <c:f>'8.13'!$B$22:$M$22</c:f>
              <c:numCache>
                <c:formatCode>#,##0.0</c:formatCode>
                <c:ptCount val="12"/>
                <c:pt idx="0">
                  <c:v>7.8</c:v>
                </c:pt>
                <c:pt idx="1">
                  <c:v>0</c:v>
                </c:pt>
                <c:pt idx="2">
                  <c:v>0</c:v>
                </c:pt>
                <c:pt idx="3">
                  <c:v>6.5549999999999997</c:v>
                </c:pt>
                <c:pt idx="4">
                  <c:v>15.007999999999999</c:v>
                </c:pt>
                <c:pt idx="5">
                  <c:v>0</c:v>
                </c:pt>
                <c:pt idx="6">
                  <c:v>0</c:v>
                </c:pt>
                <c:pt idx="7">
                  <c:v>0</c:v>
                </c:pt>
                <c:pt idx="8">
                  <c:v>25.6</c:v>
                </c:pt>
                <c:pt idx="9">
                  <c:v>16.5</c:v>
                </c:pt>
                <c:pt idx="10">
                  <c:v>0</c:v>
                </c:pt>
                <c:pt idx="11">
                  <c:v>2.7</c:v>
                </c:pt>
              </c:numCache>
            </c:numRef>
          </c:val>
          <c:extLst>
            <c:ext xmlns:c16="http://schemas.microsoft.com/office/drawing/2014/chart" uri="{C3380CC4-5D6E-409C-BE32-E72D297353CC}">
              <c16:uniqueId val="{0000000C-FB1D-4903-B777-01BAE80F00BB}"/>
            </c:ext>
          </c:extLst>
        </c:ser>
        <c:ser>
          <c:idx val="13"/>
          <c:order val="13"/>
          <c:tx>
            <c:strRef>
              <c:f>'8.13'!$A$23</c:f>
              <c:strCache>
                <c:ptCount val="1"/>
                <c:pt idx="0">
                  <c:v>Other</c:v>
                </c:pt>
              </c:strCache>
            </c:strRef>
          </c:tx>
          <c:spPr>
            <a:pattFill prst="ltUpDiag">
              <a:fgClr>
                <a:srgbClr val="E02C1F"/>
              </a:fgClr>
              <a:bgClr>
                <a:sysClr val="window" lastClr="FFFFFF"/>
              </a:bgClr>
            </a:pattFill>
          </c:spPr>
          <c:invertIfNegative val="0"/>
          <c:val>
            <c:numRef>
              <c:f>'8.13'!$B$23:$M$23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FB1D-4903-B777-01BAE80F00BB}"/>
            </c:ext>
          </c:extLst>
        </c:ser>
        <c:ser>
          <c:idx val="14"/>
          <c:order val="14"/>
          <c:tx>
            <c:strRef>
              <c:f>'8.13'!$A$24</c:f>
              <c:strCache>
                <c:ptCount val="1"/>
                <c:pt idx="0">
                  <c:v>Fuel oils</c:v>
                </c:pt>
              </c:strCache>
            </c:strRef>
          </c:tx>
          <c:spPr>
            <a:pattFill prst="ltUpDiag">
              <a:fgClr>
                <a:srgbClr val="5A6588"/>
              </a:fgClr>
              <a:bgClr>
                <a:sysClr val="window" lastClr="FFFFFF"/>
              </a:bgClr>
            </a:pattFill>
          </c:spPr>
          <c:invertIfNegative val="0"/>
          <c:val>
            <c:numRef>
              <c:f>'8.13'!$B$24:$M$24</c:f>
              <c:numCache>
                <c:formatCode>#,##0.0</c:formatCode>
                <c:ptCount val="12"/>
                <c:pt idx="0">
                  <c:v>1.0106440000000001</c:v>
                </c:pt>
                <c:pt idx="1">
                  <c:v>1.421557</c:v>
                </c:pt>
                <c:pt idx="2">
                  <c:v>0.17324600000000004</c:v>
                </c:pt>
                <c:pt idx="3">
                  <c:v>0.10846699999999999</c:v>
                </c:pt>
                <c:pt idx="4">
                  <c:v>0.106908</c:v>
                </c:pt>
                <c:pt idx="5">
                  <c:v>5.1762000000000002E-2</c:v>
                </c:pt>
                <c:pt idx="6">
                  <c:v>5.4819E-2</c:v>
                </c:pt>
                <c:pt idx="7">
                  <c:v>0.110239</c:v>
                </c:pt>
                <c:pt idx="8">
                  <c:v>0.25529099999999999</c:v>
                </c:pt>
                <c:pt idx="9">
                  <c:v>0.31613000000000002</c:v>
                </c:pt>
                <c:pt idx="10">
                  <c:v>0.23671400000000001</c:v>
                </c:pt>
                <c:pt idx="11">
                  <c:v>0.27589199999999997</c:v>
                </c:pt>
              </c:numCache>
            </c:numRef>
          </c:val>
          <c:extLst>
            <c:ext xmlns:c16="http://schemas.microsoft.com/office/drawing/2014/chart" uri="{C3380CC4-5D6E-409C-BE32-E72D297353CC}">
              <c16:uniqueId val="{0000000E-FB1D-4903-B777-01BAE80F00BB}"/>
            </c:ext>
          </c:extLst>
        </c:ser>
        <c:ser>
          <c:idx val="15"/>
          <c:order val="15"/>
          <c:tx>
            <c:strRef>
              <c:f>'8.13'!$A$25</c:f>
              <c:strCache>
                <c:ptCount val="1"/>
                <c:pt idx="0">
                  <c:v>Natural gas</c:v>
                </c:pt>
              </c:strCache>
            </c:strRef>
          </c:tx>
          <c:spPr>
            <a:pattFill prst="ltUpDiag">
              <a:fgClr>
                <a:srgbClr val="E86158"/>
              </a:fgClr>
              <a:bgClr>
                <a:sysClr val="window" lastClr="FFFFFF"/>
              </a:bgClr>
            </a:pattFill>
          </c:spPr>
          <c:invertIfNegative val="0"/>
          <c:val>
            <c:numRef>
              <c:f>'8.13'!$B$25:$M$25</c:f>
              <c:numCache>
                <c:formatCode>#,##0.0</c:formatCode>
                <c:ptCount val="12"/>
                <c:pt idx="0">
                  <c:v>136.11890689739042</c:v>
                </c:pt>
                <c:pt idx="1">
                  <c:v>114.41804193065568</c:v>
                </c:pt>
                <c:pt idx="2">
                  <c:v>115.12859391522544</c:v>
                </c:pt>
                <c:pt idx="3">
                  <c:v>63.463489610517115</c:v>
                </c:pt>
                <c:pt idx="4">
                  <c:v>74.508441184193444</c:v>
                </c:pt>
                <c:pt idx="5">
                  <c:v>65.195274484683281</c:v>
                </c:pt>
                <c:pt idx="6">
                  <c:v>30.19633170742058</c:v>
                </c:pt>
                <c:pt idx="7">
                  <c:v>62.154596896715169</c:v>
                </c:pt>
                <c:pt idx="8">
                  <c:v>59.902283150031742</c:v>
                </c:pt>
                <c:pt idx="9">
                  <c:v>100.16571849068325</c:v>
                </c:pt>
                <c:pt idx="10">
                  <c:v>109.99589485194097</c:v>
                </c:pt>
                <c:pt idx="11">
                  <c:v>146.63610888054291</c:v>
                </c:pt>
              </c:numCache>
            </c:numRef>
          </c:val>
          <c:extLst>
            <c:ext xmlns:c16="http://schemas.microsoft.com/office/drawing/2014/chart" uri="{C3380CC4-5D6E-409C-BE32-E72D297353CC}">
              <c16:uniqueId val="{0000000F-FB1D-4903-B777-01BAE80F00BB}"/>
            </c:ext>
          </c:extLst>
        </c:ser>
        <c:dLbls>
          <c:showLegendKey val="0"/>
          <c:showVal val="0"/>
          <c:showCatName val="0"/>
          <c:showSerName val="0"/>
          <c:showPercent val="0"/>
          <c:showBubbleSize val="0"/>
        </c:dLbls>
        <c:gapWidth val="50"/>
        <c:overlap val="100"/>
        <c:axId val="290626560"/>
        <c:axId val="290640640"/>
      </c:barChart>
      <c:catAx>
        <c:axId val="290626560"/>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90640640"/>
        <c:crosses val="autoZero"/>
        <c:auto val="1"/>
        <c:lblAlgn val="ctr"/>
        <c:lblOffset val="100"/>
        <c:noMultiLvlLbl val="0"/>
      </c:catAx>
      <c:valAx>
        <c:axId val="290640640"/>
        <c:scaling>
          <c:orientation val="minMax"/>
          <c:max val="1750"/>
        </c:scaling>
        <c:delete val="0"/>
        <c:axPos val="l"/>
        <c:majorGridlines/>
        <c:numFmt formatCode="#,##0" sourceLinked="0"/>
        <c:majorTickMark val="none"/>
        <c:minorTickMark val="none"/>
        <c:tickLblPos val="nextTo"/>
        <c:spPr>
          <a:ln>
            <a:noFill/>
          </a:ln>
        </c:spPr>
        <c:txPr>
          <a:bodyPr/>
          <a:lstStyle/>
          <a:p>
            <a:pPr>
              <a:defRPr sz="900" b="0">
                <a:latin typeface="Arial" panose="020B0604020202020204" pitchFamily="34" charset="0"/>
                <a:cs typeface="Arial" panose="020B0604020202020204" pitchFamily="34" charset="0"/>
              </a:defRPr>
            </a:pPr>
            <a:endParaRPr lang="cs-CZ"/>
          </a:p>
        </c:txPr>
        <c:crossAx val="290626560"/>
        <c:crosses val="autoZero"/>
        <c:crossBetween val="between"/>
        <c:majorUnit val="25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A53F-43EA-A72D-3385B610C0F9}"/>
              </c:ext>
            </c:extLst>
          </c:dPt>
          <c:dPt>
            <c:idx val="1"/>
            <c:bubble3D val="0"/>
            <c:spPr>
              <a:solidFill>
                <a:schemeClr val="accent2"/>
              </a:solidFill>
            </c:spPr>
            <c:extLst>
              <c:ext xmlns:c16="http://schemas.microsoft.com/office/drawing/2014/chart" uri="{C3380CC4-5D6E-409C-BE32-E72D297353CC}">
                <c16:uniqueId val="{00000003-A53F-43EA-A72D-3385B610C0F9}"/>
              </c:ext>
            </c:extLst>
          </c:dPt>
          <c:dPt>
            <c:idx val="2"/>
            <c:bubble3D val="0"/>
            <c:spPr>
              <a:solidFill>
                <a:schemeClr val="accent3"/>
              </a:solidFill>
            </c:spPr>
            <c:extLst>
              <c:ext xmlns:c16="http://schemas.microsoft.com/office/drawing/2014/chart" uri="{C3380CC4-5D6E-409C-BE32-E72D297353CC}">
                <c16:uniqueId val="{00000005-A53F-43EA-A72D-3385B610C0F9}"/>
              </c:ext>
            </c:extLst>
          </c:dPt>
          <c:dPt>
            <c:idx val="3"/>
            <c:bubble3D val="0"/>
            <c:spPr>
              <a:solidFill>
                <a:schemeClr val="accent4"/>
              </a:solidFill>
            </c:spPr>
            <c:extLst>
              <c:ext xmlns:c16="http://schemas.microsoft.com/office/drawing/2014/chart" uri="{C3380CC4-5D6E-409C-BE32-E72D297353CC}">
                <c16:uniqueId val="{00000007-A53F-43EA-A72D-3385B610C0F9}"/>
              </c:ext>
            </c:extLst>
          </c:dPt>
          <c:dPt>
            <c:idx val="4"/>
            <c:bubble3D val="0"/>
            <c:spPr>
              <a:solidFill>
                <a:schemeClr val="accent5"/>
              </a:solidFill>
            </c:spPr>
            <c:extLst>
              <c:ext xmlns:c16="http://schemas.microsoft.com/office/drawing/2014/chart" uri="{C3380CC4-5D6E-409C-BE32-E72D297353CC}">
                <c16:uniqueId val="{00000009-A53F-43EA-A72D-3385B610C0F9}"/>
              </c:ext>
            </c:extLst>
          </c:dPt>
          <c:dPt>
            <c:idx val="5"/>
            <c:bubble3D val="0"/>
            <c:spPr>
              <a:solidFill>
                <a:schemeClr val="accent6"/>
              </a:solidFill>
            </c:spPr>
            <c:extLst>
              <c:ext xmlns:c16="http://schemas.microsoft.com/office/drawing/2014/chart" uri="{C3380CC4-5D6E-409C-BE32-E72D297353CC}">
                <c16:uniqueId val="{0000000B-A53F-43EA-A72D-3385B610C0F9}"/>
              </c:ext>
            </c:extLst>
          </c:dPt>
          <c:dPt>
            <c:idx val="6"/>
            <c:bubble3D val="0"/>
            <c:spPr>
              <a:solidFill>
                <a:srgbClr val="F0948F"/>
              </a:solidFill>
            </c:spPr>
            <c:extLst>
              <c:ext xmlns:c16="http://schemas.microsoft.com/office/drawing/2014/chart" uri="{C3380CC4-5D6E-409C-BE32-E72D297353CC}">
                <c16:uniqueId val="{0000000D-A53F-43EA-A72D-3385B610C0F9}"/>
              </c:ext>
            </c:extLst>
          </c:dPt>
          <c:dPt>
            <c:idx val="7"/>
            <c:bubble3D val="0"/>
            <c:spPr>
              <a:solidFill>
                <a:srgbClr val="F7C9C7"/>
              </a:solidFill>
            </c:spPr>
            <c:extLst>
              <c:ext xmlns:c16="http://schemas.microsoft.com/office/drawing/2014/chart" uri="{C3380CC4-5D6E-409C-BE32-E72D297353CC}">
                <c16:uniqueId val="{0000000F-A53F-43EA-A72D-3385B610C0F9}"/>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10-A53F-43EA-A72D-3385B610C0F9}"/>
            </c:ext>
          </c:extLst>
        </c:ser>
        <c:ser>
          <c:idx val="2"/>
          <c:order val="1"/>
          <c:dPt>
            <c:idx val="0"/>
            <c:bubble3D val="0"/>
            <c:spPr>
              <a:solidFill>
                <a:schemeClr val="accent1"/>
              </a:solidFill>
            </c:spPr>
            <c:extLst>
              <c:ext xmlns:c16="http://schemas.microsoft.com/office/drawing/2014/chart" uri="{C3380CC4-5D6E-409C-BE32-E72D297353CC}">
                <c16:uniqueId val="{00000012-A53F-43EA-A72D-3385B610C0F9}"/>
              </c:ext>
            </c:extLst>
          </c:dPt>
          <c:dPt>
            <c:idx val="1"/>
            <c:bubble3D val="0"/>
            <c:spPr>
              <a:solidFill>
                <a:schemeClr val="accent2"/>
              </a:solidFill>
            </c:spPr>
            <c:extLst>
              <c:ext xmlns:c16="http://schemas.microsoft.com/office/drawing/2014/chart" uri="{C3380CC4-5D6E-409C-BE32-E72D297353CC}">
                <c16:uniqueId val="{00000014-A53F-43EA-A72D-3385B610C0F9}"/>
              </c:ext>
            </c:extLst>
          </c:dPt>
          <c:dPt>
            <c:idx val="2"/>
            <c:bubble3D val="0"/>
            <c:spPr>
              <a:solidFill>
                <a:schemeClr val="accent3"/>
              </a:solidFill>
            </c:spPr>
            <c:extLst>
              <c:ext xmlns:c16="http://schemas.microsoft.com/office/drawing/2014/chart" uri="{C3380CC4-5D6E-409C-BE32-E72D297353CC}">
                <c16:uniqueId val="{00000016-A53F-43EA-A72D-3385B610C0F9}"/>
              </c:ext>
            </c:extLst>
          </c:dPt>
          <c:dPt>
            <c:idx val="3"/>
            <c:bubble3D val="0"/>
            <c:spPr>
              <a:solidFill>
                <a:schemeClr val="accent4"/>
              </a:solidFill>
            </c:spPr>
            <c:extLst>
              <c:ext xmlns:c16="http://schemas.microsoft.com/office/drawing/2014/chart" uri="{C3380CC4-5D6E-409C-BE32-E72D297353CC}">
                <c16:uniqueId val="{00000018-A53F-43EA-A72D-3385B610C0F9}"/>
              </c:ext>
            </c:extLst>
          </c:dPt>
          <c:dPt>
            <c:idx val="4"/>
            <c:bubble3D val="0"/>
            <c:spPr>
              <a:solidFill>
                <a:schemeClr val="accent5"/>
              </a:solidFill>
            </c:spPr>
            <c:extLst>
              <c:ext xmlns:c16="http://schemas.microsoft.com/office/drawing/2014/chart" uri="{C3380CC4-5D6E-409C-BE32-E72D297353CC}">
                <c16:uniqueId val="{0000001A-A53F-43EA-A72D-3385B610C0F9}"/>
              </c:ext>
            </c:extLst>
          </c:dPt>
          <c:dPt>
            <c:idx val="5"/>
            <c:bubble3D val="0"/>
            <c:spPr>
              <a:solidFill>
                <a:schemeClr val="accent6"/>
              </a:solidFill>
            </c:spPr>
            <c:extLst>
              <c:ext xmlns:c16="http://schemas.microsoft.com/office/drawing/2014/chart" uri="{C3380CC4-5D6E-409C-BE32-E72D297353CC}">
                <c16:uniqueId val="{0000001C-A53F-43EA-A72D-3385B610C0F9}"/>
              </c:ext>
            </c:extLst>
          </c:dPt>
          <c:dPt>
            <c:idx val="6"/>
            <c:bubble3D val="0"/>
            <c:spPr>
              <a:solidFill>
                <a:srgbClr val="F0948F"/>
              </a:solidFill>
            </c:spPr>
            <c:extLst>
              <c:ext xmlns:c16="http://schemas.microsoft.com/office/drawing/2014/chart" uri="{C3380CC4-5D6E-409C-BE32-E72D297353CC}">
                <c16:uniqueId val="{0000001E-A53F-43EA-A72D-3385B610C0F9}"/>
              </c:ext>
            </c:extLst>
          </c:dPt>
          <c:dPt>
            <c:idx val="7"/>
            <c:bubble3D val="0"/>
            <c:spPr>
              <a:solidFill>
                <a:srgbClr val="F7C9C7"/>
              </a:solidFill>
            </c:spPr>
            <c:extLst>
              <c:ext xmlns:c16="http://schemas.microsoft.com/office/drawing/2014/chart" uri="{C3380CC4-5D6E-409C-BE32-E72D297353CC}">
                <c16:uniqueId val="{00000020-A53F-43EA-A72D-3385B610C0F9}"/>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1-A53F-43EA-A72D-3385B610C0F9}"/>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6BE9-4063-BACE-DA2BF54FD16D}"/>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6BE9-4063-BACE-DA2BF54FD16D}"/>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6BE9-4063-BACE-DA2BF54FD16D}"/>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6BE9-4063-BACE-DA2BF54FD16D}"/>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6BE9-4063-BACE-DA2BF54FD16D}"/>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6BE9-4063-BACE-DA2BF54FD16D}"/>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6BE9-4063-BACE-DA2BF54FD16D}"/>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6BE9-4063-BACE-DA2BF54FD16D}"/>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6BE9-4063-BACE-DA2BF54FD16D}"/>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6BE9-4063-BACE-DA2BF54FD16D}"/>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6BE9-4063-BACE-DA2BF54FD16D}"/>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6BE9-4063-BACE-DA2BF54FD16D}"/>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6BE9-4063-BACE-DA2BF54FD16D}"/>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6BE9-4063-BACE-DA2BF54FD16D}"/>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6BE9-4063-BACE-DA2BF54FD16D}"/>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6BE9-4063-BACE-DA2BF54FD16D}"/>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cs-CZ" sz="1000" b="1" i="0" baseline="0">
                <a:solidFill>
                  <a:srgbClr val="233060"/>
                </a:solidFill>
                <a:effectLst/>
              </a:rPr>
              <a:t>Heat consumption by national economy sector </a:t>
            </a:r>
            <a:r>
              <a:rPr lang="en-US" sz="1000" b="1" i="0" baseline="0">
                <a:solidFill>
                  <a:srgbClr val="233060"/>
                </a:solidFill>
                <a:effectLst/>
              </a:rPr>
              <a:t>[</a:t>
            </a:r>
            <a:r>
              <a:rPr lang="cs-CZ" sz="1000" b="1" i="0" baseline="0">
                <a:solidFill>
                  <a:srgbClr val="233060"/>
                </a:solidFill>
                <a:effectLst/>
              </a:rPr>
              <a:t>TJ</a:t>
            </a:r>
            <a:r>
              <a:rPr lang="en-US" sz="1000" b="1" i="0" baseline="0">
                <a:solidFill>
                  <a:srgbClr val="233060"/>
                </a:solidFill>
                <a:effectLst/>
              </a:rPr>
              <a:t>]</a:t>
            </a:r>
            <a:endParaRPr lang="cs-CZ" sz="1000">
              <a:solidFill>
                <a:srgbClr val="233060"/>
              </a:solidFill>
              <a:effectLst/>
            </a:endParaRPr>
          </a:p>
        </c:rich>
      </c:tx>
      <c:layout>
        <c:manualLayout>
          <c:xMode val="edge"/>
          <c:yMode val="edge"/>
          <c:x val="3.8293318071701689E-3"/>
          <c:y val="0"/>
        </c:manualLayout>
      </c:layout>
      <c:overlay val="0"/>
    </c:title>
    <c:autoTitleDeleted val="0"/>
    <c:plotArea>
      <c:layout>
        <c:manualLayout>
          <c:layoutTarget val="inner"/>
          <c:xMode val="edge"/>
          <c:yMode val="edge"/>
          <c:x val="7.2909980291895035E-2"/>
          <c:y val="0.22439385985842678"/>
          <c:w val="0.62054784332341095"/>
          <c:h val="0.58519685039370084"/>
        </c:manualLayout>
      </c:layout>
      <c:barChart>
        <c:barDir val="col"/>
        <c:grouping val="stacked"/>
        <c:varyColors val="0"/>
        <c:ser>
          <c:idx val="0"/>
          <c:order val="0"/>
          <c:tx>
            <c:strRef>
              <c:f>'8.14'!$A$27</c:f>
              <c:strCache>
                <c:ptCount val="1"/>
                <c:pt idx="0">
                  <c:v>Industry</c:v>
                </c:pt>
              </c:strCache>
            </c:strRef>
          </c:tx>
          <c:invertIfNegative val="0"/>
          <c:val>
            <c:numRef>
              <c:f>'8.14'!$B$27:$M$27</c:f>
              <c:numCache>
                <c:formatCode>#,##0.0</c:formatCode>
                <c:ptCount val="12"/>
                <c:pt idx="0">
                  <c:v>168.04185999999999</c:v>
                </c:pt>
                <c:pt idx="1">
                  <c:v>166.78936999999999</c:v>
                </c:pt>
                <c:pt idx="2">
                  <c:v>140.83099100000001</c:v>
                </c:pt>
                <c:pt idx="3">
                  <c:v>112.635976</c:v>
                </c:pt>
                <c:pt idx="4">
                  <c:v>105.889036</c:v>
                </c:pt>
                <c:pt idx="5">
                  <c:v>90.572941999999998</c:v>
                </c:pt>
                <c:pt idx="6">
                  <c:v>93.132439999999988</c:v>
                </c:pt>
                <c:pt idx="7">
                  <c:v>66.673666000000011</c:v>
                </c:pt>
                <c:pt idx="8">
                  <c:v>96.011343000000011</c:v>
                </c:pt>
                <c:pt idx="9">
                  <c:v>128.37587100000002</c:v>
                </c:pt>
                <c:pt idx="10">
                  <c:v>149.419196</c:v>
                </c:pt>
                <c:pt idx="11">
                  <c:v>131.95295800000002</c:v>
                </c:pt>
              </c:numCache>
            </c:numRef>
          </c:val>
          <c:extLst>
            <c:ext xmlns:c16="http://schemas.microsoft.com/office/drawing/2014/chart" uri="{C3380CC4-5D6E-409C-BE32-E72D297353CC}">
              <c16:uniqueId val="{00000000-FA99-4B1B-BCC9-AFDE24F83B76}"/>
            </c:ext>
          </c:extLst>
        </c:ser>
        <c:ser>
          <c:idx val="1"/>
          <c:order val="1"/>
          <c:tx>
            <c:strRef>
              <c:f>'8.14'!$A$28</c:f>
              <c:strCache>
                <c:ptCount val="1"/>
                <c:pt idx="0">
                  <c:v>Energy</c:v>
                </c:pt>
              </c:strCache>
            </c:strRef>
          </c:tx>
          <c:invertIfNegative val="0"/>
          <c:val>
            <c:numRef>
              <c:f>'8.14'!$B$28:$M$28</c:f>
              <c:numCache>
                <c:formatCode>#,##0.0</c:formatCode>
                <c:ptCount val="12"/>
                <c:pt idx="0">
                  <c:v>0.12825</c:v>
                </c:pt>
                <c:pt idx="1">
                  <c:v>0.11718000000000001</c:v>
                </c:pt>
                <c:pt idx="2">
                  <c:v>8.1380000000000008E-2</c:v>
                </c:pt>
                <c:pt idx="3">
                  <c:v>4.7120000000000002E-2</c:v>
                </c:pt>
                <c:pt idx="4">
                  <c:v>2.75E-2</c:v>
                </c:pt>
                <c:pt idx="5">
                  <c:v>1.2500000000000001E-2</c:v>
                </c:pt>
                <c:pt idx="6">
                  <c:v>1.2E-2</c:v>
                </c:pt>
                <c:pt idx="7">
                  <c:v>1.2E-2</c:v>
                </c:pt>
                <c:pt idx="8">
                  <c:v>1.755E-2</c:v>
                </c:pt>
                <c:pt idx="9">
                  <c:v>6.3950000000000007E-2</c:v>
                </c:pt>
                <c:pt idx="10">
                  <c:v>9.6710000000000004E-2</c:v>
                </c:pt>
                <c:pt idx="11">
                  <c:v>0.11874999999999999</c:v>
                </c:pt>
              </c:numCache>
            </c:numRef>
          </c:val>
          <c:extLst>
            <c:ext xmlns:c16="http://schemas.microsoft.com/office/drawing/2014/chart" uri="{C3380CC4-5D6E-409C-BE32-E72D297353CC}">
              <c16:uniqueId val="{00000001-FA99-4B1B-BCC9-AFDE24F83B76}"/>
            </c:ext>
          </c:extLst>
        </c:ser>
        <c:ser>
          <c:idx val="2"/>
          <c:order val="2"/>
          <c:tx>
            <c:strRef>
              <c:f>'8.14'!$A$29</c:f>
              <c:strCache>
                <c:ptCount val="1"/>
                <c:pt idx="0">
                  <c:v>Transport</c:v>
                </c:pt>
              </c:strCache>
            </c:strRef>
          </c:tx>
          <c:invertIfNegative val="0"/>
          <c:val>
            <c:numRef>
              <c:f>'8.14'!$B$29:$M$29</c:f>
              <c:numCache>
                <c:formatCode>#,##0.0</c:formatCode>
                <c:ptCount val="12"/>
                <c:pt idx="0">
                  <c:v>2.8282399999999996</c:v>
                </c:pt>
                <c:pt idx="1">
                  <c:v>2.5751400000000002</c:v>
                </c:pt>
                <c:pt idx="2">
                  <c:v>1.6074299999999999</c:v>
                </c:pt>
                <c:pt idx="3">
                  <c:v>0.92671000000000003</c:v>
                </c:pt>
                <c:pt idx="4">
                  <c:v>0.40114999999999995</c:v>
                </c:pt>
                <c:pt idx="5">
                  <c:v>0.16515000000000002</c:v>
                </c:pt>
                <c:pt idx="6">
                  <c:v>8.8539999999999994E-2</c:v>
                </c:pt>
                <c:pt idx="7">
                  <c:v>8.3769999999999997E-2</c:v>
                </c:pt>
                <c:pt idx="8">
                  <c:v>0.13234000000000001</c:v>
                </c:pt>
                <c:pt idx="9">
                  <c:v>0.78671999999999997</c:v>
                </c:pt>
                <c:pt idx="10">
                  <c:v>1.24169</c:v>
                </c:pt>
                <c:pt idx="11">
                  <c:v>2.3414600000000001</c:v>
                </c:pt>
              </c:numCache>
            </c:numRef>
          </c:val>
          <c:extLst>
            <c:ext xmlns:c16="http://schemas.microsoft.com/office/drawing/2014/chart" uri="{C3380CC4-5D6E-409C-BE32-E72D297353CC}">
              <c16:uniqueId val="{00000002-FA99-4B1B-BCC9-AFDE24F83B76}"/>
            </c:ext>
          </c:extLst>
        </c:ser>
        <c:ser>
          <c:idx val="3"/>
          <c:order val="3"/>
          <c:tx>
            <c:strRef>
              <c:f>'8.14'!$A$30</c:f>
              <c:strCache>
                <c:ptCount val="1"/>
                <c:pt idx="0">
                  <c:v>Construction</c:v>
                </c:pt>
              </c:strCache>
            </c:strRef>
          </c:tx>
          <c:invertIfNegative val="0"/>
          <c:val>
            <c:numRef>
              <c:f>'8.14'!$B$30:$M$30</c:f>
              <c:numCache>
                <c:formatCode>#,##0.0</c:formatCode>
                <c:ptCount val="12"/>
                <c:pt idx="0">
                  <c:v>1.9498420000000001</c:v>
                </c:pt>
                <c:pt idx="1">
                  <c:v>1.728766</c:v>
                </c:pt>
                <c:pt idx="2">
                  <c:v>1.159807</c:v>
                </c:pt>
                <c:pt idx="3">
                  <c:v>0.67343000000000008</c:v>
                </c:pt>
                <c:pt idx="4">
                  <c:v>0.23036099999999998</c:v>
                </c:pt>
                <c:pt idx="5">
                  <c:v>0.13753000000000001</c:v>
                </c:pt>
                <c:pt idx="6">
                  <c:v>0.11849</c:v>
                </c:pt>
                <c:pt idx="7">
                  <c:v>8.1550999999999998E-2</c:v>
                </c:pt>
                <c:pt idx="8">
                  <c:v>9.7140000000000004E-2</c:v>
                </c:pt>
                <c:pt idx="9">
                  <c:v>0.85109400000000002</c:v>
                </c:pt>
                <c:pt idx="10">
                  <c:v>1.3460139999999998</c:v>
                </c:pt>
                <c:pt idx="11">
                  <c:v>2.0594600000000001</c:v>
                </c:pt>
              </c:numCache>
            </c:numRef>
          </c:val>
          <c:extLst>
            <c:ext xmlns:c16="http://schemas.microsoft.com/office/drawing/2014/chart" uri="{C3380CC4-5D6E-409C-BE32-E72D297353CC}">
              <c16:uniqueId val="{00000003-FA99-4B1B-BCC9-AFDE24F83B76}"/>
            </c:ext>
          </c:extLst>
        </c:ser>
        <c:ser>
          <c:idx val="4"/>
          <c:order val="4"/>
          <c:tx>
            <c:strRef>
              <c:f>'8.14'!$A$31</c:f>
              <c:strCache>
                <c:ptCount val="1"/>
                <c:pt idx="0">
                  <c:v>Farming and forestry</c:v>
                </c:pt>
              </c:strCache>
            </c:strRef>
          </c:tx>
          <c:invertIfNegative val="0"/>
          <c:val>
            <c:numRef>
              <c:f>'8.14'!$B$31:$M$31</c:f>
              <c:numCache>
                <c:formatCode>#,##0.0</c:formatCode>
                <c:ptCount val="12"/>
                <c:pt idx="0">
                  <c:v>1.31829</c:v>
                </c:pt>
                <c:pt idx="1">
                  <c:v>1.2504900000000001</c:v>
                </c:pt>
                <c:pt idx="2">
                  <c:v>1.1044100000000001</c:v>
                </c:pt>
                <c:pt idx="3">
                  <c:v>0.9479200000000001</c:v>
                </c:pt>
                <c:pt idx="4">
                  <c:v>0.91630999999999996</c:v>
                </c:pt>
                <c:pt idx="5">
                  <c:v>0.72799999999999998</c:v>
                </c:pt>
                <c:pt idx="6">
                  <c:v>0.72890999999999995</c:v>
                </c:pt>
                <c:pt idx="7">
                  <c:v>0.63108000000000009</c:v>
                </c:pt>
                <c:pt idx="8">
                  <c:v>0.60482999999999998</c:v>
                </c:pt>
                <c:pt idx="9">
                  <c:v>0.92022000000000004</c:v>
                </c:pt>
                <c:pt idx="10">
                  <c:v>0.9351600000000001</c:v>
                </c:pt>
                <c:pt idx="11">
                  <c:v>1.2458200000000001</c:v>
                </c:pt>
              </c:numCache>
            </c:numRef>
          </c:val>
          <c:extLst>
            <c:ext xmlns:c16="http://schemas.microsoft.com/office/drawing/2014/chart" uri="{C3380CC4-5D6E-409C-BE32-E72D297353CC}">
              <c16:uniqueId val="{00000004-FA99-4B1B-BCC9-AFDE24F83B76}"/>
            </c:ext>
          </c:extLst>
        </c:ser>
        <c:ser>
          <c:idx val="5"/>
          <c:order val="5"/>
          <c:tx>
            <c:strRef>
              <c:f>'8.14'!$A$32</c:f>
              <c:strCache>
                <c:ptCount val="1"/>
                <c:pt idx="0">
                  <c:v>Households</c:v>
                </c:pt>
              </c:strCache>
            </c:strRef>
          </c:tx>
          <c:spPr>
            <a:solidFill>
              <a:schemeClr val="accent6"/>
            </a:solidFill>
          </c:spPr>
          <c:invertIfNegative val="0"/>
          <c:val>
            <c:numRef>
              <c:f>'8.14'!$B$32:$M$32</c:f>
              <c:numCache>
                <c:formatCode>#,##0.0</c:formatCode>
                <c:ptCount val="12"/>
                <c:pt idx="0">
                  <c:v>187.284808</c:v>
                </c:pt>
                <c:pt idx="1">
                  <c:v>171.19506099999998</c:v>
                </c:pt>
                <c:pt idx="2">
                  <c:v>125.28864899999999</c:v>
                </c:pt>
                <c:pt idx="3">
                  <c:v>82.521940000000001</c:v>
                </c:pt>
                <c:pt idx="4">
                  <c:v>65.266943000000012</c:v>
                </c:pt>
                <c:pt idx="5">
                  <c:v>29.916181000000002</c:v>
                </c:pt>
                <c:pt idx="6">
                  <c:v>37.583922000000008</c:v>
                </c:pt>
                <c:pt idx="7">
                  <c:v>34.482590000000002</c:v>
                </c:pt>
                <c:pt idx="8">
                  <c:v>38.197559999999996</c:v>
                </c:pt>
                <c:pt idx="9">
                  <c:v>107.35413100000001</c:v>
                </c:pt>
                <c:pt idx="10">
                  <c:v>144.03466299999997</c:v>
                </c:pt>
                <c:pt idx="11">
                  <c:v>175.17546899999999</c:v>
                </c:pt>
              </c:numCache>
            </c:numRef>
          </c:val>
          <c:extLst>
            <c:ext xmlns:c16="http://schemas.microsoft.com/office/drawing/2014/chart" uri="{C3380CC4-5D6E-409C-BE32-E72D297353CC}">
              <c16:uniqueId val="{00000005-FA99-4B1B-BCC9-AFDE24F83B76}"/>
            </c:ext>
          </c:extLst>
        </c:ser>
        <c:ser>
          <c:idx val="6"/>
          <c:order val="6"/>
          <c:tx>
            <c:strRef>
              <c:f>'8.14'!$A$33</c:f>
              <c:strCache>
                <c:ptCount val="1"/>
                <c:pt idx="0">
                  <c:v>Retail, services, schools, health care</c:v>
                </c:pt>
              </c:strCache>
            </c:strRef>
          </c:tx>
          <c:spPr>
            <a:solidFill>
              <a:srgbClr val="F0948F"/>
            </a:solidFill>
          </c:spPr>
          <c:invertIfNegative val="0"/>
          <c:val>
            <c:numRef>
              <c:f>'8.14'!$B$33:$M$33</c:f>
              <c:numCache>
                <c:formatCode>#,##0.0</c:formatCode>
                <c:ptCount val="12"/>
                <c:pt idx="0">
                  <c:v>85.476359000000002</c:v>
                </c:pt>
                <c:pt idx="1">
                  <c:v>77.841423000000006</c:v>
                </c:pt>
                <c:pt idx="2">
                  <c:v>54.076097000000004</c:v>
                </c:pt>
                <c:pt idx="3">
                  <c:v>31.896718999999997</c:v>
                </c:pt>
                <c:pt idx="4">
                  <c:v>19.317419000000001</c:v>
                </c:pt>
                <c:pt idx="5">
                  <c:v>9.5192689999999995</c:v>
                </c:pt>
                <c:pt idx="6">
                  <c:v>10.392774000000001</c:v>
                </c:pt>
                <c:pt idx="7">
                  <c:v>9.1287740000000017</c:v>
                </c:pt>
                <c:pt idx="8">
                  <c:v>9.7599350000000005</c:v>
                </c:pt>
                <c:pt idx="9">
                  <c:v>39.034894000000001</c:v>
                </c:pt>
                <c:pt idx="10">
                  <c:v>57.021662999999997</c:v>
                </c:pt>
                <c:pt idx="11">
                  <c:v>79.641670999999988</c:v>
                </c:pt>
              </c:numCache>
            </c:numRef>
          </c:val>
          <c:extLst>
            <c:ext xmlns:c16="http://schemas.microsoft.com/office/drawing/2014/chart" uri="{C3380CC4-5D6E-409C-BE32-E72D297353CC}">
              <c16:uniqueId val="{00000006-FA99-4B1B-BCC9-AFDE24F83B76}"/>
            </c:ext>
          </c:extLst>
        </c:ser>
        <c:ser>
          <c:idx val="7"/>
          <c:order val="7"/>
          <c:tx>
            <c:strRef>
              <c:f>'8.14'!$A$34</c:f>
              <c:strCache>
                <c:ptCount val="1"/>
                <c:pt idx="0">
                  <c:v>Other</c:v>
                </c:pt>
              </c:strCache>
            </c:strRef>
          </c:tx>
          <c:spPr>
            <a:solidFill>
              <a:srgbClr val="F7C9C7"/>
            </a:solidFill>
          </c:spPr>
          <c:invertIfNegative val="0"/>
          <c:val>
            <c:numRef>
              <c:f>'8.14'!$B$34:$M$34</c:f>
              <c:numCache>
                <c:formatCode>#,##0.0</c:formatCode>
                <c:ptCount val="12"/>
                <c:pt idx="0">
                  <c:v>0.43911800000000001</c:v>
                </c:pt>
                <c:pt idx="1">
                  <c:v>0.36029700000000003</c:v>
                </c:pt>
                <c:pt idx="2">
                  <c:v>0.23711699999999999</c:v>
                </c:pt>
                <c:pt idx="3">
                  <c:v>0.118551</c:v>
                </c:pt>
                <c:pt idx="4">
                  <c:v>2.3E-2</c:v>
                </c:pt>
                <c:pt idx="5">
                  <c:v>0</c:v>
                </c:pt>
                <c:pt idx="6">
                  <c:v>0</c:v>
                </c:pt>
                <c:pt idx="7">
                  <c:v>0</c:v>
                </c:pt>
                <c:pt idx="8">
                  <c:v>9.8010000000000007E-3</c:v>
                </c:pt>
                <c:pt idx="9">
                  <c:v>0.25370500000000001</c:v>
                </c:pt>
                <c:pt idx="10">
                  <c:v>0.36744499999999997</c:v>
                </c:pt>
                <c:pt idx="11">
                  <c:v>0.37492399999999998</c:v>
                </c:pt>
              </c:numCache>
            </c:numRef>
          </c:val>
          <c:extLst>
            <c:ext xmlns:c16="http://schemas.microsoft.com/office/drawing/2014/chart" uri="{C3380CC4-5D6E-409C-BE32-E72D297353CC}">
              <c16:uniqueId val="{00000007-FA99-4B1B-BCC9-AFDE24F83B76}"/>
            </c:ext>
          </c:extLst>
        </c:ser>
        <c:dLbls>
          <c:showLegendKey val="0"/>
          <c:showVal val="0"/>
          <c:showCatName val="0"/>
          <c:showSerName val="0"/>
          <c:showPercent val="0"/>
          <c:showBubbleSize val="0"/>
        </c:dLbls>
        <c:gapWidth val="50"/>
        <c:overlap val="100"/>
        <c:axId val="284426240"/>
        <c:axId val="284427776"/>
      </c:barChart>
      <c:catAx>
        <c:axId val="284426240"/>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84427776"/>
        <c:crosses val="autoZero"/>
        <c:auto val="1"/>
        <c:lblAlgn val="ctr"/>
        <c:lblOffset val="100"/>
        <c:noMultiLvlLbl val="0"/>
      </c:catAx>
      <c:valAx>
        <c:axId val="284427776"/>
        <c:scaling>
          <c:orientation val="minMax"/>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84426240"/>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solidFill>
                  <a:schemeClr val="tx2"/>
                </a:solidFill>
              </a:defRPr>
            </a:pPr>
            <a:r>
              <a:rPr lang="cs-CZ" sz="1000" b="1" i="0" baseline="0">
                <a:solidFill>
                  <a:srgbClr val="233060"/>
                </a:solidFill>
                <a:effectLst/>
              </a:rPr>
              <a:t>Share in CR</a:t>
            </a:r>
            <a:endParaRPr lang="cs-CZ" sz="1000">
              <a:solidFill>
                <a:srgbClr val="233060"/>
              </a:solidFill>
              <a:effectLst/>
            </a:endParaRPr>
          </a:p>
        </c:rich>
      </c:tx>
      <c:layout>
        <c:manualLayout>
          <c:xMode val="edge"/>
          <c:yMode val="edge"/>
          <c:x val="5.2920909316302948E-4"/>
          <c:y val="0"/>
        </c:manualLayout>
      </c:layout>
      <c:overlay val="0"/>
    </c:title>
    <c:autoTitleDeleted val="0"/>
    <c:plotArea>
      <c:layout>
        <c:manualLayout>
          <c:layoutTarget val="inner"/>
          <c:xMode val="edge"/>
          <c:yMode val="edge"/>
          <c:x val="6.0592781633521109E-2"/>
          <c:y val="0.27588277344330603"/>
          <c:w val="0.86679862645627792"/>
          <c:h val="0.27543687465053568"/>
        </c:manualLayout>
      </c:layout>
      <c:barChart>
        <c:barDir val="bar"/>
        <c:grouping val="clustered"/>
        <c:varyColors val="0"/>
        <c:ser>
          <c:idx val="0"/>
          <c:order val="0"/>
          <c:tx>
            <c:strRef>
              <c:f>'8.14'!$M$39</c:f>
              <c:strCache>
                <c:ptCount val="1"/>
                <c:pt idx="0">
                  <c:v>Installed capacity</c:v>
                </c:pt>
              </c:strCache>
            </c:strRef>
          </c:tx>
          <c:invertIfNegative val="0"/>
          <c:val>
            <c:numRef>
              <c:f>'8.14'!$N$39</c:f>
              <c:numCache>
                <c:formatCode>0.0%</c:formatCode>
                <c:ptCount val="1"/>
                <c:pt idx="0">
                  <c:v>3.2798850624547418E-2</c:v>
                </c:pt>
              </c:numCache>
            </c:numRef>
          </c:val>
          <c:extLst>
            <c:ext xmlns:c16="http://schemas.microsoft.com/office/drawing/2014/chart" uri="{C3380CC4-5D6E-409C-BE32-E72D297353CC}">
              <c16:uniqueId val="{00000000-0A0C-4FB2-83B0-E06802AF94F6}"/>
            </c:ext>
          </c:extLst>
        </c:ser>
        <c:ser>
          <c:idx val="1"/>
          <c:order val="1"/>
          <c:tx>
            <c:strRef>
              <c:f>'8.14'!$M$40</c:f>
              <c:strCache>
                <c:ptCount val="1"/>
                <c:pt idx="0">
                  <c:v>Gross heat production</c:v>
                </c:pt>
              </c:strCache>
            </c:strRef>
          </c:tx>
          <c:invertIfNegative val="0"/>
          <c:val>
            <c:numRef>
              <c:f>'8.14'!$N$40</c:f>
              <c:numCache>
                <c:formatCode>0.0%</c:formatCode>
                <c:ptCount val="1"/>
                <c:pt idx="0">
                  <c:v>4.5760657621560778E-2</c:v>
                </c:pt>
              </c:numCache>
            </c:numRef>
          </c:val>
          <c:extLst>
            <c:ext xmlns:c16="http://schemas.microsoft.com/office/drawing/2014/chart" uri="{C3380CC4-5D6E-409C-BE32-E72D297353CC}">
              <c16:uniqueId val="{00000001-0A0C-4FB2-83B0-E06802AF94F6}"/>
            </c:ext>
          </c:extLst>
        </c:ser>
        <c:ser>
          <c:idx val="2"/>
          <c:order val="2"/>
          <c:tx>
            <c:strRef>
              <c:f>'8.14'!$M$41</c:f>
              <c:strCache>
                <c:ptCount val="1"/>
                <c:pt idx="0">
                  <c:v>Heat supply</c:v>
                </c:pt>
              </c:strCache>
            </c:strRef>
          </c:tx>
          <c:invertIfNegative val="0"/>
          <c:val>
            <c:numRef>
              <c:f>'8.14'!$N$41</c:f>
              <c:numCache>
                <c:formatCode>0.0%</c:formatCode>
                <c:ptCount val="1"/>
                <c:pt idx="0">
                  <c:v>4.2134905653262486E-2</c:v>
                </c:pt>
              </c:numCache>
            </c:numRef>
          </c:val>
          <c:extLst>
            <c:ext xmlns:c16="http://schemas.microsoft.com/office/drawing/2014/chart" uri="{C3380CC4-5D6E-409C-BE32-E72D297353CC}">
              <c16:uniqueId val="{00000002-0A0C-4FB2-83B0-E06802AF94F6}"/>
            </c:ext>
          </c:extLst>
        </c:ser>
        <c:dLbls>
          <c:showLegendKey val="0"/>
          <c:showVal val="0"/>
          <c:showCatName val="0"/>
          <c:showSerName val="0"/>
          <c:showPercent val="0"/>
          <c:showBubbleSize val="0"/>
        </c:dLbls>
        <c:gapWidth val="150"/>
        <c:axId val="284471296"/>
        <c:axId val="284472832"/>
      </c:barChart>
      <c:catAx>
        <c:axId val="284471296"/>
        <c:scaling>
          <c:orientation val="maxMin"/>
        </c:scaling>
        <c:delete val="0"/>
        <c:axPos val="l"/>
        <c:numFmt formatCode="General" sourceLinked="1"/>
        <c:majorTickMark val="none"/>
        <c:minorTickMark val="none"/>
        <c:tickLblPos val="none"/>
        <c:crossAx val="284472832"/>
        <c:crosses val="autoZero"/>
        <c:auto val="1"/>
        <c:lblAlgn val="ctr"/>
        <c:lblOffset val="100"/>
        <c:noMultiLvlLbl val="0"/>
      </c:catAx>
      <c:valAx>
        <c:axId val="284472832"/>
        <c:scaling>
          <c:orientation val="minMax"/>
          <c:max val="0.30000000000000004"/>
        </c:scaling>
        <c:delete val="0"/>
        <c:axPos val="b"/>
        <c:majorGridlines/>
        <c:numFmt formatCode="0%" sourceLinked="0"/>
        <c:majorTickMark val="out"/>
        <c:minorTickMark val="none"/>
        <c:tickLblPos val="nextTo"/>
        <c:spPr>
          <a:ln>
            <a:noFill/>
          </a:ln>
        </c:spPr>
        <c:txPr>
          <a:bodyPr/>
          <a:lstStyle/>
          <a:p>
            <a:pPr>
              <a:defRPr sz="900"/>
            </a:pPr>
            <a:endParaRPr lang="cs-CZ"/>
          </a:p>
        </c:txPr>
        <c:crossAx val="284471296"/>
        <c:crosses val="max"/>
        <c:crossBetween val="between"/>
      </c:valAx>
    </c:plotArea>
    <c:legend>
      <c:legendPos val="b"/>
      <c:layout>
        <c:manualLayout>
          <c:xMode val="edge"/>
          <c:yMode val="edge"/>
          <c:x val="1.5162396231415507E-3"/>
          <c:y val="0.69446309230554226"/>
          <c:w val="0.57742957862484767"/>
          <c:h val="0.30553690769445763"/>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lgn="l">
              <a:defRPr>
                <a:solidFill>
                  <a:schemeClr val="tx2"/>
                </a:solidFill>
              </a:defRPr>
            </a:pPr>
            <a:r>
              <a:rPr lang="cs-CZ" sz="1000" b="1" i="0" baseline="0">
                <a:solidFill>
                  <a:srgbClr val="233060"/>
                </a:solidFill>
                <a:effectLst/>
                <a:latin typeface="Arial" panose="020B0604020202020204" pitchFamily="34" charset="0"/>
                <a:cs typeface="Arial" panose="020B0604020202020204" pitchFamily="34" charset="0"/>
              </a:rPr>
              <a:t>Heat supply by fuel </a:t>
            </a:r>
            <a:r>
              <a:rPr lang="en-US" sz="1000" b="1" i="0" baseline="0">
                <a:solidFill>
                  <a:srgbClr val="233060"/>
                </a:solidFill>
                <a:effectLst/>
                <a:latin typeface="Arial" panose="020B0604020202020204" pitchFamily="34" charset="0"/>
                <a:cs typeface="Arial" panose="020B0604020202020204" pitchFamily="34" charset="0"/>
              </a:rPr>
              <a:t>[</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2.8085811307106494E-3"/>
          <c:y val="2.8891280065699226E-2"/>
        </c:manualLayout>
      </c:layout>
      <c:overlay val="0"/>
    </c:title>
    <c:autoTitleDeleted val="0"/>
    <c:plotArea>
      <c:layout/>
      <c:barChart>
        <c:barDir val="col"/>
        <c:grouping val="stacked"/>
        <c:varyColors val="0"/>
        <c:ser>
          <c:idx val="0"/>
          <c:order val="0"/>
          <c:tx>
            <c:strRef>
              <c:f>'8.14'!$A$10</c:f>
              <c:strCache>
                <c:ptCount val="1"/>
                <c:pt idx="0">
                  <c:v>Biomass</c:v>
                </c:pt>
              </c:strCache>
            </c:strRef>
          </c:tx>
          <c:spPr>
            <a:solidFill>
              <a:srgbClr val="23315F"/>
            </a:solidFill>
          </c:spPr>
          <c:invertIfNegative val="0"/>
          <c:val>
            <c:numRef>
              <c:f>'8.14'!$B$10:$M$10</c:f>
              <c:numCache>
                <c:formatCode>#,##0.0</c:formatCode>
                <c:ptCount val="12"/>
                <c:pt idx="0">
                  <c:v>93.871054000000001</c:v>
                </c:pt>
                <c:pt idx="1">
                  <c:v>85.69111199999999</c:v>
                </c:pt>
                <c:pt idx="2">
                  <c:v>74.307530999999983</c:v>
                </c:pt>
                <c:pt idx="3">
                  <c:v>64.339035999999993</c:v>
                </c:pt>
                <c:pt idx="4">
                  <c:v>47.438167999999997</c:v>
                </c:pt>
                <c:pt idx="5">
                  <c:v>29.645669000000002</c:v>
                </c:pt>
                <c:pt idx="6">
                  <c:v>7.818219</c:v>
                </c:pt>
                <c:pt idx="7">
                  <c:v>23.270222</c:v>
                </c:pt>
                <c:pt idx="8">
                  <c:v>44.646105000000006</c:v>
                </c:pt>
                <c:pt idx="9">
                  <c:v>75.545614999999984</c:v>
                </c:pt>
                <c:pt idx="10">
                  <c:v>92.427834999999988</c:v>
                </c:pt>
                <c:pt idx="11">
                  <c:v>102.221208</c:v>
                </c:pt>
              </c:numCache>
            </c:numRef>
          </c:val>
          <c:extLst>
            <c:ext xmlns:c16="http://schemas.microsoft.com/office/drawing/2014/chart" uri="{C3380CC4-5D6E-409C-BE32-E72D297353CC}">
              <c16:uniqueId val="{00000000-CEFC-45C0-93EE-DC9598E52E86}"/>
            </c:ext>
          </c:extLst>
        </c:ser>
        <c:ser>
          <c:idx val="1"/>
          <c:order val="1"/>
          <c:tx>
            <c:strRef>
              <c:f>'8.14'!$A$11</c:f>
              <c:strCache>
                <c:ptCount val="1"/>
                <c:pt idx="0">
                  <c:v>Biogas</c:v>
                </c:pt>
              </c:strCache>
            </c:strRef>
          </c:tx>
          <c:spPr>
            <a:solidFill>
              <a:srgbClr val="5A6588"/>
            </a:solidFill>
          </c:spPr>
          <c:invertIfNegative val="0"/>
          <c:val>
            <c:numRef>
              <c:f>'8.14'!$B$11:$M$11</c:f>
              <c:numCache>
                <c:formatCode>#,##0.0</c:formatCode>
                <c:ptCount val="12"/>
                <c:pt idx="0">
                  <c:v>0.85066999999999993</c:v>
                </c:pt>
                <c:pt idx="1">
                  <c:v>0.83499999999999996</c:v>
                </c:pt>
                <c:pt idx="2">
                  <c:v>0.69072</c:v>
                </c:pt>
                <c:pt idx="3">
                  <c:v>1.1222300000000001</c:v>
                </c:pt>
                <c:pt idx="4">
                  <c:v>0.44333</c:v>
                </c:pt>
                <c:pt idx="5">
                  <c:v>0.23858000000000001</c:v>
                </c:pt>
                <c:pt idx="6">
                  <c:v>0.26318999999999998</c:v>
                </c:pt>
                <c:pt idx="7">
                  <c:v>0.24158000000000002</c:v>
                </c:pt>
                <c:pt idx="8">
                  <c:v>0.30110999999999999</c:v>
                </c:pt>
                <c:pt idx="9">
                  <c:v>0.67934000000000005</c:v>
                </c:pt>
                <c:pt idx="10">
                  <c:v>0.71255999999999997</c:v>
                </c:pt>
                <c:pt idx="11">
                  <c:v>1.4359900000000001</c:v>
                </c:pt>
              </c:numCache>
            </c:numRef>
          </c:val>
          <c:extLst>
            <c:ext xmlns:c16="http://schemas.microsoft.com/office/drawing/2014/chart" uri="{C3380CC4-5D6E-409C-BE32-E72D297353CC}">
              <c16:uniqueId val="{00000001-CEFC-45C0-93EE-DC9598E52E86}"/>
            </c:ext>
          </c:extLst>
        </c:ser>
        <c:ser>
          <c:idx val="2"/>
          <c:order val="2"/>
          <c:tx>
            <c:strRef>
              <c:f>'8.14'!$A$12</c:f>
              <c:strCache>
                <c:ptCount val="1"/>
                <c:pt idx="0">
                  <c:v>Hard coal</c:v>
                </c:pt>
              </c:strCache>
            </c:strRef>
          </c:tx>
          <c:spPr>
            <a:solidFill>
              <a:srgbClr val="9198B0"/>
            </a:solidFill>
          </c:spPr>
          <c:invertIfNegative val="0"/>
          <c:val>
            <c:numRef>
              <c:f>'8.14'!$B$12:$M$12</c:f>
              <c:numCache>
                <c:formatCode>#,##0.0</c:formatCode>
                <c:ptCount val="12"/>
                <c:pt idx="0">
                  <c:v>13.332870000000002</c:v>
                </c:pt>
                <c:pt idx="1">
                  <c:v>18.255110999999999</c:v>
                </c:pt>
                <c:pt idx="2">
                  <c:v>13.255908</c:v>
                </c:pt>
                <c:pt idx="3">
                  <c:v>6.4671199999999995</c:v>
                </c:pt>
                <c:pt idx="4">
                  <c:v>1.90802</c:v>
                </c:pt>
                <c:pt idx="5">
                  <c:v>0.37918000000000002</c:v>
                </c:pt>
                <c:pt idx="6">
                  <c:v>0</c:v>
                </c:pt>
                <c:pt idx="7">
                  <c:v>15.30463</c:v>
                </c:pt>
                <c:pt idx="8">
                  <c:v>15.303799999999999</c:v>
                </c:pt>
                <c:pt idx="9">
                  <c:v>18.212150000000001</c:v>
                </c:pt>
                <c:pt idx="10">
                  <c:v>18.242729999999998</c:v>
                </c:pt>
                <c:pt idx="11">
                  <c:v>0.51076999999999995</c:v>
                </c:pt>
              </c:numCache>
            </c:numRef>
          </c:val>
          <c:extLst>
            <c:ext xmlns:c16="http://schemas.microsoft.com/office/drawing/2014/chart" uri="{C3380CC4-5D6E-409C-BE32-E72D297353CC}">
              <c16:uniqueId val="{00000002-CEFC-45C0-93EE-DC9598E52E86}"/>
            </c:ext>
          </c:extLst>
        </c:ser>
        <c:ser>
          <c:idx val="3"/>
          <c:order val="3"/>
          <c:tx>
            <c:strRef>
              <c:f>'8.14'!$A$13</c:f>
              <c:strCache>
                <c:ptCount val="1"/>
                <c:pt idx="0">
                  <c:v>Electrical energy</c:v>
                </c:pt>
              </c:strCache>
            </c:strRef>
          </c:tx>
          <c:spPr>
            <a:solidFill>
              <a:srgbClr val="C8CBD7"/>
            </a:solidFill>
          </c:spPr>
          <c:invertIfNegative val="0"/>
          <c:val>
            <c:numRef>
              <c:f>'8.14'!$B$13:$M$13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CEFC-45C0-93EE-DC9598E52E86}"/>
            </c:ext>
          </c:extLst>
        </c:ser>
        <c:ser>
          <c:idx val="4"/>
          <c:order val="4"/>
          <c:tx>
            <c:strRef>
              <c:f>'8.14'!$A$14</c:f>
              <c:strCache>
                <c:ptCount val="1"/>
                <c:pt idx="0">
                  <c:v>Ambient energy (heat pump)</c:v>
                </c:pt>
              </c:strCache>
            </c:strRef>
          </c:tx>
          <c:spPr>
            <a:solidFill>
              <a:srgbClr val="E02C1F"/>
            </a:solidFill>
          </c:spPr>
          <c:invertIfNegative val="0"/>
          <c:val>
            <c:numRef>
              <c:f>'8.14'!$B$14:$M$14</c:f>
              <c:numCache>
                <c:formatCode>#,##0.0</c:formatCode>
                <c:ptCount val="12"/>
                <c:pt idx="0">
                  <c:v>0.50708900000000001</c:v>
                </c:pt>
                <c:pt idx="1">
                  <c:v>0.39474700000000001</c:v>
                </c:pt>
                <c:pt idx="2">
                  <c:v>0.47730700000000004</c:v>
                </c:pt>
                <c:pt idx="3">
                  <c:v>0.341534</c:v>
                </c:pt>
                <c:pt idx="4">
                  <c:v>0.25713400000000003</c:v>
                </c:pt>
                <c:pt idx="5">
                  <c:v>0.15573300000000001</c:v>
                </c:pt>
                <c:pt idx="6">
                  <c:v>7.4165999999999996E-2</c:v>
                </c:pt>
                <c:pt idx="7">
                  <c:v>0.10032200000000001</c:v>
                </c:pt>
                <c:pt idx="8">
                  <c:v>0.16581599999999999</c:v>
                </c:pt>
                <c:pt idx="9">
                  <c:v>0.41344999999999998</c:v>
                </c:pt>
                <c:pt idx="10">
                  <c:v>0.38920199999999999</c:v>
                </c:pt>
                <c:pt idx="11">
                  <c:v>0.38980100000000001</c:v>
                </c:pt>
              </c:numCache>
            </c:numRef>
          </c:val>
          <c:extLst>
            <c:ext xmlns:c16="http://schemas.microsoft.com/office/drawing/2014/chart" uri="{C3380CC4-5D6E-409C-BE32-E72D297353CC}">
              <c16:uniqueId val="{00000004-CEFC-45C0-93EE-DC9598E52E86}"/>
            </c:ext>
          </c:extLst>
        </c:ser>
        <c:ser>
          <c:idx val="5"/>
          <c:order val="5"/>
          <c:tx>
            <c:strRef>
              <c:f>'8.14'!$A$15</c:f>
              <c:strCache>
                <c:ptCount val="1"/>
                <c:pt idx="0">
                  <c:v>Solar energy (solar panel)</c:v>
                </c:pt>
              </c:strCache>
            </c:strRef>
          </c:tx>
          <c:spPr>
            <a:solidFill>
              <a:srgbClr val="E86158"/>
            </a:solidFill>
          </c:spPr>
          <c:invertIfNegative val="0"/>
          <c:val>
            <c:numRef>
              <c:f>'8.14'!$B$15:$M$15</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CEFC-45C0-93EE-DC9598E52E86}"/>
            </c:ext>
          </c:extLst>
        </c:ser>
        <c:ser>
          <c:idx val="6"/>
          <c:order val="6"/>
          <c:tx>
            <c:strRef>
              <c:f>'8.14'!$A$16</c:f>
              <c:strCache>
                <c:ptCount val="1"/>
                <c:pt idx="0">
                  <c:v>Brown coal</c:v>
                </c:pt>
              </c:strCache>
            </c:strRef>
          </c:tx>
          <c:spPr>
            <a:solidFill>
              <a:srgbClr val="F0948F"/>
            </a:solidFill>
          </c:spPr>
          <c:invertIfNegative val="0"/>
          <c:val>
            <c:numRef>
              <c:f>'8.14'!$B$16:$M$16</c:f>
              <c:numCache>
                <c:formatCode>#,##0.0</c:formatCode>
                <c:ptCount val="12"/>
                <c:pt idx="0">
                  <c:v>178.27385499999997</c:v>
                </c:pt>
                <c:pt idx="1">
                  <c:v>161.41191000000001</c:v>
                </c:pt>
                <c:pt idx="2">
                  <c:v>128.02674999999999</c:v>
                </c:pt>
                <c:pt idx="3">
                  <c:v>81.899769000000006</c:v>
                </c:pt>
                <c:pt idx="4">
                  <c:v>83.287965</c:v>
                </c:pt>
                <c:pt idx="5">
                  <c:v>39.020125999999998</c:v>
                </c:pt>
                <c:pt idx="6">
                  <c:v>4.3328490000000004</c:v>
                </c:pt>
                <c:pt idx="7">
                  <c:v>18.618815000000001</c:v>
                </c:pt>
                <c:pt idx="8">
                  <c:v>26.111485999999999</c:v>
                </c:pt>
                <c:pt idx="9">
                  <c:v>91.768677999999994</c:v>
                </c:pt>
                <c:pt idx="10">
                  <c:v>123.00294</c:v>
                </c:pt>
                <c:pt idx="11">
                  <c:v>141.27619300000001</c:v>
                </c:pt>
              </c:numCache>
            </c:numRef>
          </c:val>
          <c:extLst>
            <c:ext xmlns:c16="http://schemas.microsoft.com/office/drawing/2014/chart" uri="{C3380CC4-5D6E-409C-BE32-E72D297353CC}">
              <c16:uniqueId val="{00000006-CEFC-45C0-93EE-DC9598E52E86}"/>
            </c:ext>
          </c:extLst>
        </c:ser>
        <c:ser>
          <c:idx val="7"/>
          <c:order val="7"/>
          <c:tx>
            <c:strRef>
              <c:f>'8.14'!$A$17</c:f>
              <c:strCache>
                <c:ptCount val="1"/>
                <c:pt idx="0">
                  <c:v>Nuclear fuel</c:v>
                </c:pt>
              </c:strCache>
            </c:strRef>
          </c:tx>
          <c:spPr>
            <a:solidFill>
              <a:srgbClr val="F7C9C7"/>
            </a:solidFill>
          </c:spPr>
          <c:invertIfNegative val="0"/>
          <c:val>
            <c:numRef>
              <c:f>'8.14'!$B$17:$M$17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CEFC-45C0-93EE-DC9598E52E86}"/>
            </c:ext>
          </c:extLst>
        </c:ser>
        <c:ser>
          <c:idx val="8"/>
          <c:order val="8"/>
          <c:tx>
            <c:strRef>
              <c:f>'8.14'!$A$18</c:f>
              <c:strCache>
                <c:ptCount val="1"/>
                <c:pt idx="0">
                  <c:v>Coke</c:v>
                </c:pt>
              </c:strCache>
            </c:strRef>
          </c:tx>
          <c:spPr>
            <a:solidFill>
              <a:srgbClr val="262626"/>
            </a:solidFill>
          </c:spPr>
          <c:invertIfNegative val="0"/>
          <c:val>
            <c:numRef>
              <c:f>'8.14'!$B$18:$M$18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CEFC-45C0-93EE-DC9598E52E86}"/>
            </c:ext>
          </c:extLst>
        </c:ser>
        <c:ser>
          <c:idx val="9"/>
          <c:order val="9"/>
          <c:tx>
            <c:strRef>
              <c:f>'8.14'!$A$19</c:f>
              <c:strCache>
                <c:ptCount val="1"/>
                <c:pt idx="0">
                  <c:v>Waste heat</c:v>
                </c:pt>
              </c:strCache>
            </c:strRef>
          </c:tx>
          <c:spPr>
            <a:solidFill>
              <a:srgbClr val="646363"/>
            </a:solidFill>
          </c:spPr>
          <c:invertIfNegative val="0"/>
          <c:val>
            <c:numRef>
              <c:f>'8.14'!$B$19:$M$19</c:f>
              <c:numCache>
                <c:formatCode>#,##0.0</c:formatCode>
                <c:ptCount val="12"/>
                <c:pt idx="0">
                  <c:v>2.0819999999999999</c:v>
                </c:pt>
                <c:pt idx="1">
                  <c:v>2.6179999999999999</c:v>
                </c:pt>
                <c:pt idx="2">
                  <c:v>2.1640000000000001</c:v>
                </c:pt>
                <c:pt idx="3">
                  <c:v>0.61399999999999999</c:v>
                </c:pt>
                <c:pt idx="4">
                  <c:v>1.9339999999999999</c:v>
                </c:pt>
                <c:pt idx="5">
                  <c:v>1.1160000000000001</c:v>
                </c:pt>
                <c:pt idx="6">
                  <c:v>0</c:v>
                </c:pt>
                <c:pt idx="7">
                  <c:v>0</c:v>
                </c:pt>
                <c:pt idx="8">
                  <c:v>1.1819999999999999</c:v>
                </c:pt>
                <c:pt idx="9">
                  <c:v>1.911</c:v>
                </c:pt>
                <c:pt idx="10">
                  <c:v>1.7310000000000001</c:v>
                </c:pt>
                <c:pt idx="11">
                  <c:v>2.1219999999999999</c:v>
                </c:pt>
              </c:numCache>
            </c:numRef>
          </c:val>
          <c:extLst>
            <c:ext xmlns:c16="http://schemas.microsoft.com/office/drawing/2014/chart" uri="{C3380CC4-5D6E-409C-BE32-E72D297353CC}">
              <c16:uniqueId val="{00000009-CEFC-45C0-93EE-DC9598E52E86}"/>
            </c:ext>
          </c:extLst>
        </c:ser>
        <c:ser>
          <c:idx val="10"/>
          <c:order val="10"/>
          <c:tx>
            <c:strRef>
              <c:f>'8.14'!$A$20</c:f>
              <c:strCache>
                <c:ptCount val="1"/>
                <c:pt idx="0">
                  <c:v>Other liquid fuels</c:v>
                </c:pt>
              </c:strCache>
            </c:strRef>
          </c:tx>
          <c:spPr>
            <a:solidFill>
              <a:srgbClr val="9D9D9C"/>
            </a:solidFill>
          </c:spPr>
          <c:invertIfNegative val="0"/>
          <c:val>
            <c:numRef>
              <c:f>'8.14'!$B$20:$M$20</c:f>
              <c:numCache>
                <c:formatCode>#,##0.0</c:formatCode>
                <c:ptCount val="12"/>
                <c:pt idx="0">
                  <c:v>0</c:v>
                </c:pt>
                <c:pt idx="1">
                  <c:v>0</c:v>
                </c:pt>
                <c:pt idx="2">
                  <c:v>0</c:v>
                </c:pt>
                <c:pt idx="3">
                  <c:v>0</c:v>
                </c:pt>
                <c:pt idx="4">
                  <c:v>0</c:v>
                </c:pt>
                <c:pt idx="5">
                  <c:v>0</c:v>
                </c:pt>
                <c:pt idx="6">
                  <c:v>0</c:v>
                </c:pt>
                <c:pt idx="7">
                  <c:v>0</c:v>
                </c:pt>
                <c:pt idx="8">
                  <c:v>0</c:v>
                </c:pt>
                <c:pt idx="9">
                  <c:v>1.8720000000000001</c:v>
                </c:pt>
                <c:pt idx="10">
                  <c:v>5.532</c:v>
                </c:pt>
                <c:pt idx="11">
                  <c:v>5.8979999999999997</c:v>
                </c:pt>
              </c:numCache>
            </c:numRef>
          </c:val>
          <c:extLst>
            <c:ext xmlns:c16="http://schemas.microsoft.com/office/drawing/2014/chart" uri="{C3380CC4-5D6E-409C-BE32-E72D297353CC}">
              <c16:uniqueId val="{0000000A-CEFC-45C0-93EE-DC9598E52E86}"/>
            </c:ext>
          </c:extLst>
        </c:ser>
        <c:ser>
          <c:idx val="11"/>
          <c:order val="11"/>
          <c:tx>
            <c:strRef>
              <c:f>'8.14'!$A$21</c:f>
              <c:strCache>
                <c:ptCount val="1"/>
                <c:pt idx="0">
                  <c:v>Other solid fuels</c:v>
                </c:pt>
              </c:strCache>
            </c:strRef>
          </c:tx>
          <c:spPr>
            <a:solidFill>
              <a:srgbClr val="D0D0D0"/>
            </a:solidFill>
          </c:spPr>
          <c:invertIfNegative val="0"/>
          <c:val>
            <c:numRef>
              <c:f>'8.14'!$B$21:$M$21</c:f>
              <c:numCache>
                <c:formatCode>#,##0.0</c:formatCode>
                <c:ptCount val="12"/>
                <c:pt idx="0">
                  <c:v>2.6093000000000002</c:v>
                </c:pt>
                <c:pt idx="1">
                  <c:v>2.6816</c:v>
                </c:pt>
                <c:pt idx="2">
                  <c:v>2.5036999999999998</c:v>
                </c:pt>
                <c:pt idx="3">
                  <c:v>2.4935</c:v>
                </c:pt>
                <c:pt idx="4">
                  <c:v>2.3303000000000003</c:v>
                </c:pt>
                <c:pt idx="5">
                  <c:v>1.3547</c:v>
                </c:pt>
                <c:pt idx="6">
                  <c:v>1.9262999999999999</c:v>
                </c:pt>
                <c:pt idx="7">
                  <c:v>2.0680000000000001</c:v>
                </c:pt>
                <c:pt idx="8">
                  <c:v>2.2389000000000001</c:v>
                </c:pt>
                <c:pt idx="9">
                  <c:v>3.2404999999999999</c:v>
                </c:pt>
                <c:pt idx="10">
                  <c:v>2.6035999999999997</c:v>
                </c:pt>
                <c:pt idx="11">
                  <c:v>2.7850000000000001</c:v>
                </c:pt>
              </c:numCache>
            </c:numRef>
          </c:val>
          <c:extLst>
            <c:ext xmlns:c16="http://schemas.microsoft.com/office/drawing/2014/chart" uri="{C3380CC4-5D6E-409C-BE32-E72D297353CC}">
              <c16:uniqueId val="{0000000B-CEFC-45C0-93EE-DC9598E52E86}"/>
            </c:ext>
          </c:extLst>
        </c:ser>
        <c:ser>
          <c:idx val="12"/>
          <c:order val="12"/>
          <c:tx>
            <c:strRef>
              <c:f>'8.14'!$A$22</c:f>
              <c:strCache>
                <c:ptCount val="1"/>
                <c:pt idx="0">
                  <c:v>Other gases</c:v>
                </c:pt>
              </c:strCache>
            </c:strRef>
          </c:tx>
          <c:spPr>
            <a:pattFill prst="ltUpDiag">
              <a:fgClr>
                <a:srgbClr val="23315F"/>
              </a:fgClr>
              <a:bgClr>
                <a:sysClr val="window" lastClr="FFFFFF"/>
              </a:bgClr>
            </a:pattFill>
          </c:spPr>
          <c:invertIfNegative val="0"/>
          <c:val>
            <c:numRef>
              <c:f>'8.14'!$B$22:$M$22</c:f>
              <c:numCache>
                <c:formatCode>#,##0.0</c:formatCode>
                <c:ptCount val="12"/>
                <c:pt idx="0">
                  <c:v>11.981999999999999</c:v>
                </c:pt>
                <c:pt idx="1">
                  <c:v>17.024000000000001</c:v>
                </c:pt>
                <c:pt idx="2">
                  <c:v>15.069000000000001</c:v>
                </c:pt>
                <c:pt idx="3">
                  <c:v>14.288</c:v>
                </c:pt>
                <c:pt idx="4">
                  <c:v>8.7040000000000006</c:v>
                </c:pt>
                <c:pt idx="5">
                  <c:v>5.9969999999999999</c:v>
                </c:pt>
                <c:pt idx="6">
                  <c:v>6.6509999999999998</c:v>
                </c:pt>
                <c:pt idx="7">
                  <c:v>7.26</c:v>
                </c:pt>
                <c:pt idx="8">
                  <c:v>7.8390000000000004</c:v>
                </c:pt>
                <c:pt idx="9">
                  <c:v>12.308999999999999</c:v>
                </c:pt>
                <c:pt idx="10">
                  <c:v>15.397</c:v>
                </c:pt>
                <c:pt idx="11">
                  <c:v>13.956</c:v>
                </c:pt>
              </c:numCache>
            </c:numRef>
          </c:val>
          <c:extLst>
            <c:ext xmlns:c16="http://schemas.microsoft.com/office/drawing/2014/chart" uri="{C3380CC4-5D6E-409C-BE32-E72D297353CC}">
              <c16:uniqueId val="{0000000C-CEFC-45C0-93EE-DC9598E52E86}"/>
            </c:ext>
          </c:extLst>
        </c:ser>
        <c:ser>
          <c:idx val="13"/>
          <c:order val="13"/>
          <c:tx>
            <c:strRef>
              <c:f>'8.14'!$A$23</c:f>
              <c:strCache>
                <c:ptCount val="1"/>
                <c:pt idx="0">
                  <c:v>Other</c:v>
                </c:pt>
              </c:strCache>
            </c:strRef>
          </c:tx>
          <c:spPr>
            <a:pattFill prst="ltUpDiag">
              <a:fgClr>
                <a:srgbClr val="E02C1F"/>
              </a:fgClr>
              <a:bgClr>
                <a:sysClr val="window" lastClr="FFFFFF"/>
              </a:bgClr>
            </a:pattFill>
          </c:spPr>
          <c:invertIfNegative val="0"/>
          <c:val>
            <c:numRef>
              <c:f>'8.14'!$B$23:$M$23</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CEFC-45C0-93EE-DC9598E52E86}"/>
            </c:ext>
          </c:extLst>
        </c:ser>
        <c:ser>
          <c:idx val="14"/>
          <c:order val="14"/>
          <c:tx>
            <c:strRef>
              <c:f>'8.14'!$A$24</c:f>
              <c:strCache>
                <c:ptCount val="1"/>
                <c:pt idx="0">
                  <c:v>Fuel oils</c:v>
                </c:pt>
              </c:strCache>
            </c:strRef>
          </c:tx>
          <c:spPr>
            <a:pattFill prst="ltUpDiag">
              <a:fgClr>
                <a:srgbClr val="5A6588"/>
              </a:fgClr>
              <a:bgClr>
                <a:sysClr val="window" lastClr="FFFFFF"/>
              </a:bgClr>
            </a:pattFill>
          </c:spPr>
          <c:invertIfNegative val="0"/>
          <c:val>
            <c:numRef>
              <c:f>'8.14'!$B$24:$M$24</c:f>
              <c:numCache>
                <c:formatCode>#,##0.0</c:formatCode>
                <c:ptCount val="12"/>
                <c:pt idx="0">
                  <c:v>4.0430000000000001E-2</c:v>
                </c:pt>
                <c:pt idx="1">
                  <c:v>0.61629</c:v>
                </c:pt>
                <c:pt idx="2">
                  <c:v>3.6679999999999997E-2</c:v>
                </c:pt>
                <c:pt idx="3">
                  <c:v>4.4649999999999995E-2</c:v>
                </c:pt>
                <c:pt idx="4">
                  <c:v>3.0359999999999998E-2</c:v>
                </c:pt>
                <c:pt idx="5">
                  <c:v>0.10281999999999999</c:v>
                </c:pt>
                <c:pt idx="6">
                  <c:v>0</c:v>
                </c:pt>
                <c:pt idx="7">
                  <c:v>4.8780000000000004E-2</c:v>
                </c:pt>
                <c:pt idx="8">
                  <c:v>8.3909999999999998E-2</c:v>
                </c:pt>
                <c:pt idx="9">
                  <c:v>3.1899999999999998E-2</c:v>
                </c:pt>
                <c:pt idx="10">
                  <c:v>8.4290000000000004E-2</c:v>
                </c:pt>
                <c:pt idx="11">
                  <c:v>7.4499999999999997E-2</c:v>
                </c:pt>
              </c:numCache>
            </c:numRef>
          </c:val>
          <c:extLst>
            <c:ext xmlns:c16="http://schemas.microsoft.com/office/drawing/2014/chart" uri="{C3380CC4-5D6E-409C-BE32-E72D297353CC}">
              <c16:uniqueId val="{0000000E-CEFC-45C0-93EE-DC9598E52E86}"/>
            </c:ext>
          </c:extLst>
        </c:ser>
        <c:ser>
          <c:idx val="15"/>
          <c:order val="15"/>
          <c:tx>
            <c:strRef>
              <c:f>'8.14'!$A$25</c:f>
              <c:strCache>
                <c:ptCount val="1"/>
                <c:pt idx="0">
                  <c:v>Natural gas</c:v>
                </c:pt>
              </c:strCache>
            </c:strRef>
          </c:tx>
          <c:spPr>
            <a:pattFill prst="ltUpDiag">
              <a:fgClr>
                <a:srgbClr val="E86158"/>
              </a:fgClr>
              <a:bgClr>
                <a:sysClr val="window" lastClr="FFFFFF"/>
              </a:bgClr>
            </a:pattFill>
          </c:spPr>
          <c:invertIfNegative val="0"/>
          <c:val>
            <c:numRef>
              <c:f>'8.14'!$B$25:$M$25</c:f>
              <c:numCache>
                <c:formatCode>#,##0.0</c:formatCode>
                <c:ptCount val="12"/>
                <c:pt idx="0">
                  <c:v>151.56233099999997</c:v>
                </c:pt>
                <c:pt idx="1">
                  <c:v>139.87234700000002</c:v>
                </c:pt>
                <c:pt idx="2">
                  <c:v>95.01088399999999</c:v>
                </c:pt>
                <c:pt idx="3">
                  <c:v>65.629463000000001</c:v>
                </c:pt>
                <c:pt idx="4">
                  <c:v>52.371403999999991</c:v>
                </c:pt>
                <c:pt idx="5">
                  <c:v>59.331631000000002</c:v>
                </c:pt>
                <c:pt idx="6">
                  <c:v>124.06300500000002</c:v>
                </c:pt>
                <c:pt idx="7">
                  <c:v>48.529823000000007</c:v>
                </c:pt>
                <c:pt idx="8">
                  <c:v>53.601104000000007</c:v>
                </c:pt>
                <c:pt idx="9">
                  <c:v>76.749718999999999</c:v>
                </c:pt>
                <c:pt idx="10">
                  <c:v>102.29675599999999</c:v>
                </c:pt>
                <c:pt idx="11">
                  <c:v>131.10363400000003</c:v>
                </c:pt>
              </c:numCache>
            </c:numRef>
          </c:val>
          <c:extLst>
            <c:ext xmlns:c16="http://schemas.microsoft.com/office/drawing/2014/chart" uri="{C3380CC4-5D6E-409C-BE32-E72D297353CC}">
              <c16:uniqueId val="{0000000F-CEFC-45C0-93EE-DC9598E52E86}"/>
            </c:ext>
          </c:extLst>
        </c:ser>
        <c:dLbls>
          <c:showLegendKey val="0"/>
          <c:showVal val="0"/>
          <c:showCatName val="0"/>
          <c:showSerName val="0"/>
          <c:showPercent val="0"/>
          <c:showBubbleSize val="0"/>
        </c:dLbls>
        <c:gapWidth val="50"/>
        <c:overlap val="100"/>
        <c:axId val="290467840"/>
        <c:axId val="290469376"/>
      </c:barChart>
      <c:catAx>
        <c:axId val="290467840"/>
        <c:scaling>
          <c:orientation val="minMax"/>
        </c:scaling>
        <c:delete val="0"/>
        <c:axPos val="b"/>
        <c:numFmt formatCode="General" sourceLinked="1"/>
        <c:majorTickMark val="none"/>
        <c:minorTickMark val="none"/>
        <c:tickLblPos val="nextTo"/>
        <c:txPr>
          <a:bodyPr/>
          <a:lstStyle/>
          <a:p>
            <a:pPr>
              <a:defRPr sz="900">
                <a:latin typeface="Arial" panose="020B0604020202020204" pitchFamily="34" charset="0"/>
                <a:cs typeface="Arial" panose="020B0604020202020204" pitchFamily="34" charset="0"/>
              </a:defRPr>
            </a:pPr>
            <a:endParaRPr lang="cs-CZ"/>
          </a:p>
        </c:txPr>
        <c:crossAx val="290469376"/>
        <c:crosses val="autoZero"/>
        <c:auto val="1"/>
        <c:lblAlgn val="ctr"/>
        <c:lblOffset val="100"/>
        <c:noMultiLvlLbl val="0"/>
      </c:catAx>
      <c:valAx>
        <c:axId val="290469376"/>
        <c:scaling>
          <c:orientation val="minMax"/>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90467840"/>
        <c:crosses val="autoZero"/>
        <c:crossBetween val="between"/>
        <c:majorUnit val="100"/>
      </c:valAx>
    </c:plotArea>
    <c:plotVisOnly val="1"/>
    <c:dispBlanksAs val="gap"/>
    <c:showDLblsOverMax val="0"/>
  </c:chart>
  <c:spPr>
    <a:ln>
      <a:noFill/>
    </a:ln>
  </c:spPr>
  <c:printSettings>
    <c:headerFooter/>
    <c:pageMargins b="0.78740157499999996" l="0.7" r="0.7" t="0.78740157499999996" header="0.3" footer="0.3"/>
    <c:pageSetup orientation="portrait"/>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FBD0-42E5-B52B-A07C1DB43778}"/>
              </c:ext>
            </c:extLst>
          </c:dPt>
          <c:dPt>
            <c:idx val="1"/>
            <c:bubble3D val="0"/>
            <c:spPr>
              <a:solidFill>
                <a:schemeClr val="accent2"/>
              </a:solidFill>
            </c:spPr>
            <c:extLst>
              <c:ext xmlns:c16="http://schemas.microsoft.com/office/drawing/2014/chart" uri="{C3380CC4-5D6E-409C-BE32-E72D297353CC}">
                <c16:uniqueId val="{00000003-FBD0-42E5-B52B-A07C1DB43778}"/>
              </c:ext>
            </c:extLst>
          </c:dPt>
          <c:dPt>
            <c:idx val="2"/>
            <c:bubble3D val="0"/>
            <c:spPr>
              <a:solidFill>
                <a:schemeClr val="accent3"/>
              </a:solidFill>
            </c:spPr>
            <c:extLst>
              <c:ext xmlns:c16="http://schemas.microsoft.com/office/drawing/2014/chart" uri="{C3380CC4-5D6E-409C-BE32-E72D297353CC}">
                <c16:uniqueId val="{00000005-FBD0-42E5-B52B-A07C1DB43778}"/>
              </c:ext>
            </c:extLst>
          </c:dPt>
          <c:dPt>
            <c:idx val="3"/>
            <c:bubble3D val="0"/>
            <c:spPr>
              <a:solidFill>
                <a:schemeClr val="accent4"/>
              </a:solidFill>
            </c:spPr>
            <c:extLst>
              <c:ext xmlns:c16="http://schemas.microsoft.com/office/drawing/2014/chart" uri="{C3380CC4-5D6E-409C-BE32-E72D297353CC}">
                <c16:uniqueId val="{00000007-FBD0-42E5-B52B-A07C1DB43778}"/>
              </c:ext>
            </c:extLst>
          </c:dPt>
          <c:dPt>
            <c:idx val="4"/>
            <c:bubble3D val="0"/>
            <c:spPr>
              <a:solidFill>
                <a:schemeClr val="accent5"/>
              </a:solidFill>
            </c:spPr>
            <c:extLst>
              <c:ext xmlns:c16="http://schemas.microsoft.com/office/drawing/2014/chart" uri="{C3380CC4-5D6E-409C-BE32-E72D297353CC}">
                <c16:uniqueId val="{00000009-FBD0-42E5-B52B-A07C1DB43778}"/>
              </c:ext>
            </c:extLst>
          </c:dPt>
          <c:dPt>
            <c:idx val="5"/>
            <c:bubble3D val="0"/>
            <c:spPr>
              <a:solidFill>
                <a:schemeClr val="accent6"/>
              </a:solidFill>
            </c:spPr>
            <c:extLst>
              <c:ext xmlns:c16="http://schemas.microsoft.com/office/drawing/2014/chart" uri="{C3380CC4-5D6E-409C-BE32-E72D297353CC}">
                <c16:uniqueId val="{0000000B-FBD0-42E5-B52B-A07C1DB43778}"/>
              </c:ext>
            </c:extLst>
          </c:dPt>
          <c:dPt>
            <c:idx val="6"/>
            <c:bubble3D val="0"/>
            <c:spPr>
              <a:solidFill>
                <a:srgbClr val="F0948F"/>
              </a:solidFill>
            </c:spPr>
            <c:extLst>
              <c:ext xmlns:c16="http://schemas.microsoft.com/office/drawing/2014/chart" uri="{C3380CC4-5D6E-409C-BE32-E72D297353CC}">
                <c16:uniqueId val="{0000000D-FBD0-42E5-B52B-A07C1DB43778}"/>
              </c:ext>
            </c:extLst>
          </c:dPt>
          <c:dPt>
            <c:idx val="7"/>
            <c:bubble3D val="0"/>
            <c:spPr>
              <a:solidFill>
                <a:srgbClr val="F7C9C7"/>
              </a:solidFill>
            </c:spPr>
            <c:extLst>
              <c:ext xmlns:c16="http://schemas.microsoft.com/office/drawing/2014/chart" uri="{C3380CC4-5D6E-409C-BE32-E72D297353CC}">
                <c16:uniqueId val="{0000000F-FBD0-42E5-B52B-A07C1DB43778}"/>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10-FBD0-42E5-B52B-A07C1DB43778}"/>
            </c:ext>
          </c:extLst>
        </c:ser>
        <c:ser>
          <c:idx val="2"/>
          <c:order val="1"/>
          <c:dPt>
            <c:idx val="0"/>
            <c:bubble3D val="0"/>
            <c:spPr>
              <a:solidFill>
                <a:schemeClr val="accent1"/>
              </a:solidFill>
            </c:spPr>
            <c:extLst>
              <c:ext xmlns:c16="http://schemas.microsoft.com/office/drawing/2014/chart" uri="{C3380CC4-5D6E-409C-BE32-E72D297353CC}">
                <c16:uniqueId val="{00000012-FBD0-42E5-B52B-A07C1DB43778}"/>
              </c:ext>
            </c:extLst>
          </c:dPt>
          <c:dPt>
            <c:idx val="1"/>
            <c:bubble3D val="0"/>
            <c:spPr>
              <a:solidFill>
                <a:schemeClr val="accent2"/>
              </a:solidFill>
            </c:spPr>
            <c:extLst>
              <c:ext xmlns:c16="http://schemas.microsoft.com/office/drawing/2014/chart" uri="{C3380CC4-5D6E-409C-BE32-E72D297353CC}">
                <c16:uniqueId val="{00000014-FBD0-42E5-B52B-A07C1DB43778}"/>
              </c:ext>
            </c:extLst>
          </c:dPt>
          <c:dPt>
            <c:idx val="2"/>
            <c:bubble3D val="0"/>
            <c:spPr>
              <a:solidFill>
                <a:schemeClr val="accent3"/>
              </a:solidFill>
            </c:spPr>
            <c:extLst>
              <c:ext xmlns:c16="http://schemas.microsoft.com/office/drawing/2014/chart" uri="{C3380CC4-5D6E-409C-BE32-E72D297353CC}">
                <c16:uniqueId val="{00000016-FBD0-42E5-B52B-A07C1DB43778}"/>
              </c:ext>
            </c:extLst>
          </c:dPt>
          <c:dPt>
            <c:idx val="3"/>
            <c:bubble3D val="0"/>
            <c:spPr>
              <a:solidFill>
                <a:schemeClr val="accent4"/>
              </a:solidFill>
            </c:spPr>
            <c:extLst>
              <c:ext xmlns:c16="http://schemas.microsoft.com/office/drawing/2014/chart" uri="{C3380CC4-5D6E-409C-BE32-E72D297353CC}">
                <c16:uniqueId val="{00000018-FBD0-42E5-B52B-A07C1DB43778}"/>
              </c:ext>
            </c:extLst>
          </c:dPt>
          <c:dPt>
            <c:idx val="4"/>
            <c:bubble3D val="0"/>
            <c:spPr>
              <a:solidFill>
                <a:schemeClr val="accent5"/>
              </a:solidFill>
            </c:spPr>
            <c:extLst>
              <c:ext xmlns:c16="http://schemas.microsoft.com/office/drawing/2014/chart" uri="{C3380CC4-5D6E-409C-BE32-E72D297353CC}">
                <c16:uniqueId val="{0000001A-FBD0-42E5-B52B-A07C1DB43778}"/>
              </c:ext>
            </c:extLst>
          </c:dPt>
          <c:dPt>
            <c:idx val="5"/>
            <c:bubble3D val="0"/>
            <c:spPr>
              <a:solidFill>
                <a:schemeClr val="accent6"/>
              </a:solidFill>
            </c:spPr>
            <c:extLst>
              <c:ext xmlns:c16="http://schemas.microsoft.com/office/drawing/2014/chart" uri="{C3380CC4-5D6E-409C-BE32-E72D297353CC}">
                <c16:uniqueId val="{0000001C-FBD0-42E5-B52B-A07C1DB43778}"/>
              </c:ext>
            </c:extLst>
          </c:dPt>
          <c:dPt>
            <c:idx val="6"/>
            <c:bubble3D val="0"/>
            <c:spPr>
              <a:solidFill>
                <a:srgbClr val="F0948F"/>
              </a:solidFill>
            </c:spPr>
            <c:extLst>
              <c:ext xmlns:c16="http://schemas.microsoft.com/office/drawing/2014/chart" uri="{C3380CC4-5D6E-409C-BE32-E72D297353CC}">
                <c16:uniqueId val="{0000001E-FBD0-42E5-B52B-A07C1DB43778}"/>
              </c:ext>
            </c:extLst>
          </c:dPt>
          <c:dPt>
            <c:idx val="7"/>
            <c:bubble3D val="0"/>
            <c:spPr>
              <a:solidFill>
                <a:srgbClr val="F7C9C7"/>
              </a:solidFill>
            </c:spPr>
            <c:extLst>
              <c:ext xmlns:c16="http://schemas.microsoft.com/office/drawing/2014/chart" uri="{C3380CC4-5D6E-409C-BE32-E72D297353CC}">
                <c16:uniqueId val="{00000020-FBD0-42E5-B52B-A07C1DB43778}"/>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1-FBD0-42E5-B52B-A07C1DB43778}"/>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FF2A-44FE-A1F9-81F9253ED128}"/>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FF2A-44FE-A1F9-81F9253ED128}"/>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FF2A-44FE-A1F9-81F9253ED128}"/>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FF2A-44FE-A1F9-81F9253ED128}"/>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FF2A-44FE-A1F9-81F9253ED128}"/>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FF2A-44FE-A1F9-81F9253ED128}"/>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FF2A-44FE-A1F9-81F9253ED128}"/>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FF2A-44FE-A1F9-81F9253ED128}"/>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FF2A-44FE-A1F9-81F9253ED128}"/>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FF2A-44FE-A1F9-81F9253ED128}"/>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FF2A-44FE-A1F9-81F9253ED128}"/>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FF2A-44FE-A1F9-81F9253ED128}"/>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FF2A-44FE-A1F9-81F9253ED128}"/>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FF2A-44FE-A1F9-81F9253ED128}"/>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FF2A-44FE-A1F9-81F9253ED128}"/>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FF2A-44FE-A1F9-81F9253ED128}"/>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cs-CZ" sz="1000" b="1" i="0" baseline="0">
                <a:solidFill>
                  <a:srgbClr val="233060"/>
                </a:solidFill>
                <a:effectLst/>
                <a:latin typeface="Arial" panose="020B0604020202020204" pitchFamily="34" charset="0"/>
                <a:cs typeface="Arial" panose="020B0604020202020204" pitchFamily="34" charset="0"/>
              </a:rPr>
              <a:t>Net heat production and heat production from CHP by fuel</a:t>
            </a:r>
            <a:r>
              <a:rPr lang="en-US" sz="1000" b="1" i="0" baseline="0">
                <a:solidFill>
                  <a:srgbClr val="233060"/>
                </a:solidFill>
                <a:effectLst/>
                <a:latin typeface="Arial" panose="020B0604020202020204" pitchFamily="34" charset="0"/>
                <a:cs typeface="Arial" panose="020B0604020202020204" pitchFamily="34" charset="0"/>
              </a:rPr>
              <a:t> [</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u="none" strike="noStrike" baseline="0">
                <a:effectLst/>
              </a:rPr>
              <a:t>]</a:t>
            </a:r>
            <a:endParaRPr lang="cs-CZ" sz="1000">
              <a:effectLst/>
            </a:endParaRPr>
          </a:p>
        </c:rich>
      </c:tx>
      <c:layout>
        <c:manualLayout>
          <c:xMode val="edge"/>
          <c:yMode val="edge"/>
          <c:x val="2.5527497369253281E-5"/>
          <c:y val="2.5188916876574308E-2"/>
        </c:manualLayout>
      </c:layout>
      <c:overlay val="0"/>
    </c:title>
    <c:autoTitleDeleted val="0"/>
    <c:plotArea>
      <c:layout/>
      <c:barChart>
        <c:barDir val="col"/>
        <c:grouping val="stacked"/>
        <c:varyColors val="0"/>
        <c:ser>
          <c:idx val="0"/>
          <c:order val="0"/>
          <c:tx>
            <c:strRef>
              <c:f>'9'!$A$6</c:f>
              <c:strCache>
                <c:ptCount val="1"/>
                <c:pt idx="0">
                  <c:v>Biomass</c:v>
                </c:pt>
              </c:strCache>
            </c:strRef>
          </c:tx>
          <c:spPr>
            <a:solidFill>
              <a:schemeClr val="accent1"/>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('9'!$B$6,'9'!$C$6,'9'!$E$6,'9'!$F$6,'9'!$H$6,'9'!$I$6,'9'!$K$6,'9'!$L$6)</c:f>
              <c:numCache>
                <c:formatCode>#,##0.0</c:formatCode>
                <c:ptCount val="8"/>
                <c:pt idx="0">
                  <c:v>7946.3204079999987</c:v>
                </c:pt>
                <c:pt idx="1">
                  <c:v>5999.0501600000007</c:v>
                </c:pt>
                <c:pt idx="2">
                  <c:v>6260.7632539999995</c:v>
                </c:pt>
                <c:pt idx="3">
                  <c:v>4943.4250060000004</c:v>
                </c:pt>
                <c:pt idx="4">
                  <c:v>5321.0684450000026</c:v>
                </c:pt>
                <c:pt idx="5">
                  <c:v>3971.6263180000005</c:v>
                </c:pt>
                <c:pt idx="6">
                  <c:v>7530.4953340000056</c:v>
                </c:pt>
                <c:pt idx="7">
                  <c:v>5716.8406209999994</c:v>
                </c:pt>
              </c:numCache>
            </c:numRef>
          </c:val>
          <c:extLst>
            <c:ext xmlns:c16="http://schemas.microsoft.com/office/drawing/2014/chart" uri="{C3380CC4-5D6E-409C-BE32-E72D297353CC}">
              <c16:uniqueId val="{00000000-A31E-4FD0-8E82-17407FA0E629}"/>
            </c:ext>
          </c:extLst>
        </c:ser>
        <c:ser>
          <c:idx val="1"/>
          <c:order val="1"/>
          <c:tx>
            <c:strRef>
              <c:f>'9'!$A$7</c:f>
              <c:strCache>
                <c:ptCount val="1"/>
                <c:pt idx="0">
                  <c:v>Biogas</c:v>
                </c:pt>
              </c:strCache>
            </c:strRef>
          </c:tx>
          <c:spPr>
            <a:solidFill>
              <a:schemeClr val="accent2"/>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('9'!$B$7,'9'!$C$7,'9'!$E$7,'9'!$F$7,'9'!$H$7,'9'!$I$7,'9'!$K$7,'9'!$L$7)</c:f>
              <c:numCache>
                <c:formatCode>#,##0.0</c:formatCode>
                <c:ptCount val="8"/>
                <c:pt idx="0">
                  <c:v>651.30185100000028</c:v>
                </c:pt>
                <c:pt idx="1">
                  <c:v>598.9298540000002</c:v>
                </c:pt>
                <c:pt idx="2">
                  <c:v>444.04362799999996</c:v>
                </c:pt>
                <c:pt idx="3">
                  <c:v>397.65643699999993</c:v>
                </c:pt>
                <c:pt idx="4">
                  <c:v>377.66545499999984</c:v>
                </c:pt>
                <c:pt idx="5">
                  <c:v>331.89187999999996</c:v>
                </c:pt>
                <c:pt idx="6">
                  <c:v>623.75930500000004</c:v>
                </c:pt>
                <c:pt idx="7">
                  <c:v>576.47923900000012</c:v>
                </c:pt>
              </c:numCache>
            </c:numRef>
          </c:val>
          <c:extLst>
            <c:ext xmlns:c16="http://schemas.microsoft.com/office/drawing/2014/chart" uri="{C3380CC4-5D6E-409C-BE32-E72D297353CC}">
              <c16:uniqueId val="{00000001-A31E-4FD0-8E82-17407FA0E629}"/>
            </c:ext>
          </c:extLst>
        </c:ser>
        <c:ser>
          <c:idx val="2"/>
          <c:order val="2"/>
          <c:tx>
            <c:strRef>
              <c:f>'9'!$A$8</c:f>
              <c:strCache>
                <c:ptCount val="1"/>
                <c:pt idx="0">
                  <c:v>Hard coal</c:v>
                </c:pt>
              </c:strCache>
            </c:strRef>
          </c:tx>
          <c:spPr>
            <a:solidFill>
              <a:schemeClr val="accent3"/>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('9'!$B$8,'9'!$C$8,'9'!$E$8,'9'!$F$8,'9'!$H$8,'9'!$I$8,'9'!$K$8,'9'!$L$8)</c:f>
              <c:numCache>
                <c:formatCode>#,##0.0</c:formatCode>
                <c:ptCount val="8"/>
                <c:pt idx="0">
                  <c:v>3033.3831560000003</c:v>
                </c:pt>
                <c:pt idx="1">
                  <c:v>2302.4445839999998</c:v>
                </c:pt>
                <c:pt idx="2">
                  <c:v>1135.6781970000002</c:v>
                </c:pt>
                <c:pt idx="3">
                  <c:v>795.80951800000003</c:v>
                </c:pt>
                <c:pt idx="4">
                  <c:v>853.53360799999984</c:v>
                </c:pt>
                <c:pt idx="5">
                  <c:v>613.38531999999998</c:v>
                </c:pt>
                <c:pt idx="6">
                  <c:v>2408.6865130000001</c:v>
                </c:pt>
                <c:pt idx="7">
                  <c:v>1932.3811859999996</c:v>
                </c:pt>
              </c:numCache>
            </c:numRef>
          </c:val>
          <c:extLst>
            <c:ext xmlns:c16="http://schemas.microsoft.com/office/drawing/2014/chart" uri="{C3380CC4-5D6E-409C-BE32-E72D297353CC}">
              <c16:uniqueId val="{00000002-A31E-4FD0-8E82-17407FA0E629}"/>
            </c:ext>
          </c:extLst>
        </c:ser>
        <c:ser>
          <c:idx val="3"/>
          <c:order val="3"/>
          <c:tx>
            <c:strRef>
              <c:f>'9'!$A$9</c:f>
              <c:strCache>
                <c:ptCount val="1"/>
                <c:pt idx="0">
                  <c:v>Electrical energy</c:v>
                </c:pt>
              </c:strCache>
            </c:strRef>
          </c:tx>
          <c:spPr>
            <a:solidFill>
              <a:schemeClr val="accent4"/>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('9'!$B$9,'9'!$C$9,'9'!$E$9,'9'!$F$9,'9'!$H$9,'9'!$I$9,'9'!$K$9,'9'!$L$9)</c:f>
              <c:numCache>
                <c:formatCode>#,##0.0</c:formatCode>
                <c:ptCount val="8"/>
                <c:pt idx="0">
                  <c:v>24.498275999999997</c:v>
                </c:pt>
                <c:pt idx="1">
                  <c:v>0</c:v>
                </c:pt>
                <c:pt idx="2">
                  <c:v>24.914501999999999</c:v>
                </c:pt>
                <c:pt idx="3">
                  <c:v>0</c:v>
                </c:pt>
                <c:pt idx="4">
                  <c:v>17.609791000000001</c:v>
                </c:pt>
                <c:pt idx="5">
                  <c:v>0</c:v>
                </c:pt>
                <c:pt idx="6">
                  <c:v>10.839720000000002</c:v>
                </c:pt>
                <c:pt idx="7">
                  <c:v>0</c:v>
                </c:pt>
              </c:numCache>
            </c:numRef>
          </c:val>
          <c:extLst>
            <c:ext xmlns:c16="http://schemas.microsoft.com/office/drawing/2014/chart" uri="{C3380CC4-5D6E-409C-BE32-E72D297353CC}">
              <c16:uniqueId val="{00000003-A31E-4FD0-8E82-17407FA0E629}"/>
            </c:ext>
          </c:extLst>
        </c:ser>
        <c:ser>
          <c:idx val="4"/>
          <c:order val="4"/>
          <c:tx>
            <c:strRef>
              <c:f>'9'!$A$10</c:f>
              <c:strCache>
                <c:ptCount val="1"/>
                <c:pt idx="0">
                  <c:v>Ambient energy (heat pump)</c:v>
                </c:pt>
              </c:strCache>
            </c:strRef>
          </c:tx>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('9'!$B$10,'9'!$C$10,'9'!$E$10,'9'!$F$10,'9'!$H$10,'9'!$I$10,'9'!$K$10,'9'!$L$10)</c:f>
              <c:numCache>
                <c:formatCode>#,##0.0</c:formatCode>
                <c:ptCount val="8"/>
                <c:pt idx="0">
                  <c:v>28.469167256728465</c:v>
                </c:pt>
                <c:pt idx="1">
                  <c:v>0</c:v>
                </c:pt>
                <c:pt idx="2">
                  <c:v>21.894474720606151</c:v>
                </c:pt>
                <c:pt idx="3">
                  <c:v>0</c:v>
                </c:pt>
                <c:pt idx="4">
                  <c:v>19.140715245832489</c:v>
                </c:pt>
                <c:pt idx="5">
                  <c:v>0</c:v>
                </c:pt>
                <c:pt idx="6">
                  <c:v>25.388114776832907</c:v>
                </c:pt>
                <c:pt idx="7">
                  <c:v>0</c:v>
                </c:pt>
              </c:numCache>
            </c:numRef>
          </c:val>
          <c:extLst>
            <c:ext xmlns:c16="http://schemas.microsoft.com/office/drawing/2014/chart" uri="{C3380CC4-5D6E-409C-BE32-E72D297353CC}">
              <c16:uniqueId val="{00000004-A31E-4FD0-8E82-17407FA0E629}"/>
            </c:ext>
          </c:extLst>
        </c:ser>
        <c:ser>
          <c:idx val="5"/>
          <c:order val="5"/>
          <c:tx>
            <c:strRef>
              <c:f>'9'!$A$11</c:f>
              <c:strCache>
                <c:ptCount val="1"/>
                <c:pt idx="0">
                  <c:v>Solar energy (solar panel)</c:v>
                </c:pt>
              </c:strCache>
            </c:strRef>
          </c:tx>
          <c:spPr>
            <a:solidFill>
              <a:schemeClr val="accent6"/>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('9'!$B$11,'9'!$C$11,'9'!$E$11,'9'!$F$11,'9'!$H$11,'9'!$I$11,'9'!$K$11,'9'!$L$11)</c:f>
              <c:numCache>
                <c:formatCode>#,##0.0</c:formatCode>
                <c:ptCount val="8"/>
                <c:pt idx="0">
                  <c:v>0.310973</c:v>
                </c:pt>
                <c:pt idx="1">
                  <c:v>0</c:v>
                </c:pt>
                <c:pt idx="2">
                  <c:v>0.453683</c:v>
                </c:pt>
                <c:pt idx="3">
                  <c:v>0</c:v>
                </c:pt>
                <c:pt idx="4">
                  <c:v>0.23899599999999999</c:v>
                </c:pt>
                <c:pt idx="5">
                  <c:v>0</c:v>
                </c:pt>
                <c:pt idx="6">
                  <c:v>4.7323999999999998E-2</c:v>
                </c:pt>
                <c:pt idx="7">
                  <c:v>0</c:v>
                </c:pt>
              </c:numCache>
            </c:numRef>
          </c:val>
          <c:extLst>
            <c:ext xmlns:c16="http://schemas.microsoft.com/office/drawing/2014/chart" uri="{C3380CC4-5D6E-409C-BE32-E72D297353CC}">
              <c16:uniqueId val="{00000005-A31E-4FD0-8E82-17407FA0E629}"/>
            </c:ext>
          </c:extLst>
        </c:ser>
        <c:ser>
          <c:idx val="6"/>
          <c:order val="6"/>
          <c:tx>
            <c:strRef>
              <c:f>'9'!$A$12</c:f>
              <c:strCache>
                <c:ptCount val="1"/>
                <c:pt idx="0">
                  <c:v>Brown coal</c:v>
                </c:pt>
              </c:strCache>
            </c:strRef>
          </c:tx>
          <c:spPr>
            <a:solidFill>
              <a:srgbClr val="F0948F"/>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('9'!$B$12,'9'!$C$12,'9'!$E$12,'9'!$F$12,'9'!$H$12,'9'!$I$12,'9'!$K$12,'9'!$L$12)</c:f>
              <c:numCache>
                <c:formatCode>#,##0.0</c:formatCode>
                <c:ptCount val="8"/>
                <c:pt idx="0">
                  <c:v>17277.198446000002</c:v>
                </c:pt>
                <c:pt idx="1">
                  <c:v>14891.897384</c:v>
                </c:pt>
                <c:pt idx="2">
                  <c:v>7629.9233620000023</c:v>
                </c:pt>
                <c:pt idx="3">
                  <c:v>6451.1856150000003</c:v>
                </c:pt>
                <c:pt idx="4">
                  <c:v>5130.1735410000001</c:v>
                </c:pt>
                <c:pt idx="5">
                  <c:v>4311.1917249999997</c:v>
                </c:pt>
                <c:pt idx="6">
                  <c:v>14693.271059999999</c:v>
                </c:pt>
                <c:pt idx="7">
                  <c:v>12793.336581999998</c:v>
                </c:pt>
              </c:numCache>
            </c:numRef>
          </c:val>
          <c:extLst>
            <c:ext xmlns:c16="http://schemas.microsoft.com/office/drawing/2014/chart" uri="{C3380CC4-5D6E-409C-BE32-E72D297353CC}">
              <c16:uniqueId val="{00000006-A31E-4FD0-8E82-17407FA0E629}"/>
            </c:ext>
          </c:extLst>
        </c:ser>
        <c:ser>
          <c:idx val="7"/>
          <c:order val="7"/>
          <c:tx>
            <c:strRef>
              <c:f>'9'!$A$13</c:f>
              <c:strCache>
                <c:ptCount val="1"/>
                <c:pt idx="0">
                  <c:v>Nuclear fuel</c:v>
                </c:pt>
              </c:strCache>
            </c:strRef>
          </c:tx>
          <c:spPr>
            <a:solidFill>
              <a:srgbClr val="F7C9C7"/>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('9'!$B$13,'9'!$C$13,'9'!$E$13,'9'!$F$13,'9'!$H$13,'9'!$I$13,'9'!$K$13,'9'!$L$13)</c:f>
              <c:numCache>
                <c:formatCode>#,##0.0</c:formatCode>
                <c:ptCount val="8"/>
                <c:pt idx="0">
                  <c:v>707.85699999999997</c:v>
                </c:pt>
                <c:pt idx="1">
                  <c:v>0</c:v>
                </c:pt>
                <c:pt idx="2">
                  <c:v>282.40300000000002</c:v>
                </c:pt>
                <c:pt idx="3">
                  <c:v>0</c:v>
                </c:pt>
                <c:pt idx="4">
                  <c:v>146.64099999999999</c:v>
                </c:pt>
                <c:pt idx="5">
                  <c:v>0</c:v>
                </c:pt>
                <c:pt idx="6">
                  <c:v>561.20500000000004</c:v>
                </c:pt>
                <c:pt idx="7">
                  <c:v>0</c:v>
                </c:pt>
              </c:numCache>
            </c:numRef>
          </c:val>
          <c:extLst>
            <c:ext xmlns:c16="http://schemas.microsoft.com/office/drawing/2014/chart" uri="{C3380CC4-5D6E-409C-BE32-E72D297353CC}">
              <c16:uniqueId val="{00000007-A31E-4FD0-8E82-17407FA0E629}"/>
            </c:ext>
          </c:extLst>
        </c:ser>
        <c:ser>
          <c:idx val="8"/>
          <c:order val="8"/>
          <c:tx>
            <c:strRef>
              <c:f>'9'!$A$14</c:f>
              <c:strCache>
                <c:ptCount val="1"/>
                <c:pt idx="0">
                  <c:v>Coke</c:v>
                </c:pt>
              </c:strCache>
            </c:strRef>
          </c:tx>
          <c:spPr>
            <a:solidFill>
              <a:schemeClr val="tx1"/>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('9'!$B$14,'9'!$C$14,'9'!$E$14,'9'!$F$14,'9'!$H$14,'9'!$I$14,'9'!$K$14,'9'!$L$14)</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8-A31E-4FD0-8E82-17407FA0E629}"/>
            </c:ext>
          </c:extLst>
        </c:ser>
        <c:ser>
          <c:idx val="9"/>
          <c:order val="9"/>
          <c:tx>
            <c:strRef>
              <c:f>'9'!$A$15</c:f>
              <c:strCache>
                <c:ptCount val="1"/>
                <c:pt idx="0">
                  <c:v>Waste heat</c:v>
                </c:pt>
              </c:strCache>
            </c:strRef>
          </c:tx>
          <c:spPr>
            <a:solidFill>
              <a:srgbClr val="646363"/>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('9'!$B$15,'9'!$C$15,'9'!$E$15,'9'!$F$15,'9'!$H$15,'9'!$I$15,'9'!$K$15,'9'!$L$15)</c:f>
              <c:numCache>
                <c:formatCode>#,##0.0</c:formatCode>
                <c:ptCount val="8"/>
                <c:pt idx="0">
                  <c:v>1680.8786620000001</c:v>
                </c:pt>
                <c:pt idx="1">
                  <c:v>237.34216499999999</c:v>
                </c:pt>
                <c:pt idx="2">
                  <c:v>1652.595476</c:v>
                </c:pt>
                <c:pt idx="3">
                  <c:v>226.741435</c:v>
                </c:pt>
                <c:pt idx="4">
                  <c:v>1415.6353589999999</c:v>
                </c:pt>
                <c:pt idx="5">
                  <c:v>152.24164499999998</c:v>
                </c:pt>
                <c:pt idx="6">
                  <c:v>1751.9513019999997</c:v>
                </c:pt>
                <c:pt idx="7">
                  <c:v>182.83101800000003</c:v>
                </c:pt>
              </c:numCache>
            </c:numRef>
          </c:val>
          <c:extLst>
            <c:ext xmlns:c16="http://schemas.microsoft.com/office/drawing/2014/chart" uri="{C3380CC4-5D6E-409C-BE32-E72D297353CC}">
              <c16:uniqueId val="{00000009-A31E-4FD0-8E82-17407FA0E629}"/>
            </c:ext>
          </c:extLst>
        </c:ser>
        <c:ser>
          <c:idx val="10"/>
          <c:order val="10"/>
          <c:tx>
            <c:strRef>
              <c:f>'9'!$A$16</c:f>
              <c:strCache>
                <c:ptCount val="1"/>
                <c:pt idx="0">
                  <c:v>Other liquid fuels</c:v>
                </c:pt>
              </c:strCache>
            </c:strRef>
          </c:tx>
          <c:spPr>
            <a:solidFill>
              <a:srgbClr val="9D9D9C"/>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('9'!$B$16,'9'!$C$16,'9'!$E$16,'9'!$F$16,'9'!$H$16,'9'!$I$16,'9'!$K$16,'9'!$L$16)</c:f>
              <c:numCache>
                <c:formatCode>#,##0.0</c:formatCode>
                <c:ptCount val="8"/>
                <c:pt idx="0">
                  <c:v>7.8418220000000005</c:v>
                </c:pt>
                <c:pt idx="1">
                  <c:v>3.5092470000000002</c:v>
                </c:pt>
                <c:pt idx="2">
                  <c:v>1.8950800000000003</c:v>
                </c:pt>
                <c:pt idx="3">
                  <c:v>1.4764709999999999</c:v>
                </c:pt>
                <c:pt idx="4">
                  <c:v>1.7348210000000002</c:v>
                </c:pt>
                <c:pt idx="5">
                  <c:v>0.81746300000000005</c:v>
                </c:pt>
                <c:pt idx="6">
                  <c:v>86.688190000000006</c:v>
                </c:pt>
                <c:pt idx="7">
                  <c:v>31.564374999999998</c:v>
                </c:pt>
              </c:numCache>
            </c:numRef>
          </c:val>
          <c:extLst>
            <c:ext xmlns:c16="http://schemas.microsoft.com/office/drawing/2014/chart" uri="{C3380CC4-5D6E-409C-BE32-E72D297353CC}">
              <c16:uniqueId val="{0000000A-A31E-4FD0-8E82-17407FA0E629}"/>
            </c:ext>
          </c:extLst>
        </c:ser>
        <c:ser>
          <c:idx val="11"/>
          <c:order val="11"/>
          <c:tx>
            <c:strRef>
              <c:f>'9'!$A$17</c:f>
              <c:strCache>
                <c:ptCount val="1"/>
                <c:pt idx="0">
                  <c:v>Other solid fuels</c:v>
                </c:pt>
              </c:strCache>
            </c:strRef>
          </c:tx>
          <c:spPr>
            <a:solidFill>
              <a:srgbClr val="D0D0D0"/>
            </a:solid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('9'!$B$17,'9'!$C$17,'9'!$E$17,'9'!$F$17,'9'!$H$17,'9'!$I$17,'9'!$K$17,'9'!$L$17)</c:f>
              <c:numCache>
                <c:formatCode>#,##0.0</c:formatCode>
                <c:ptCount val="8"/>
                <c:pt idx="0">
                  <c:v>1122.5280660000001</c:v>
                </c:pt>
                <c:pt idx="1">
                  <c:v>886.29545400000006</c:v>
                </c:pt>
                <c:pt idx="2">
                  <c:v>907.0836240000001</c:v>
                </c:pt>
                <c:pt idx="3">
                  <c:v>721.41451799999993</c:v>
                </c:pt>
                <c:pt idx="4">
                  <c:v>690.64539600000001</c:v>
                </c:pt>
                <c:pt idx="5">
                  <c:v>481.20481099999995</c:v>
                </c:pt>
                <c:pt idx="6">
                  <c:v>1028.2460619999999</c:v>
                </c:pt>
                <c:pt idx="7">
                  <c:v>740.05951600000003</c:v>
                </c:pt>
              </c:numCache>
            </c:numRef>
          </c:val>
          <c:extLst>
            <c:ext xmlns:c16="http://schemas.microsoft.com/office/drawing/2014/chart" uri="{C3380CC4-5D6E-409C-BE32-E72D297353CC}">
              <c16:uniqueId val="{0000000B-A31E-4FD0-8E82-17407FA0E629}"/>
            </c:ext>
          </c:extLst>
        </c:ser>
        <c:ser>
          <c:idx val="12"/>
          <c:order val="12"/>
          <c:tx>
            <c:strRef>
              <c:f>'9'!$A$18</c:f>
              <c:strCache>
                <c:ptCount val="1"/>
                <c:pt idx="0">
                  <c:v>Other gases</c:v>
                </c:pt>
              </c:strCache>
            </c:strRef>
          </c:tx>
          <c:spPr>
            <a:pattFill prst="ltUpDiag">
              <a:fgClr>
                <a:schemeClr val="accent1"/>
              </a:fgClr>
              <a:bgClr>
                <a:schemeClr val="bg1"/>
              </a:bgClr>
            </a:patt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('9'!$B$18,'9'!$C$18,'9'!$E$18,'9'!$F$18,'9'!$H$18,'9'!$I$18,'9'!$K$18,'9'!$L$18)</c:f>
              <c:numCache>
                <c:formatCode>#,##0.0</c:formatCode>
                <c:ptCount val="8"/>
                <c:pt idx="0">
                  <c:v>1521.23036</c:v>
                </c:pt>
                <c:pt idx="1">
                  <c:v>1052.2522859999999</c:v>
                </c:pt>
                <c:pt idx="2">
                  <c:v>1457.6040439999995</c:v>
                </c:pt>
                <c:pt idx="3">
                  <c:v>948.12634600000013</c:v>
                </c:pt>
                <c:pt idx="4">
                  <c:v>1368.8136629999997</c:v>
                </c:pt>
                <c:pt idx="5">
                  <c:v>819.67302299999983</c:v>
                </c:pt>
                <c:pt idx="6">
                  <c:v>1572.899733</c:v>
                </c:pt>
                <c:pt idx="7">
                  <c:v>867.22444900000005</c:v>
                </c:pt>
              </c:numCache>
            </c:numRef>
          </c:val>
          <c:extLst>
            <c:ext xmlns:c16="http://schemas.microsoft.com/office/drawing/2014/chart" uri="{C3380CC4-5D6E-409C-BE32-E72D297353CC}">
              <c16:uniqueId val="{0000000C-A31E-4FD0-8E82-17407FA0E629}"/>
            </c:ext>
          </c:extLst>
        </c:ser>
        <c:ser>
          <c:idx val="13"/>
          <c:order val="13"/>
          <c:tx>
            <c:strRef>
              <c:f>'9'!$A$19</c:f>
              <c:strCache>
                <c:ptCount val="1"/>
                <c:pt idx="0">
                  <c:v>Other</c:v>
                </c:pt>
              </c:strCache>
            </c:strRef>
          </c:tx>
          <c:spPr>
            <a:pattFill prst="ltUpDiag">
              <a:fgClr>
                <a:schemeClr val="accent5"/>
              </a:fgClr>
              <a:bgClr>
                <a:schemeClr val="bg1"/>
              </a:bgClr>
            </a:patt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('9'!$B$19,'9'!$C$19,'9'!$E$19,'9'!$F$19,'9'!$H$19,'9'!$I$19,'9'!$K$19,'9'!$L$19)</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D-A31E-4FD0-8E82-17407FA0E629}"/>
            </c:ext>
          </c:extLst>
        </c:ser>
        <c:ser>
          <c:idx val="14"/>
          <c:order val="14"/>
          <c:tx>
            <c:strRef>
              <c:f>'9'!$A$20</c:f>
              <c:strCache>
                <c:ptCount val="1"/>
                <c:pt idx="0">
                  <c:v>Fuel oils</c:v>
                </c:pt>
              </c:strCache>
            </c:strRef>
          </c:tx>
          <c:spPr>
            <a:pattFill prst="ltUpDiag">
              <a:fgClr>
                <a:schemeClr val="accent2"/>
              </a:fgClr>
              <a:bgClr>
                <a:schemeClr val="bg1"/>
              </a:bgClr>
            </a:patt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('9'!$B$20,'9'!$C$20,'9'!$E$20,'9'!$F$20,'9'!$H$20,'9'!$I$20,'9'!$K$20,'9'!$L$20)</c:f>
              <c:numCache>
                <c:formatCode>#,##0.0</c:formatCode>
                <c:ptCount val="8"/>
                <c:pt idx="0">
                  <c:v>89.173736999999988</c:v>
                </c:pt>
                <c:pt idx="1">
                  <c:v>14.498213</c:v>
                </c:pt>
                <c:pt idx="2">
                  <c:v>19.646718</c:v>
                </c:pt>
                <c:pt idx="3">
                  <c:v>5.3013909999999989</c:v>
                </c:pt>
                <c:pt idx="4">
                  <c:v>16.139601000000013</c:v>
                </c:pt>
                <c:pt idx="5">
                  <c:v>6.2010179999999995</c:v>
                </c:pt>
                <c:pt idx="6">
                  <c:v>63.334938999999991</c:v>
                </c:pt>
                <c:pt idx="7">
                  <c:v>9.9376019999999983</c:v>
                </c:pt>
              </c:numCache>
            </c:numRef>
          </c:val>
          <c:extLst>
            <c:ext xmlns:c16="http://schemas.microsoft.com/office/drawing/2014/chart" uri="{C3380CC4-5D6E-409C-BE32-E72D297353CC}">
              <c16:uniqueId val="{0000000E-A31E-4FD0-8E82-17407FA0E629}"/>
            </c:ext>
          </c:extLst>
        </c:ser>
        <c:ser>
          <c:idx val="15"/>
          <c:order val="15"/>
          <c:tx>
            <c:strRef>
              <c:f>'9'!$A$21</c:f>
              <c:strCache>
                <c:ptCount val="1"/>
                <c:pt idx="0">
                  <c:v>Natural gas</c:v>
                </c:pt>
              </c:strCache>
            </c:strRef>
          </c:tx>
          <c:spPr>
            <a:pattFill prst="ltUpDiag">
              <a:fgClr>
                <a:schemeClr val="accent6"/>
              </a:fgClr>
              <a:bgClr>
                <a:schemeClr val="bg1"/>
              </a:bgClr>
            </a:pattFill>
          </c:spPr>
          <c:invertIfNegative val="0"/>
          <c:cat>
            <c:multiLvlStrRef>
              <c:f>('9'!$B$3:$C$4,'9'!$E$3:$F$4,'9'!$H$3:$I$4,'9'!$K$3:$L$4)</c:f>
              <c:multiLvlStrCache>
                <c:ptCount val="8"/>
                <c:lvl>
                  <c:pt idx="0">
                    <c:v>Qnet</c:v>
                  </c:pt>
                  <c:pt idx="1">
                    <c:v>QCHP</c:v>
                  </c:pt>
                  <c:pt idx="2">
                    <c:v>Qnet</c:v>
                  </c:pt>
                  <c:pt idx="3">
                    <c:v>QCHP</c:v>
                  </c:pt>
                  <c:pt idx="4">
                    <c:v>Qnet</c:v>
                  </c:pt>
                  <c:pt idx="5">
                    <c:v>QCHP</c:v>
                  </c:pt>
                  <c:pt idx="6">
                    <c:v>Qnet</c:v>
                  </c:pt>
                  <c:pt idx="7">
                    <c:v>QCHP</c:v>
                  </c:pt>
                </c:lvl>
                <c:lvl>
                  <c:pt idx="0">
                    <c:v>First quarter</c:v>
                  </c:pt>
                  <c:pt idx="2">
                    <c:v>Second quarter</c:v>
                  </c:pt>
                  <c:pt idx="4">
                    <c:v>Third quarter</c:v>
                  </c:pt>
                  <c:pt idx="6">
                    <c:v>Fourth quarter</c:v>
                  </c:pt>
                </c:lvl>
              </c:multiLvlStrCache>
            </c:multiLvlStrRef>
          </c:cat>
          <c:val>
            <c:numRef>
              <c:f>('9'!$B$21,'9'!$C$21,'9'!$E$21,'9'!$F$21,'9'!$H$21,'9'!$I$21,'9'!$K$21,'9'!$L$21)</c:f>
              <c:numCache>
                <c:formatCode>#,##0.0</c:formatCode>
                <c:ptCount val="8"/>
                <c:pt idx="0">
                  <c:v>10927.653924743283</c:v>
                </c:pt>
                <c:pt idx="1">
                  <c:v>4426.1477220000015</c:v>
                </c:pt>
                <c:pt idx="2">
                  <c:v>4396.0386072793935</c:v>
                </c:pt>
                <c:pt idx="3">
                  <c:v>1526.3639000000007</c:v>
                </c:pt>
                <c:pt idx="4">
                  <c:v>3919.7275617541759</c:v>
                </c:pt>
                <c:pt idx="5">
                  <c:v>1475.7899269999994</c:v>
                </c:pt>
                <c:pt idx="6">
                  <c:v>10193.016633223162</c:v>
                </c:pt>
                <c:pt idx="7">
                  <c:v>3728.1641589999999</c:v>
                </c:pt>
              </c:numCache>
            </c:numRef>
          </c:val>
          <c:extLst>
            <c:ext xmlns:c16="http://schemas.microsoft.com/office/drawing/2014/chart" uri="{C3380CC4-5D6E-409C-BE32-E72D297353CC}">
              <c16:uniqueId val="{0000000F-A31E-4FD0-8E82-17407FA0E629}"/>
            </c:ext>
          </c:extLst>
        </c:ser>
        <c:dLbls>
          <c:showLegendKey val="0"/>
          <c:showVal val="0"/>
          <c:showCatName val="0"/>
          <c:showSerName val="0"/>
          <c:showPercent val="0"/>
          <c:showBubbleSize val="0"/>
        </c:dLbls>
        <c:gapWidth val="50"/>
        <c:overlap val="100"/>
        <c:axId val="295475072"/>
        <c:axId val="295476608"/>
      </c:barChart>
      <c:catAx>
        <c:axId val="295475072"/>
        <c:scaling>
          <c:orientation val="minMax"/>
        </c:scaling>
        <c:delete val="0"/>
        <c:axPos val="b"/>
        <c:numFmt formatCode="General" sourceLinked="0"/>
        <c:majorTickMark val="none"/>
        <c:minorTickMark val="none"/>
        <c:tickLblPos val="nextTo"/>
        <c:txPr>
          <a:bodyPr/>
          <a:lstStyle/>
          <a:p>
            <a:pPr>
              <a:defRPr sz="900"/>
            </a:pPr>
            <a:endParaRPr lang="cs-CZ"/>
          </a:p>
        </c:txPr>
        <c:crossAx val="295476608"/>
        <c:crosses val="autoZero"/>
        <c:auto val="1"/>
        <c:lblAlgn val="ctr"/>
        <c:lblOffset val="100"/>
        <c:noMultiLvlLbl val="0"/>
      </c:catAx>
      <c:valAx>
        <c:axId val="295476608"/>
        <c:scaling>
          <c:orientation val="minMax"/>
        </c:scaling>
        <c:delete val="0"/>
        <c:axPos val="l"/>
        <c:majorGridlines/>
        <c:numFmt formatCode="#,##0" sourceLinked="0"/>
        <c:majorTickMark val="none"/>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95475072"/>
        <c:crosses val="autoZero"/>
        <c:crossBetween val="between"/>
      </c:valAx>
    </c:plotArea>
    <c:plotVisOnly val="1"/>
    <c:dispBlanksAs val="gap"/>
    <c:showDLblsOverMax val="0"/>
  </c:chart>
  <c:spPr>
    <a:ln>
      <a:noFill/>
    </a:ln>
  </c:spPr>
  <c:printSettings>
    <c:headerFooter/>
    <c:pageMargins b="0.78740157499999996" l="0.7" r="0.7" t="0.78740157499999996" header="0.3" footer="0.3"/>
    <c:pageSetup/>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b="1" i="0" baseline="0">
                <a:solidFill>
                  <a:srgbClr val="233060"/>
                </a:solidFill>
                <a:effectLst/>
                <a:latin typeface="Arial" panose="020B0604020202020204" pitchFamily="34" charset="0"/>
                <a:cs typeface="Arial" panose="020B0604020202020204" pitchFamily="34" charset="0"/>
              </a:rPr>
              <a:t>Shares of fuels in heat production from CHP</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1.2365513134387615E-2"/>
          <c:y val="1.4248370492547359E-2"/>
        </c:manualLayout>
      </c:layout>
      <c:overlay val="0"/>
    </c:title>
    <c:autoTitleDeleted val="0"/>
    <c:plotArea>
      <c:layout>
        <c:manualLayout>
          <c:layoutTarget val="inner"/>
          <c:xMode val="edge"/>
          <c:yMode val="edge"/>
          <c:x val="0.11764182991306112"/>
          <c:y val="0.11704715549773434"/>
          <c:w val="0.56024199194582802"/>
          <c:h val="0.88295284450226563"/>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64B4-4EC7-B98F-E0BEFB0BE867}"/>
              </c:ext>
            </c:extLst>
          </c:dPt>
          <c:dPt>
            <c:idx val="1"/>
            <c:bubble3D val="0"/>
            <c:spPr>
              <a:solidFill>
                <a:schemeClr val="accent2"/>
              </a:solidFill>
            </c:spPr>
            <c:extLst>
              <c:ext xmlns:c16="http://schemas.microsoft.com/office/drawing/2014/chart" uri="{C3380CC4-5D6E-409C-BE32-E72D297353CC}">
                <c16:uniqueId val="{00000003-64B4-4EC7-B98F-E0BEFB0BE867}"/>
              </c:ext>
            </c:extLst>
          </c:dPt>
          <c:dPt>
            <c:idx val="2"/>
            <c:bubble3D val="0"/>
            <c:spPr>
              <a:solidFill>
                <a:schemeClr val="accent3"/>
              </a:solidFill>
            </c:spPr>
            <c:extLst>
              <c:ext xmlns:c16="http://schemas.microsoft.com/office/drawing/2014/chart" uri="{C3380CC4-5D6E-409C-BE32-E72D297353CC}">
                <c16:uniqueId val="{00000005-64B4-4EC7-B98F-E0BEFB0BE867}"/>
              </c:ext>
            </c:extLst>
          </c:dPt>
          <c:dPt>
            <c:idx val="3"/>
            <c:bubble3D val="0"/>
            <c:spPr>
              <a:solidFill>
                <a:schemeClr val="accent4"/>
              </a:solidFill>
            </c:spPr>
            <c:extLst>
              <c:ext xmlns:c16="http://schemas.microsoft.com/office/drawing/2014/chart" uri="{C3380CC4-5D6E-409C-BE32-E72D297353CC}">
                <c16:uniqueId val="{0000000A-64B4-4EC7-B98F-E0BEFB0BE867}"/>
              </c:ext>
            </c:extLst>
          </c:dPt>
          <c:dPt>
            <c:idx val="5"/>
            <c:bubble3D val="0"/>
            <c:spPr>
              <a:solidFill>
                <a:schemeClr val="accent6"/>
              </a:solidFill>
            </c:spPr>
            <c:extLst>
              <c:ext xmlns:c16="http://schemas.microsoft.com/office/drawing/2014/chart" uri="{C3380CC4-5D6E-409C-BE32-E72D297353CC}">
                <c16:uniqueId val="{0000000C-64B4-4EC7-B98F-E0BEFB0BE867}"/>
              </c:ext>
            </c:extLst>
          </c:dPt>
          <c:dPt>
            <c:idx val="6"/>
            <c:bubble3D val="0"/>
            <c:spPr>
              <a:solidFill>
                <a:srgbClr val="F0948F"/>
              </a:solidFill>
            </c:spPr>
            <c:extLst>
              <c:ext xmlns:c16="http://schemas.microsoft.com/office/drawing/2014/chart" uri="{C3380CC4-5D6E-409C-BE32-E72D297353CC}">
                <c16:uniqueId val="{00000007-64B4-4EC7-B98F-E0BEFB0BE867}"/>
              </c:ext>
            </c:extLst>
          </c:dPt>
          <c:dPt>
            <c:idx val="7"/>
            <c:bubble3D val="0"/>
            <c:spPr>
              <a:solidFill>
                <a:srgbClr val="F7C9C7"/>
              </a:solidFill>
            </c:spPr>
            <c:extLst>
              <c:ext xmlns:c16="http://schemas.microsoft.com/office/drawing/2014/chart" uri="{C3380CC4-5D6E-409C-BE32-E72D297353CC}">
                <c16:uniqueId val="{0000000D-64B4-4EC7-B98F-E0BEFB0BE867}"/>
              </c:ext>
            </c:extLst>
          </c:dPt>
          <c:dPt>
            <c:idx val="8"/>
            <c:bubble3D val="0"/>
            <c:spPr>
              <a:solidFill>
                <a:schemeClr val="tx1"/>
              </a:solidFill>
            </c:spPr>
            <c:extLst>
              <c:ext xmlns:c16="http://schemas.microsoft.com/office/drawing/2014/chart" uri="{C3380CC4-5D6E-409C-BE32-E72D297353CC}">
                <c16:uniqueId val="{0000000E-64B4-4EC7-B98F-E0BEFB0BE867}"/>
              </c:ext>
            </c:extLst>
          </c:dPt>
          <c:dPt>
            <c:idx val="9"/>
            <c:bubble3D val="0"/>
            <c:spPr>
              <a:solidFill>
                <a:srgbClr val="646363"/>
              </a:solidFill>
            </c:spPr>
            <c:extLst>
              <c:ext xmlns:c16="http://schemas.microsoft.com/office/drawing/2014/chart" uri="{C3380CC4-5D6E-409C-BE32-E72D297353CC}">
                <c16:uniqueId val="{0000000F-64B4-4EC7-B98F-E0BEFB0BE867}"/>
              </c:ext>
            </c:extLst>
          </c:dPt>
          <c:dPt>
            <c:idx val="10"/>
            <c:bubble3D val="0"/>
            <c:spPr>
              <a:solidFill>
                <a:srgbClr val="9D9D9C"/>
              </a:solidFill>
            </c:spPr>
            <c:extLst>
              <c:ext xmlns:c16="http://schemas.microsoft.com/office/drawing/2014/chart" uri="{C3380CC4-5D6E-409C-BE32-E72D297353CC}">
                <c16:uniqueId val="{00000010-64B4-4EC7-B98F-E0BEFB0BE867}"/>
              </c:ext>
            </c:extLst>
          </c:dPt>
          <c:dPt>
            <c:idx val="11"/>
            <c:bubble3D val="0"/>
            <c:spPr>
              <a:solidFill>
                <a:srgbClr val="D0D0D0"/>
              </a:solidFill>
            </c:spPr>
            <c:extLst>
              <c:ext xmlns:c16="http://schemas.microsoft.com/office/drawing/2014/chart" uri="{C3380CC4-5D6E-409C-BE32-E72D297353CC}">
                <c16:uniqueId val="{0000000A-8459-4506-9FF0-C9D71A85D7B8}"/>
              </c:ext>
            </c:extLst>
          </c:dPt>
          <c:dPt>
            <c:idx val="12"/>
            <c:bubble3D val="0"/>
            <c:spPr>
              <a:pattFill prst="ltUpDiag">
                <a:fgClr>
                  <a:schemeClr val="tx2"/>
                </a:fgClr>
                <a:bgClr>
                  <a:schemeClr val="bg1"/>
                </a:bgClr>
              </a:pattFill>
            </c:spPr>
            <c:extLst>
              <c:ext xmlns:c16="http://schemas.microsoft.com/office/drawing/2014/chart" uri="{C3380CC4-5D6E-409C-BE32-E72D297353CC}">
                <c16:uniqueId val="{0000000B-8459-4506-9FF0-C9D71A85D7B8}"/>
              </c:ext>
            </c:extLst>
          </c:dPt>
          <c:dPt>
            <c:idx val="13"/>
            <c:bubble3D val="0"/>
            <c:spPr>
              <a:pattFill prst="ltUpDiag">
                <a:fgClr>
                  <a:schemeClr val="accent5"/>
                </a:fgClr>
                <a:bgClr>
                  <a:schemeClr val="bg1"/>
                </a:bgClr>
              </a:pattFill>
            </c:spPr>
            <c:extLst>
              <c:ext xmlns:c16="http://schemas.microsoft.com/office/drawing/2014/chart" uri="{C3380CC4-5D6E-409C-BE32-E72D297353CC}">
                <c16:uniqueId val="{00000011-64B4-4EC7-B98F-E0BEFB0BE867}"/>
              </c:ext>
            </c:extLst>
          </c:dPt>
          <c:dPt>
            <c:idx val="14"/>
            <c:bubble3D val="0"/>
            <c:spPr>
              <a:pattFill prst="ltUpDiag">
                <a:fgClr>
                  <a:schemeClr val="accent2"/>
                </a:fgClr>
                <a:bgClr>
                  <a:schemeClr val="bg1"/>
                </a:bgClr>
              </a:pattFill>
            </c:spPr>
            <c:extLst>
              <c:ext xmlns:c16="http://schemas.microsoft.com/office/drawing/2014/chart" uri="{C3380CC4-5D6E-409C-BE32-E72D297353CC}">
                <c16:uniqueId val="{00000012-64B4-4EC7-B98F-E0BEFB0BE867}"/>
              </c:ext>
            </c:extLst>
          </c:dPt>
          <c:dPt>
            <c:idx val="15"/>
            <c:bubble3D val="0"/>
            <c:spPr>
              <a:pattFill prst="ltUpDiag">
                <a:fgClr>
                  <a:schemeClr val="accent6"/>
                </a:fgClr>
                <a:bgClr>
                  <a:schemeClr val="bg1"/>
                </a:bgClr>
              </a:pattFill>
            </c:spPr>
            <c:extLst>
              <c:ext xmlns:c16="http://schemas.microsoft.com/office/drawing/2014/chart" uri="{C3380CC4-5D6E-409C-BE32-E72D297353CC}">
                <c16:uniqueId val="{00000009-64B4-4EC7-B98F-E0BEFB0BE867}"/>
              </c:ext>
            </c:extLst>
          </c:dPt>
          <c:dLbls>
            <c:dLbl>
              <c:idx val="2"/>
              <c:numFmt formatCode="0%" sourceLinked="0"/>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5-64B4-4EC7-B98F-E0BEFB0BE867}"/>
                </c:ext>
              </c:extLst>
            </c:dLbl>
            <c:dLbl>
              <c:idx val="3"/>
              <c:delete val="1"/>
              <c:extLst>
                <c:ext xmlns:c15="http://schemas.microsoft.com/office/drawing/2012/chart" uri="{CE6537A1-D6FC-4f65-9D91-7224C49458BB}"/>
                <c:ext xmlns:c16="http://schemas.microsoft.com/office/drawing/2014/chart" uri="{C3380CC4-5D6E-409C-BE32-E72D297353CC}">
                  <c16:uniqueId val="{0000000A-64B4-4EC7-B98F-E0BEFB0BE867}"/>
                </c:ext>
              </c:extLst>
            </c:dLbl>
            <c:dLbl>
              <c:idx val="4"/>
              <c:delete val="1"/>
              <c:extLst>
                <c:ext xmlns:c15="http://schemas.microsoft.com/office/drawing/2012/chart" uri="{CE6537A1-D6FC-4f65-9D91-7224C49458BB}"/>
                <c:ext xmlns:c16="http://schemas.microsoft.com/office/drawing/2014/chart" uri="{C3380CC4-5D6E-409C-BE32-E72D297353CC}">
                  <c16:uniqueId val="{0000000B-64B4-4EC7-B98F-E0BEFB0BE867}"/>
                </c:ext>
              </c:extLst>
            </c:dLbl>
            <c:dLbl>
              <c:idx val="5"/>
              <c:delete val="1"/>
              <c:extLst>
                <c:ext xmlns:c15="http://schemas.microsoft.com/office/drawing/2012/chart" uri="{CE6537A1-D6FC-4f65-9D91-7224C49458BB}"/>
                <c:ext xmlns:c16="http://schemas.microsoft.com/office/drawing/2014/chart" uri="{C3380CC4-5D6E-409C-BE32-E72D297353CC}">
                  <c16:uniqueId val="{0000000C-64B4-4EC7-B98F-E0BEFB0BE867}"/>
                </c:ext>
              </c:extLst>
            </c:dLbl>
            <c:dLbl>
              <c:idx val="6"/>
              <c:numFmt formatCode="0%" sourceLinked="0"/>
              <c:spPr/>
              <c:txPr>
                <a:bodyPr/>
                <a:lstStyle/>
                <a:p>
                  <a:pPr>
                    <a:defRPr sz="900">
                      <a:solidFill>
                        <a:schemeClr val="bg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7-64B4-4EC7-B98F-E0BEFB0BE867}"/>
                </c:ext>
              </c:extLst>
            </c:dLbl>
            <c:dLbl>
              <c:idx val="7"/>
              <c:delete val="1"/>
              <c:extLst>
                <c:ext xmlns:c15="http://schemas.microsoft.com/office/drawing/2012/chart" uri="{CE6537A1-D6FC-4f65-9D91-7224C49458BB}"/>
                <c:ext xmlns:c16="http://schemas.microsoft.com/office/drawing/2014/chart" uri="{C3380CC4-5D6E-409C-BE32-E72D297353CC}">
                  <c16:uniqueId val="{0000000D-64B4-4EC7-B98F-E0BEFB0BE867}"/>
                </c:ext>
              </c:extLst>
            </c:dLbl>
            <c:dLbl>
              <c:idx val="8"/>
              <c:delete val="1"/>
              <c:extLst>
                <c:ext xmlns:c15="http://schemas.microsoft.com/office/drawing/2012/chart" uri="{CE6537A1-D6FC-4f65-9D91-7224C49458BB}"/>
                <c:ext xmlns:c16="http://schemas.microsoft.com/office/drawing/2014/chart" uri="{C3380CC4-5D6E-409C-BE32-E72D297353CC}">
                  <c16:uniqueId val="{0000000E-64B4-4EC7-B98F-E0BEFB0BE867}"/>
                </c:ext>
              </c:extLst>
            </c:dLbl>
            <c:dLbl>
              <c:idx val="9"/>
              <c:layout>
                <c:manualLayout>
                  <c:x val="-0.14590523552976931"/>
                  <c:y val="1.9371111310828103E-2"/>
                </c:manualLayout>
              </c:layout>
              <c:numFmt formatCode="0.0%" sourceLinked="0"/>
              <c:spPr>
                <a:noFill/>
                <a:ln>
                  <a:noFill/>
                </a:ln>
                <a:effectLst/>
              </c:spPr>
              <c:txPr>
                <a:bodyPr wrap="square" lIns="38100" tIns="19050" rIns="38100" bIns="19050" anchor="ctr">
                  <a:spAutoFit/>
                </a:bodyPr>
                <a:lstStyle/>
                <a:p>
                  <a:pPr>
                    <a:defRPr sz="900">
                      <a:solidFill>
                        <a:sysClr val="windowText" lastClr="000000"/>
                      </a:solidFill>
                    </a:defRPr>
                  </a:pPr>
                  <a:endParaRPr lang="cs-CZ"/>
                </a:p>
              </c:txP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64B4-4EC7-B98F-E0BEFB0BE867}"/>
                </c:ext>
              </c:extLst>
            </c:dLbl>
            <c:dLbl>
              <c:idx val="10"/>
              <c:delete val="1"/>
              <c:extLst>
                <c:ext xmlns:c15="http://schemas.microsoft.com/office/drawing/2012/chart" uri="{CE6537A1-D6FC-4f65-9D91-7224C49458BB}"/>
                <c:ext xmlns:c16="http://schemas.microsoft.com/office/drawing/2014/chart" uri="{C3380CC4-5D6E-409C-BE32-E72D297353CC}">
                  <c16:uniqueId val="{00000010-64B4-4EC7-B98F-E0BEFB0BE867}"/>
                </c:ext>
              </c:extLst>
            </c:dLbl>
            <c:dLbl>
              <c:idx val="11"/>
              <c:numFmt formatCode="0%" sourceLinked="0"/>
              <c:spPr>
                <a:noFill/>
                <a:ln>
                  <a:noFill/>
                </a:ln>
                <a:effectLst/>
              </c:spPr>
              <c:txPr>
                <a:bodyPr wrap="square" lIns="38100" tIns="19050" rIns="38100" bIns="19050" anchor="ctr">
                  <a:spAutoFit/>
                </a:bodyPr>
                <a:lstStyle/>
                <a:p>
                  <a:pPr>
                    <a:defRPr sz="900">
                      <a:solidFill>
                        <a:schemeClr val="tx1"/>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A-8459-4506-9FF0-C9D71A85D7B8}"/>
                </c:ext>
              </c:extLst>
            </c:dLbl>
            <c:dLbl>
              <c:idx val="12"/>
              <c:numFmt formatCode="0%" sourceLinked="0"/>
              <c:spPr>
                <a:solidFill>
                  <a:schemeClr val="bg1"/>
                </a:solidFill>
                <a:ln>
                  <a:noFill/>
                </a:ln>
                <a:effectLst/>
              </c:spPr>
              <c:txPr>
                <a:bodyPr wrap="square" lIns="38100" tIns="19050" rIns="38100" bIns="19050" anchor="ctr">
                  <a:spAutoFit/>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B-8459-4506-9FF0-C9D71A85D7B8}"/>
                </c:ext>
              </c:extLst>
            </c:dLbl>
            <c:dLbl>
              <c:idx val="13"/>
              <c:delete val="1"/>
              <c:extLst>
                <c:ext xmlns:c15="http://schemas.microsoft.com/office/drawing/2012/chart" uri="{CE6537A1-D6FC-4f65-9D91-7224C49458BB}"/>
                <c:ext xmlns:c16="http://schemas.microsoft.com/office/drawing/2014/chart" uri="{C3380CC4-5D6E-409C-BE32-E72D297353CC}">
                  <c16:uniqueId val="{00000011-64B4-4EC7-B98F-E0BEFB0BE867}"/>
                </c:ext>
              </c:extLst>
            </c:dLbl>
            <c:dLbl>
              <c:idx val="14"/>
              <c:delete val="1"/>
              <c:extLst>
                <c:ext xmlns:c15="http://schemas.microsoft.com/office/drawing/2012/chart" uri="{CE6537A1-D6FC-4f65-9D91-7224C49458BB}"/>
                <c:ext xmlns:c16="http://schemas.microsoft.com/office/drawing/2014/chart" uri="{C3380CC4-5D6E-409C-BE32-E72D297353CC}">
                  <c16:uniqueId val="{00000012-64B4-4EC7-B98F-E0BEFB0BE867}"/>
                </c:ext>
              </c:extLst>
            </c:dLbl>
            <c:dLbl>
              <c:idx val="15"/>
              <c:numFmt formatCode="0%" sourceLinked="0"/>
              <c:spPr>
                <a:solidFill>
                  <a:schemeClr val="bg1"/>
                </a:solidFill>
                <a:ln>
                  <a:noFill/>
                </a:ln>
                <a:effectLst/>
              </c:spPr>
              <c:txPr>
                <a:bodyPr wrap="square" lIns="38100" tIns="19050" rIns="38100" bIns="19050" anchor="ctr">
                  <a:spAutoFit/>
                </a:bodyPr>
                <a:lstStyle/>
                <a:p>
                  <a:pPr>
                    <a:defRPr sz="900">
                      <a:solidFill>
                        <a:sysClr val="windowText" lastClr="000000"/>
                      </a:solidFill>
                    </a:defRPr>
                  </a:pPr>
                  <a:endParaRPr lang="cs-CZ"/>
                </a:p>
              </c:txPr>
              <c:showLegendKey val="0"/>
              <c:showVal val="0"/>
              <c:showCatName val="0"/>
              <c:showSerName val="0"/>
              <c:showPercent val="1"/>
              <c:showBubbleSize val="0"/>
              <c:extLst>
                <c:ext xmlns:c16="http://schemas.microsoft.com/office/drawing/2014/chart" uri="{C3380CC4-5D6E-409C-BE32-E72D297353CC}">
                  <c16:uniqueId val="{00000009-64B4-4EC7-B98F-E0BEFB0BE867}"/>
                </c:ext>
              </c:extLst>
            </c:dLbl>
            <c:numFmt formatCode="0%" sourceLinked="0"/>
            <c:spPr>
              <a:noFill/>
              <a:ln>
                <a:noFill/>
              </a:ln>
              <a:effectLst/>
            </c:spPr>
            <c:txPr>
              <a:bodyPr wrap="square" lIns="38100" tIns="19050" rIns="38100" bIns="19050" anchor="ctr">
                <a:spAutoFit/>
              </a:bodyPr>
              <a:lstStyle/>
              <a:p>
                <a:pPr>
                  <a:defRPr sz="900">
                    <a:solidFill>
                      <a:schemeClr val="bg1"/>
                    </a:solidFill>
                  </a:defRPr>
                </a:pPr>
                <a:endParaRPr lang="cs-CZ"/>
              </a:p>
            </c:txPr>
            <c:showLegendKey val="0"/>
            <c:showVal val="0"/>
            <c:showCatName val="0"/>
            <c:showSerName val="0"/>
            <c:showPercent val="1"/>
            <c:showBubbleSize val="0"/>
            <c:showLeaderLines val="1"/>
            <c:extLst>
              <c:ext xmlns:c15="http://schemas.microsoft.com/office/drawing/2012/chart" uri="{CE6537A1-D6FC-4f65-9D91-7224C49458BB}"/>
            </c:extLst>
          </c:dLbls>
          <c:cat>
            <c:strRef>
              <c:f>'9'!$A$6:$A$21</c:f>
              <c:strCache>
                <c:ptCount val="16"/>
                <c:pt idx="0">
                  <c:v>Biomass</c:v>
                </c:pt>
                <c:pt idx="1">
                  <c:v>Biogas</c:v>
                </c:pt>
                <c:pt idx="2">
                  <c:v>Hard coal</c:v>
                </c:pt>
                <c:pt idx="3">
                  <c:v>Electrical energy</c:v>
                </c:pt>
                <c:pt idx="4">
                  <c:v>Ambient energy (heat pump)</c:v>
                </c:pt>
                <c:pt idx="5">
                  <c:v>Solar energy (solar panel)</c:v>
                </c:pt>
                <c:pt idx="6">
                  <c:v>Brown coal</c:v>
                </c:pt>
                <c:pt idx="7">
                  <c:v>Nuclear fuel</c:v>
                </c:pt>
                <c:pt idx="8">
                  <c:v>Coke</c:v>
                </c:pt>
                <c:pt idx="9">
                  <c:v>Waste heat</c:v>
                </c:pt>
                <c:pt idx="10">
                  <c:v>Other liquid fuels</c:v>
                </c:pt>
                <c:pt idx="11">
                  <c:v>Other solid fuels</c:v>
                </c:pt>
                <c:pt idx="12">
                  <c:v>Other gases</c:v>
                </c:pt>
                <c:pt idx="13">
                  <c:v>Other</c:v>
                </c:pt>
                <c:pt idx="14">
                  <c:v>Fuel oils</c:v>
                </c:pt>
                <c:pt idx="15">
                  <c:v>Natural gas</c:v>
                </c:pt>
              </c:strCache>
            </c:strRef>
          </c:cat>
          <c:val>
            <c:numRef>
              <c:f>'9'!$O$6:$O$21</c:f>
              <c:numCache>
                <c:formatCode>#,##0.0</c:formatCode>
                <c:ptCount val="16"/>
                <c:pt idx="0">
                  <c:v>20630.942105000002</c:v>
                </c:pt>
                <c:pt idx="1">
                  <c:v>1904.95741</c:v>
                </c:pt>
                <c:pt idx="2">
                  <c:v>5644.0206079999989</c:v>
                </c:pt>
                <c:pt idx="3">
                  <c:v>0</c:v>
                </c:pt>
                <c:pt idx="4">
                  <c:v>0</c:v>
                </c:pt>
                <c:pt idx="5">
                  <c:v>0</c:v>
                </c:pt>
                <c:pt idx="6">
                  <c:v>38447.611305999999</c:v>
                </c:pt>
                <c:pt idx="7">
                  <c:v>0</c:v>
                </c:pt>
                <c:pt idx="8">
                  <c:v>0</c:v>
                </c:pt>
                <c:pt idx="9">
                  <c:v>799.15626300000008</c:v>
                </c:pt>
                <c:pt idx="10">
                  <c:v>37.367556</c:v>
                </c:pt>
                <c:pt idx="11">
                  <c:v>2828.9742990000004</c:v>
                </c:pt>
                <c:pt idx="12">
                  <c:v>3687.2761039999996</c:v>
                </c:pt>
                <c:pt idx="13">
                  <c:v>0</c:v>
                </c:pt>
                <c:pt idx="14">
                  <c:v>35.938223999999998</c:v>
                </c:pt>
                <c:pt idx="15">
                  <c:v>11156.465708000002</c:v>
                </c:pt>
              </c:numCache>
            </c:numRef>
          </c:val>
          <c:extLst>
            <c:ext xmlns:c16="http://schemas.microsoft.com/office/drawing/2014/chart" uri="{C3380CC4-5D6E-409C-BE32-E72D297353CC}">
              <c16:uniqueId val="{00000013-64B4-4EC7-B98F-E0BEFB0BE867}"/>
            </c:ext>
          </c:extLst>
        </c:ser>
        <c:dLbls>
          <c:showLegendKey val="0"/>
          <c:showVal val="0"/>
          <c:showCatName val="0"/>
          <c:showSerName val="0"/>
          <c:showPercent val="1"/>
          <c:showBubbleSize val="0"/>
          <c:showLeaderLines val="1"/>
        </c:dLbls>
        <c:firstSliceAng val="0"/>
        <c:holeSize val="50"/>
      </c:doughnutChart>
    </c:plotArea>
    <c:plotVisOnly val="1"/>
    <c:dispBlanksAs val="gap"/>
    <c:showDLblsOverMax val="0"/>
  </c:chart>
  <c:spPr>
    <a:noFill/>
    <a:ln>
      <a:noFill/>
    </a:ln>
  </c:spPr>
  <c:printSettings>
    <c:headerFooter/>
    <c:pageMargins b="0.78740157499999996" l="0.7" r="0.7" t="0.78740157499999996" header="0.3" footer="0.3"/>
    <c:pageSetup orientation="portrait"/>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38B3-4745-A9F7-2CB7F9482BEE}"/>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38B3-4745-A9F7-2CB7F9482BEE}"/>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38B3-4745-A9F7-2CB7F9482BEE}"/>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38B3-4745-A9F7-2CB7F9482BEE}"/>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38B3-4745-A9F7-2CB7F9482BEE}"/>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38B3-4745-A9F7-2CB7F9482BEE}"/>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38B3-4745-A9F7-2CB7F9482BEE}"/>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38B3-4745-A9F7-2CB7F9482BEE}"/>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38B3-4745-A9F7-2CB7F9482BEE}"/>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38B3-4745-A9F7-2CB7F9482BEE}"/>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38B3-4745-A9F7-2CB7F9482BEE}"/>
            </c:ext>
          </c:extLst>
        </c:ser>
        <c:ser>
          <c:idx val="11"/>
          <c:order val="11"/>
          <c:tx>
            <c:strRef>
              <c:f>'4.1'!$O$19</c:f>
              <c:strCache>
                <c:ptCount val="1"/>
              </c:strCache>
            </c:strRef>
          </c:tx>
          <c:spPr>
            <a:solidFill>
              <a:srgbClr val="D0D0D0"/>
            </a:solidFill>
          </c:spPr>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38B3-4745-A9F7-2CB7F9482BEE}"/>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38B3-4745-A9F7-2CB7F9482BEE}"/>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38B3-4745-A9F7-2CB7F9482BEE}"/>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38B3-4745-A9F7-2CB7F9482BEE}"/>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38B3-4745-A9F7-2CB7F9482BEE}"/>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cs-CZ" sz="1000" b="1" i="0" u="none" strike="noStrike" baseline="0">
                <a:effectLst/>
              </a:rPr>
              <a:t>Gross heat production </a:t>
            </a:r>
            <a:r>
              <a:rPr lang="en-US" sz="1000" b="1" i="0" u="none" strike="noStrike" baseline="0">
                <a:effectLst/>
              </a:rPr>
              <a:t>[</a:t>
            </a:r>
            <a:r>
              <a:rPr lang="cs-CZ" sz="1000" b="1" i="0" u="none" strike="noStrike" baseline="0">
                <a:effectLst/>
              </a:rPr>
              <a:t>TJ</a:t>
            </a:r>
            <a:r>
              <a:rPr lang="en-US" sz="1000" b="1" i="0" u="none" strike="noStrike" baseline="0">
                <a:effectLst/>
              </a:rPr>
              <a:t>]</a:t>
            </a:r>
            <a:endParaRPr lang="cs-CZ" sz="1000">
              <a:solidFill>
                <a:schemeClr val="tx2"/>
              </a:solidFill>
            </a:endParaRPr>
          </a:p>
        </c:rich>
      </c:tx>
      <c:layout>
        <c:manualLayout>
          <c:xMode val="edge"/>
          <c:yMode val="edge"/>
          <c:x val="2.1835448443131076E-3"/>
          <c:y val="6.0430953590930982E-3"/>
        </c:manualLayout>
      </c:layout>
      <c:overlay val="0"/>
    </c:title>
    <c:autoTitleDeleted val="0"/>
    <c:plotArea>
      <c:layout/>
      <c:barChart>
        <c:barDir val="col"/>
        <c:grouping val="clustered"/>
        <c:varyColors val="0"/>
        <c:ser>
          <c:idx val="0"/>
          <c:order val="0"/>
          <c:tx>
            <c:strRef>
              <c:f>'10.1'!$H$5</c:f>
              <c:strCache>
                <c:ptCount val="1"/>
                <c:pt idx="0">
                  <c:v>2017</c:v>
                </c:pt>
              </c:strCache>
            </c:strRef>
          </c:tx>
          <c:invertIfNegative val="0"/>
          <c:cat>
            <c:strRef>
              <c:f>'10.1'!$B$4:$E$4</c:f>
              <c:strCache>
                <c:ptCount val="4"/>
                <c:pt idx="0">
                  <c:v>First quarter</c:v>
                </c:pt>
                <c:pt idx="1">
                  <c:v>Second quarter</c:v>
                </c:pt>
                <c:pt idx="2">
                  <c:v>Third quarter</c:v>
                </c:pt>
                <c:pt idx="3">
                  <c:v>Fourth quarter</c:v>
                </c:pt>
              </c:strCache>
            </c:strRef>
          </c:cat>
          <c:val>
            <c:numRef>
              <c:f>'10.1'!$B$5:$E$5</c:f>
              <c:numCache>
                <c:formatCode>#,##0.0</c:formatCode>
                <c:ptCount val="4"/>
                <c:pt idx="0">
                  <c:v>59492.390077321405</c:v>
                </c:pt>
                <c:pt idx="1">
                  <c:v>33647.194626035664</c:v>
                </c:pt>
                <c:pt idx="2">
                  <c:v>26175.937773657737</c:v>
                </c:pt>
                <c:pt idx="3">
                  <c:v>50852.251834295188</c:v>
                </c:pt>
              </c:numCache>
            </c:numRef>
          </c:val>
          <c:extLst>
            <c:ext xmlns:c16="http://schemas.microsoft.com/office/drawing/2014/chart" uri="{C3380CC4-5D6E-409C-BE32-E72D297353CC}">
              <c16:uniqueId val="{00000000-60D1-4FA4-8A90-31289B13B312}"/>
            </c:ext>
          </c:extLst>
        </c:ser>
        <c:ser>
          <c:idx val="1"/>
          <c:order val="1"/>
          <c:tx>
            <c:strRef>
              <c:f>'10.1'!$H$6</c:f>
              <c:strCache>
                <c:ptCount val="1"/>
                <c:pt idx="0">
                  <c:v>2018</c:v>
                </c:pt>
              </c:strCache>
            </c:strRef>
          </c:tx>
          <c:invertIfNegative val="0"/>
          <c:cat>
            <c:strRef>
              <c:f>'10.1'!$B$4:$E$4</c:f>
              <c:strCache>
                <c:ptCount val="4"/>
                <c:pt idx="0">
                  <c:v>First quarter</c:v>
                </c:pt>
                <c:pt idx="1">
                  <c:v>Second quarter</c:v>
                </c:pt>
                <c:pt idx="2">
                  <c:v>Third quarter</c:v>
                </c:pt>
                <c:pt idx="3">
                  <c:v>Fourth quarter</c:v>
                </c:pt>
              </c:strCache>
            </c:strRef>
          </c:cat>
          <c:val>
            <c:numRef>
              <c:f>'10.1'!$B$6:$E$6</c:f>
              <c:numCache>
                <c:formatCode>#,##0.0</c:formatCode>
                <c:ptCount val="4"/>
                <c:pt idx="0">
                  <c:v>59760.704269635316</c:v>
                </c:pt>
                <c:pt idx="1">
                  <c:v>28688.566620999998</c:v>
                </c:pt>
                <c:pt idx="2">
                  <c:v>24452.443356056858</c:v>
                </c:pt>
                <c:pt idx="3">
                  <c:v>50022.54916319999</c:v>
                </c:pt>
              </c:numCache>
            </c:numRef>
          </c:val>
          <c:extLst>
            <c:ext xmlns:c16="http://schemas.microsoft.com/office/drawing/2014/chart" uri="{C3380CC4-5D6E-409C-BE32-E72D297353CC}">
              <c16:uniqueId val="{00000001-60D1-4FA4-8A90-31289B13B312}"/>
            </c:ext>
          </c:extLst>
        </c:ser>
        <c:ser>
          <c:idx val="2"/>
          <c:order val="2"/>
          <c:tx>
            <c:strRef>
              <c:f>'10.1'!$H$7</c:f>
              <c:strCache>
                <c:ptCount val="1"/>
                <c:pt idx="0">
                  <c:v>2019</c:v>
                </c:pt>
              </c:strCache>
            </c:strRef>
          </c:tx>
          <c:invertIfNegative val="0"/>
          <c:cat>
            <c:strRef>
              <c:f>'10.1'!$B$4:$E$4</c:f>
              <c:strCache>
                <c:ptCount val="4"/>
                <c:pt idx="0">
                  <c:v>First quarter</c:v>
                </c:pt>
                <c:pt idx="1">
                  <c:v>Second quarter</c:v>
                </c:pt>
                <c:pt idx="2">
                  <c:v>Third quarter</c:v>
                </c:pt>
                <c:pt idx="3">
                  <c:v>Fourth quarter</c:v>
                </c:pt>
              </c:strCache>
            </c:strRef>
          </c:cat>
          <c:val>
            <c:numRef>
              <c:f>'10.1'!$B$7:$E$7</c:f>
              <c:numCache>
                <c:formatCode>#,##0.0</c:formatCode>
                <c:ptCount val="4"/>
                <c:pt idx="0">
                  <c:v>55809.228224338687</c:v>
                </c:pt>
                <c:pt idx="1">
                  <c:v>32753.71361992339</c:v>
                </c:pt>
                <c:pt idx="2">
                  <c:v>24978.363623037163</c:v>
                </c:pt>
                <c:pt idx="3">
                  <c:v>48372.261379309275</c:v>
                </c:pt>
              </c:numCache>
            </c:numRef>
          </c:val>
          <c:extLst>
            <c:ext xmlns:c16="http://schemas.microsoft.com/office/drawing/2014/chart" uri="{C3380CC4-5D6E-409C-BE32-E72D297353CC}">
              <c16:uniqueId val="{00000002-60D1-4FA4-8A90-31289B13B312}"/>
            </c:ext>
          </c:extLst>
        </c:ser>
        <c:ser>
          <c:idx val="3"/>
          <c:order val="3"/>
          <c:tx>
            <c:v>2020</c:v>
          </c:tx>
          <c:invertIfNegative val="0"/>
          <c:val>
            <c:numRef>
              <c:f>'10.1'!$B$8:$E$8</c:f>
              <c:numCache>
                <c:formatCode>#,##0.0</c:formatCode>
                <c:ptCount val="4"/>
                <c:pt idx="0">
                  <c:v>53528.76771021785</c:v>
                </c:pt>
                <c:pt idx="1">
                  <c:v>31489.553688778622</c:v>
                </c:pt>
                <c:pt idx="2">
                  <c:v>24527.664056400004</c:v>
                </c:pt>
                <c:pt idx="3">
                  <c:v>47371.722850400001</c:v>
                </c:pt>
              </c:numCache>
            </c:numRef>
          </c:val>
          <c:extLst>
            <c:ext xmlns:c16="http://schemas.microsoft.com/office/drawing/2014/chart" uri="{C3380CC4-5D6E-409C-BE32-E72D297353CC}">
              <c16:uniqueId val="{00000000-1814-4693-8A06-821683EB311A}"/>
            </c:ext>
          </c:extLst>
        </c:ser>
        <c:ser>
          <c:idx val="4"/>
          <c:order val="4"/>
          <c:tx>
            <c:v>2021</c:v>
          </c:tx>
          <c:invertIfNegative val="0"/>
          <c:val>
            <c:numRef>
              <c:f>'10.1'!$B$9:$E$9</c:f>
              <c:numCache>
                <c:formatCode>#,##0.0</c:formatCode>
                <c:ptCount val="4"/>
                <c:pt idx="0">
                  <c:v>55541.375279728229</c:v>
                </c:pt>
                <c:pt idx="1">
                  <c:v>33762.132468309996</c:v>
                </c:pt>
                <c:pt idx="2">
                  <c:v>24376.239993047431</c:v>
                </c:pt>
                <c:pt idx="3">
                  <c:v>48025.460575200006</c:v>
                </c:pt>
              </c:numCache>
            </c:numRef>
          </c:val>
          <c:extLst>
            <c:ext xmlns:c16="http://schemas.microsoft.com/office/drawing/2014/chart" uri="{C3380CC4-5D6E-409C-BE32-E72D297353CC}">
              <c16:uniqueId val="{00000000-4C29-41A3-A116-D17EB565C8A1}"/>
            </c:ext>
          </c:extLst>
        </c:ser>
        <c:ser>
          <c:idx val="5"/>
          <c:order val="5"/>
          <c:tx>
            <c:v>2022</c:v>
          </c:tx>
          <c:invertIfNegative val="0"/>
          <c:val>
            <c:numRef>
              <c:f>'10.1'!$B$10:$E$10</c:f>
              <c:numCache>
                <c:formatCode>#,##0.0</c:formatCode>
                <c:ptCount val="4"/>
                <c:pt idx="0">
                  <c:v>51649.8799137733</c:v>
                </c:pt>
                <c:pt idx="1">
                  <c:v>30879.657070071997</c:v>
                </c:pt>
                <c:pt idx="2">
                  <c:v>24270.988412999999</c:v>
                </c:pt>
                <c:pt idx="3">
                  <c:v>44292.940444376</c:v>
                </c:pt>
              </c:numCache>
            </c:numRef>
          </c:val>
          <c:extLst>
            <c:ext xmlns:c16="http://schemas.microsoft.com/office/drawing/2014/chart" uri="{C3380CC4-5D6E-409C-BE32-E72D297353CC}">
              <c16:uniqueId val="{00000001-A4EF-444D-B62A-C7613E6E221E}"/>
            </c:ext>
          </c:extLst>
        </c:ser>
        <c:ser>
          <c:idx val="6"/>
          <c:order val="6"/>
          <c:tx>
            <c:v>2023</c:v>
          </c:tx>
          <c:spPr>
            <a:solidFill>
              <a:srgbClr val="F0948F"/>
            </a:solidFill>
          </c:spPr>
          <c:invertIfNegative val="0"/>
          <c:val>
            <c:numRef>
              <c:f>'10.1'!$B$11:$E$11</c:f>
              <c:numCache>
                <c:formatCode>#,##0.0</c:formatCode>
                <c:ptCount val="4"/>
                <c:pt idx="0">
                  <c:v>48006.112881209148</c:v>
                </c:pt>
                <c:pt idx="1">
                  <c:v>29478.211146895621</c:v>
                </c:pt>
                <c:pt idx="2">
                  <c:v>21441.523402999996</c:v>
                </c:pt>
                <c:pt idx="3">
                  <c:v>42149.674503999995</c:v>
                </c:pt>
              </c:numCache>
            </c:numRef>
          </c:val>
          <c:extLst>
            <c:ext xmlns:c16="http://schemas.microsoft.com/office/drawing/2014/chart" uri="{C3380CC4-5D6E-409C-BE32-E72D297353CC}">
              <c16:uniqueId val="{00000000-E932-453F-A334-DC6D90DB0B8F}"/>
            </c:ext>
          </c:extLst>
        </c:ser>
        <c:ser>
          <c:idx val="7"/>
          <c:order val="7"/>
          <c:tx>
            <c:v>2024</c:v>
          </c:tx>
          <c:spPr>
            <a:solidFill>
              <a:srgbClr val="F7C9C7"/>
            </a:solidFill>
          </c:spPr>
          <c:invertIfNegative val="0"/>
          <c:val>
            <c:numRef>
              <c:f>'10.1'!$B$12:$E$12</c:f>
              <c:numCache>
                <c:formatCode>#,##0.0</c:formatCode>
                <c:ptCount val="4"/>
                <c:pt idx="0">
                  <c:v>44946.430122999998</c:v>
                </c:pt>
                <c:pt idx="1">
                  <c:v>25432.945527</c:v>
                </c:pt>
                <c:pt idx="2">
                  <c:v>20203.737184000001</c:v>
                </c:pt>
                <c:pt idx="3">
                  <c:v>42253.749194000004</c:v>
                </c:pt>
              </c:numCache>
            </c:numRef>
          </c:val>
          <c:extLst>
            <c:ext xmlns:c16="http://schemas.microsoft.com/office/drawing/2014/chart" uri="{C3380CC4-5D6E-409C-BE32-E72D297353CC}">
              <c16:uniqueId val="{00000000-0AA1-4249-927C-2A957F26672B}"/>
            </c:ext>
          </c:extLst>
        </c:ser>
        <c:ser>
          <c:idx val="8"/>
          <c:order val="8"/>
          <c:tx>
            <c:v>2025</c:v>
          </c:tx>
          <c:spPr>
            <a:solidFill>
              <a:srgbClr val="B3B7C6"/>
            </a:solidFill>
          </c:spPr>
          <c:invertIfNegative val="0"/>
          <c:val>
            <c:numRef>
              <c:f>'10.1'!$B$13:$E$13</c:f>
              <c:numCache>
                <c:formatCode>#,##0.0</c:formatCode>
                <c:ptCount val="4"/>
                <c:pt idx="0">
                  <c:v>47740.327230999996</c:v>
                </c:pt>
                <c:pt idx="1">
                  <c:v>26025.743050999998</c:v>
                </c:pt>
                <c:pt idx="2">
                  <c:v>21016.82935</c:v>
                </c:pt>
                <c:pt idx="3">
                  <c:v>42551.557183999998</c:v>
                </c:pt>
              </c:numCache>
            </c:numRef>
          </c:val>
          <c:extLst>
            <c:ext xmlns:c16="http://schemas.microsoft.com/office/drawing/2014/chart" uri="{C3380CC4-5D6E-409C-BE32-E72D297353CC}">
              <c16:uniqueId val="{00000000-4DFD-4ADB-BA2D-D7C313FEB286}"/>
            </c:ext>
          </c:extLst>
        </c:ser>
        <c:dLbls>
          <c:showLegendKey val="0"/>
          <c:showVal val="0"/>
          <c:showCatName val="0"/>
          <c:showSerName val="0"/>
          <c:showPercent val="0"/>
          <c:showBubbleSize val="0"/>
        </c:dLbls>
        <c:gapWidth val="50"/>
        <c:overlap val="-10"/>
        <c:axId val="296082432"/>
        <c:axId val="295764736"/>
      </c:barChart>
      <c:catAx>
        <c:axId val="296082432"/>
        <c:scaling>
          <c:orientation val="minMax"/>
        </c:scaling>
        <c:delete val="0"/>
        <c:axPos val="b"/>
        <c:numFmt formatCode="General" sourceLinked="1"/>
        <c:majorTickMark val="none"/>
        <c:minorTickMark val="none"/>
        <c:tickLblPos val="low"/>
        <c:txPr>
          <a:bodyPr/>
          <a:lstStyle/>
          <a:p>
            <a:pPr>
              <a:defRPr sz="900">
                <a:latin typeface="Arial" panose="020B0604020202020204" pitchFamily="34" charset="0"/>
                <a:cs typeface="Arial" panose="020B0604020202020204" pitchFamily="34" charset="0"/>
              </a:defRPr>
            </a:pPr>
            <a:endParaRPr lang="cs-CZ"/>
          </a:p>
        </c:txPr>
        <c:crossAx val="295764736"/>
        <c:crosses val="autoZero"/>
        <c:auto val="1"/>
        <c:lblAlgn val="ctr"/>
        <c:lblOffset val="100"/>
        <c:noMultiLvlLbl val="0"/>
      </c:catAx>
      <c:valAx>
        <c:axId val="295764736"/>
        <c:scaling>
          <c:orientation val="minMax"/>
          <c:max val="60000"/>
        </c:scaling>
        <c:delete val="0"/>
        <c:axPos val="l"/>
        <c:majorGridlines/>
        <c:numFmt formatCode="#,##0" sourceLinked="0"/>
        <c:majorTickMark val="out"/>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96082432"/>
        <c:crosses val="autoZero"/>
        <c:crossBetween val="between"/>
      </c:valAx>
    </c:plotArea>
    <c:legend>
      <c:legendPos val="b"/>
      <c:layout>
        <c:manualLayout>
          <c:xMode val="edge"/>
          <c:yMode val="edge"/>
          <c:x val="1.9649170751703761E-3"/>
          <c:y val="0.90361548402814651"/>
          <c:w val="0.87928317783806431"/>
          <c:h val="8.2426499013204743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262626"/>
                </a:solidFill>
                <a:latin typeface="+mn-lt"/>
                <a:ea typeface="+mn-ea"/>
                <a:cs typeface="+mn-cs"/>
              </a:defRPr>
            </a:pPr>
            <a:r>
              <a:rPr lang="cs-CZ" sz="1000" b="1" i="0" baseline="0">
                <a:effectLst/>
              </a:rPr>
              <a:t>Heat supply </a:t>
            </a:r>
            <a:r>
              <a:rPr lang="en-US" sz="1000" b="1" i="0" baseline="0">
                <a:effectLst/>
              </a:rPr>
              <a:t>[</a:t>
            </a:r>
            <a:r>
              <a:rPr lang="cs-CZ" sz="1000" b="1" i="0" baseline="0">
                <a:effectLst/>
              </a:rPr>
              <a:t>TJ</a:t>
            </a:r>
            <a:r>
              <a:rPr lang="en-US" sz="1000" b="1" i="0" baseline="0">
                <a:effectLst/>
              </a:rPr>
              <a:t>]</a:t>
            </a:r>
            <a:endParaRPr lang="cs-CZ" sz="1000">
              <a:effectLst/>
            </a:endParaRPr>
          </a:p>
        </c:rich>
      </c:tx>
      <c:layout>
        <c:manualLayout>
          <c:xMode val="edge"/>
          <c:yMode val="edge"/>
          <c:x val="1.4794263872489634E-3"/>
          <c:y val="0"/>
        </c:manualLayout>
      </c:layout>
      <c:overlay val="0"/>
    </c:title>
    <c:autoTitleDeleted val="0"/>
    <c:plotArea>
      <c:layout/>
      <c:barChart>
        <c:barDir val="col"/>
        <c:grouping val="clustered"/>
        <c:varyColors val="0"/>
        <c:ser>
          <c:idx val="0"/>
          <c:order val="0"/>
          <c:tx>
            <c:strRef>
              <c:f>'10.1'!$H$5</c:f>
              <c:strCache>
                <c:ptCount val="1"/>
                <c:pt idx="0">
                  <c:v>2017</c:v>
                </c:pt>
              </c:strCache>
            </c:strRef>
          </c:tx>
          <c:invertIfNegative val="0"/>
          <c:cat>
            <c:strRef>
              <c:f>'10.1'!$B$4:$E$4</c:f>
              <c:strCache>
                <c:ptCount val="4"/>
                <c:pt idx="0">
                  <c:v>First quarter</c:v>
                </c:pt>
                <c:pt idx="1">
                  <c:v>Second quarter</c:v>
                </c:pt>
                <c:pt idx="2">
                  <c:v>Third quarter</c:v>
                </c:pt>
                <c:pt idx="3">
                  <c:v>Fourth quarter</c:v>
                </c:pt>
              </c:strCache>
            </c:strRef>
          </c:cat>
          <c:val>
            <c:numRef>
              <c:f>'10.1'!$B$16:$E$16</c:f>
              <c:numCache>
                <c:formatCode>#,##0.0</c:formatCode>
                <c:ptCount val="4"/>
                <c:pt idx="0">
                  <c:v>37510.164867892709</c:v>
                </c:pt>
                <c:pt idx="1">
                  <c:v>16101.258851967654</c:v>
                </c:pt>
                <c:pt idx="2">
                  <c:v>10892.098498398203</c:v>
                </c:pt>
                <c:pt idx="3">
                  <c:v>29809.263052627972</c:v>
                </c:pt>
              </c:numCache>
            </c:numRef>
          </c:val>
          <c:extLst>
            <c:ext xmlns:c16="http://schemas.microsoft.com/office/drawing/2014/chart" uri="{C3380CC4-5D6E-409C-BE32-E72D297353CC}">
              <c16:uniqueId val="{00000000-3B03-45FB-A5FA-CD79BCEC54C0}"/>
            </c:ext>
          </c:extLst>
        </c:ser>
        <c:ser>
          <c:idx val="1"/>
          <c:order val="1"/>
          <c:tx>
            <c:strRef>
              <c:f>'10.1'!$H$6</c:f>
              <c:strCache>
                <c:ptCount val="1"/>
                <c:pt idx="0">
                  <c:v>2018</c:v>
                </c:pt>
              </c:strCache>
            </c:strRef>
          </c:tx>
          <c:invertIfNegative val="0"/>
          <c:cat>
            <c:strRef>
              <c:f>'10.1'!$B$4:$E$4</c:f>
              <c:strCache>
                <c:ptCount val="4"/>
                <c:pt idx="0">
                  <c:v>First quarter</c:v>
                </c:pt>
                <c:pt idx="1">
                  <c:v>Second quarter</c:v>
                </c:pt>
                <c:pt idx="2">
                  <c:v>Third quarter</c:v>
                </c:pt>
                <c:pt idx="3">
                  <c:v>Fourth quarter</c:v>
                </c:pt>
              </c:strCache>
            </c:strRef>
          </c:cat>
          <c:val>
            <c:numRef>
              <c:f>'10.1'!$B$17:$E$17</c:f>
              <c:numCache>
                <c:formatCode>#,##0.0</c:formatCode>
                <c:ptCount val="4"/>
                <c:pt idx="0">
                  <c:v>38059.708081806333</c:v>
                </c:pt>
                <c:pt idx="1">
                  <c:v>12376.442392000001</c:v>
                </c:pt>
                <c:pt idx="2">
                  <c:v>9704.6084629196266</c:v>
                </c:pt>
                <c:pt idx="3">
                  <c:v>28893.454441721136</c:v>
                </c:pt>
              </c:numCache>
            </c:numRef>
          </c:val>
          <c:extLst>
            <c:ext xmlns:c16="http://schemas.microsoft.com/office/drawing/2014/chart" uri="{C3380CC4-5D6E-409C-BE32-E72D297353CC}">
              <c16:uniqueId val="{00000001-3B03-45FB-A5FA-CD79BCEC54C0}"/>
            </c:ext>
          </c:extLst>
        </c:ser>
        <c:ser>
          <c:idx val="2"/>
          <c:order val="2"/>
          <c:tx>
            <c:strRef>
              <c:f>'10.1'!$H$7</c:f>
              <c:strCache>
                <c:ptCount val="1"/>
                <c:pt idx="0">
                  <c:v>2019</c:v>
                </c:pt>
              </c:strCache>
            </c:strRef>
          </c:tx>
          <c:invertIfNegative val="0"/>
          <c:cat>
            <c:strRef>
              <c:f>'10.1'!$B$4:$E$4</c:f>
              <c:strCache>
                <c:ptCount val="4"/>
                <c:pt idx="0">
                  <c:v>First quarter</c:v>
                </c:pt>
                <c:pt idx="1">
                  <c:v>Second quarter</c:v>
                </c:pt>
                <c:pt idx="2">
                  <c:v>Third quarter</c:v>
                </c:pt>
                <c:pt idx="3">
                  <c:v>Fourth quarter</c:v>
                </c:pt>
              </c:strCache>
            </c:strRef>
          </c:cat>
          <c:val>
            <c:numRef>
              <c:f>'10.1'!$B$18:$E$18</c:f>
              <c:numCache>
                <c:formatCode>#,##0.0</c:formatCode>
                <c:ptCount val="4"/>
                <c:pt idx="0">
                  <c:v>34400.185867995431</c:v>
                </c:pt>
                <c:pt idx="1">
                  <c:v>15804.078629958018</c:v>
                </c:pt>
                <c:pt idx="2">
                  <c:v>10045.79911108522</c:v>
                </c:pt>
                <c:pt idx="3">
                  <c:v>27517.002409825865</c:v>
                </c:pt>
              </c:numCache>
            </c:numRef>
          </c:val>
          <c:extLst>
            <c:ext xmlns:c16="http://schemas.microsoft.com/office/drawing/2014/chart" uri="{C3380CC4-5D6E-409C-BE32-E72D297353CC}">
              <c16:uniqueId val="{00000002-3B03-45FB-A5FA-CD79BCEC54C0}"/>
            </c:ext>
          </c:extLst>
        </c:ser>
        <c:ser>
          <c:idx val="3"/>
          <c:order val="3"/>
          <c:tx>
            <c:v>2020</c:v>
          </c:tx>
          <c:invertIfNegative val="0"/>
          <c:val>
            <c:numRef>
              <c:f>'10.1'!$B$19:$E$19</c:f>
              <c:numCache>
                <c:formatCode>#,##0.0</c:formatCode>
                <c:ptCount val="4"/>
                <c:pt idx="0">
                  <c:v>32870.945788518613</c:v>
                </c:pt>
                <c:pt idx="1">
                  <c:v>14818.914658930849</c:v>
                </c:pt>
                <c:pt idx="2">
                  <c:v>9700.1600115525835</c:v>
                </c:pt>
                <c:pt idx="3">
                  <c:v>28538.475790229295</c:v>
                </c:pt>
              </c:numCache>
            </c:numRef>
          </c:val>
          <c:extLst>
            <c:ext xmlns:c16="http://schemas.microsoft.com/office/drawing/2014/chart" uri="{C3380CC4-5D6E-409C-BE32-E72D297353CC}">
              <c16:uniqueId val="{00000000-73FE-49CF-90D6-9A641DF48C49}"/>
            </c:ext>
          </c:extLst>
        </c:ser>
        <c:ser>
          <c:idx val="4"/>
          <c:order val="4"/>
          <c:tx>
            <c:v>2021</c:v>
          </c:tx>
          <c:invertIfNegative val="0"/>
          <c:val>
            <c:numRef>
              <c:f>'10.1'!$B$20:$E$20</c:f>
              <c:numCache>
                <c:formatCode>#,##0.0</c:formatCode>
                <c:ptCount val="4"/>
                <c:pt idx="0">
                  <c:v>35884.338605227051</c:v>
                </c:pt>
                <c:pt idx="1">
                  <c:v>17769.04911468277</c:v>
                </c:pt>
                <c:pt idx="2">
                  <c:v>9774.41938479083</c:v>
                </c:pt>
                <c:pt idx="3">
                  <c:v>29062.793518273029</c:v>
                </c:pt>
              </c:numCache>
            </c:numRef>
          </c:val>
          <c:extLst>
            <c:ext xmlns:c16="http://schemas.microsoft.com/office/drawing/2014/chart" uri="{C3380CC4-5D6E-409C-BE32-E72D297353CC}">
              <c16:uniqueId val="{00000000-DAE4-4FFC-993F-690CD845D8F9}"/>
            </c:ext>
          </c:extLst>
        </c:ser>
        <c:ser>
          <c:idx val="5"/>
          <c:order val="5"/>
          <c:tx>
            <c:v>2022</c:v>
          </c:tx>
          <c:invertIfNegative val="0"/>
          <c:val>
            <c:numRef>
              <c:f>'10.1'!$B$21:$E$21</c:f>
              <c:numCache>
                <c:formatCode>#,##0.0</c:formatCode>
                <c:ptCount val="4"/>
                <c:pt idx="0">
                  <c:v>31881.908243022164</c:v>
                </c:pt>
                <c:pt idx="1">
                  <c:v>14755.739691572808</c:v>
                </c:pt>
                <c:pt idx="2">
                  <c:v>9897.3190016545013</c:v>
                </c:pt>
                <c:pt idx="3">
                  <c:v>25535.021715121322</c:v>
                </c:pt>
              </c:numCache>
            </c:numRef>
          </c:val>
          <c:extLst>
            <c:ext xmlns:c16="http://schemas.microsoft.com/office/drawing/2014/chart" uri="{C3380CC4-5D6E-409C-BE32-E72D297353CC}">
              <c16:uniqueId val="{00000000-E4BA-4811-ACF6-3831FA804AC3}"/>
            </c:ext>
          </c:extLst>
        </c:ser>
        <c:ser>
          <c:idx val="6"/>
          <c:order val="6"/>
          <c:tx>
            <c:v>2023</c:v>
          </c:tx>
          <c:spPr>
            <a:solidFill>
              <a:srgbClr val="F0948F"/>
            </a:solidFill>
          </c:spPr>
          <c:invertIfNegative val="0"/>
          <c:val>
            <c:numRef>
              <c:f>'10.1'!$B$22:$E$22</c:f>
              <c:numCache>
                <c:formatCode>#,##0.0</c:formatCode>
                <c:ptCount val="4"/>
                <c:pt idx="0">
                  <c:v>29537.161911276286</c:v>
                </c:pt>
                <c:pt idx="1">
                  <c:v>14379.329966146561</c:v>
                </c:pt>
                <c:pt idx="2">
                  <c:v>8040.447451</c:v>
                </c:pt>
                <c:pt idx="3">
                  <c:v>23982.614303095688</c:v>
                </c:pt>
              </c:numCache>
            </c:numRef>
          </c:val>
          <c:extLst>
            <c:ext xmlns:c16="http://schemas.microsoft.com/office/drawing/2014/chart" uri="{C3380CC4-5D6E-409C-BE32-E72D297353CC}">
              <c16:uniqueId val="{00000000-4C42-4E10-A567-BA9AC8502E62}"/>
            </c:ext>
          </c:extLst>
        </c:ser>
        <c:ser>
          <c:idx val="7"/>
          <c:order val="7"/>
          <c:tx>
            <c:v>2024</c:v>
          </c:tx>
          <c:spPr>
            <a:solidFill>
              <a:srgbClr val="F7C9C7"/>
            </a:solidFill>
          </c:spPr>
          <c:invertIfNegative val="0"/>
          <c:val>
            <c:numRef>
              <c:f>'10.1'!$B$24:$E$24</c:f>
              <c:numCache>
                <c:formatCode>#,##0.0</c:formatCode>
                <c:ptCount val="4"/>
                <c:pt idx="0">
                  <c:v>30010.318861999993</c:v>
                </c:pt>
                <c:pt idx="1">
                  <c:v>12492.291046</c:v>
                </c:pt>
                <c:pt idx="2">
                  <c:v>8395.3319199999987</c:v>
                </c:pt>
                <c:pt idx="3">
                  <c:v>26195.149057999999</c:v>
                </c:pt>
              </c:numCache>
            </c:numRef>
          </c:val>
          <c:extLst>
            <c:ext xmlns:c16="http://schemas.microsoft.com/office/drawing/2014/chart" uri="{C3380CC4-5D6E-409C-BE32-E72D297353CC}">
              <c16:uniqueId val="{00000000-C9BD-4CBB-AA57-7667A3B65E76}"/>
            </c:ext>
          </c:extLst>
        </c:ser>
        <c:ser>
          <c:idx val="8"/>
          <c:order val="8"/>
          <c:tx>
            <c:v>2025</c:v>
          </c:tx>
          <c:invertIfNegative val="0"/>
          <c:val>
            <c:numRef>
              <c:f>'10.1'!$B$24:$E$24</c:f>
              <c:numCache>
                <c:formatCode>#,##0.0</c:formatCode>
                <c:ptCount val="4"/>
                <c:pt idx="0">
                  <c:v>30010.318861999993</c:v>
                </c:pt>
                <c:pt idx="1">
                  <c:v>12492.291046</c:v>
                </c:pt>
                <c:pt idx="2">
                  <c:v>8395.3319199999987</c:v>
                </c:pt>
                <c:pt idx="3">
                  <c:v>26195.149057999999</c:v>
                </c:pt>
              </c:numCache>
            </c:numRef>
          </c:val>
          <c:extLst>
            <c:ext xmlns:c16="http://schemas.microsoft.com/office/drawing/2014/chart" uri="{C3380CC4-5D6E-409C-BE32-E72D297353CC}">
              <c16:uniqueId val="{00000000-B561-4153-ABA0-81A0A743CEB5}"/>
            </c:ext>
          </c:extLst>
        </c:ser>
        <c:dLbls>
          <c:showLegendKey val="0"/>
          <c:showVal val="0"/>
          <c:showCatName val="0"/>
          <c:showSerName val="0"/>
          <c:showPercent val="0"/>
          <c:showBubbleSize val="0"/>
        </c:dLbls>
        <c:gapWidth val="50"/>
        <c:overlap val="-10"/>
        <c:axId val="295805696"/>
        <c:axId val="295807232"/>
      </c:barChart>
      <c:catAx>
        <c:axId val="295805696"/>
        <c:scaling>
          <c:orientation val="minMax"/>
        </c:scaling>
        <c:delete val="0"/>
        <c:axPos val="b"/>
        <c:numFmt formatCode="General" sourceLinked="1"/>
        <c:majorTickMark val="none"/>
        <c:minorTickMark val="none"/>
        <c:tickLblPos val="low"/>
        <c:txPr>
          <a:bodyPr/>
          <a:lstStyle/>
          <a:p>
            <a:pPr>
              <a:defRPr sz="900"/>
            </a:pPr>
            <a:endParaRPr lang="cs-CZ"/>
          </a:p>
        </c:txPr>
        <c:crossAx val="295807232"/>
        <c:crosses val="autoZero"/>
        <c:auto val="1"/>
        <c:lblAlgn val="ctr"/>
        <c:lblOffset val="100"/>
        <c:noMultiLvlLbl val="0"/>
      </c:catAx>
      <c:valAx>
        <c:axId val="295807232"/>
        <c:scaling>
          <c:orientation val="minMax"/>
          <c:max val="60000"/>
        </c:scaling>
        <c:delete val="0"/>
        <c:axPos val="l"/>
        <c:majorGridlines/>
        <c:numFmt formatCode="#,##0" sourceLinked="0"/>
        <c:majorTickMark val="out"/>
        <c:minorTickMark val="none"/>
        <c:tickLblPos val="nextTo"/>
        <c:spPr>
          <a:ln>
            <a:noFill/>
          </a:ln>
        </c:spPr>
        <c:txPr>
          <a:bodyPr/>
          <a:lstStyle/>
          <a:p>
            <a:pPr>
              <a:defRPr sz="900">
                <a:latin typeface="Arial" panose="020B0604020202020204" pitchFamily="34" charset="0"/>
                <a:cs typeface="Arial" panose="020B0604020202020204" pitchFamily="34" charset="0"/>
              </a:defRPr>
            </a:pPr>
            <a:endParaRPr lang="cs-CZ"/>
          </a:p>
        </c:txPr>
        <c:crossAx val="295805696"/>
        <c:crosses val="autoZero"/>
        <c:crossBetween val="between"/>
      </c:valAx>
    </c:plotArea>
    <c:legend>
      <c:legendPos val="b"/>
      <c:layout>
        <c:manualLayout>
          <c:xMode val="edge"/>
          <c:yMode val="edge"/>
          <c:x val="2.6200841730110321E-3"/>
          <c:y val="0.90389858821888425"/>
          <c:w val="0.89999987625309219"/>
          <c:h val="8.2426499013204743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solidFill>
                  <a:srgbClr val="233060"/>
                </a:solidFill>
                <a:latin typeface="Arial" panose="020B0604020202020204" pitchFamily="34" charset="0"/>
                <a:cs typeface="Arial" panose="020B0604020202020204" pitchFamily="34" charset="0"/>
              </a:defRPr>
            </a:pPr>
            <a:r>
              <a:rPr lang="cs-CZ" sz="1000">
                <a:solidFill>
                  <a:srgbClr val="233060"/>
                </a:solidFill>
                <a:latin typeface="Arial" panose="020B0604020202020204" pitchFamily="34" charset="0"/>
                <a:cs typeface="Arial" panose="020B0604020202020204" pitchFamily="34" charset="0"/>
              </a:rPr>
              <a:t>Gross heat production </a:t>
            </a:r>
            <a:r>
              <a:rPr lang="en-US" sz="1000" b="1" i="0" u="none" strike="noStrike" baseline="0">
                <a:solidFill>
                  <a:srgbClr val="233060"/>
                </a:solidFill>
                <a:effectLst/>
                <a:latin typeface="Arial" panose="020B0604020202020204" pitchFamily="34" charset="0"/>
                <a:cs typeface="Arial" panose="020B0604020202020204" pitchFamily="34" charset="0"/>
              </a:rPr>
              <a:t>[</a:t>
            </a:r>
            <a:r>
              <a:rPr lang="cs-CZ" sz="1000" b="1" i="0" u="none" strike="noStrike" baseline="0">
                <a:solidFill>
                  <a:srgbClr val="233060"/>
                </a:solidFill>
                <a:effectLst/>
                <a:latin typeface="Arial" panose="020B0604020202020204" pitchFamily="34" charset="0"/>
                <a:cs typeface="Arial" panose="020B0604020202020204" pitchFamily="34" charset="0"/>
              </a:rPr>
              <a:t>TJ</a:t>
            </a:r>
            <a:r>
              <a:rPr lang="en-US" sz="1000" b="1" i="0" u="none" strike="noStrike" baseline="0">
                <a:solidFill>
                  <a:srgbClr val="233060"/>
                </a:solidFill>
                <a:effectLst/>
                <a:latin typeface="Arial" panose="020B0604020202020204" pitchFamily="34" charset="0"/>
                <a:cs typeface="Arial" panose="020B0604020202020204" pitchFamily="34" charset="0"/>
              </a:rPr>
              <a:t>]</a:t>
            </a:r>
            <a:endParaRPr lang="en-US" sz="1000">
              <a:solidFill>
                <a:srgbClr val="233060"/>
              </a:solidFill>
              <a:latin typeface="Arial" panose="020B0604020202020204" pitchFamily="34" charset="0"/>
              <a:cs typeface="Arial" panose="020B0604020202020204" pitchFamily="34" charset="0"/>
            </a:endParaRPr>
          </a:p>
        </c:rich>
      </c:tx>
      <c:layout>
        <c:manualLayout>
          <c:xMode val="edge"/>
          <c:yMode val="edge"/>
          <c:x val="4.4080180536571157E-3"/>
          <c:y val="1.0617858787285937E-2"/>
        </c:manualLayout>
      </c:layout>
      <c:overlay val="0"/>
    </c:title>
    <c:autoTitleDeleted val="0"/>
    <c:plotArea>
      <c:layout>
        <c:manualLayout>
          <c:layoutTarget val="inner"/>
          <c:xMode val="edge"/>
          <c:yMode val="edge"/>
          <c:x val="0.10785819930446677"/>
          <c:y val="0.15921787069192769"/>
          <c:w val="0.87220324419107464"/>
          <c:h val="0.60023671661725064"/>
        </c:manualLayout>
      </c:layout>
      <c:areaChart>
        <c:grouping val="stacked"/>
        <c:varyColors val="0"/>
        <c:ser>
          <c:idx val="6"/>
          <c:order val="0"/>
          <c:spPr>
            <a:noFill/>
            <a:ln>
              <a:noFill/>
            </a:ln>
          </c:spPr>
          <c:val>
            <c:numRef>
              <c:f>'10.2'!$B$32:$M$32</c:f>
              <c:numCache>
                <c:formatCode>#,##0.0</c:formatCode>
                <c:ptCount val="12"/>
                <c:pt idx="0">
                  <c:v>17271.858659492998</c:v>
                </c:pt>
                <c:pt idx="1">
                  <c:v>13612.464886</c:v>
                </c:pt>
                <c:pt idx="2">
                  <c:v>12876.706660999998</c:v>
                </c:pt>
                <c:pt idx="3">
                  <c:v>10308.782688999998</c:v>
                </c:pt>
                <c:pt idx="4">
                  <c:v>8104.0154730000013</c:v>
                </c:pt>
                <c:pt idx="5">
                  <c:v>7020.1473650000016</c:v>
                </c:pt>
                <c:pt idx="6">
                  <c:v>6486.0417599999992</c:v>
                </c:pt>
                <c:pt idx="7">
                  <c:v>6271.9956180000017</c:v>
                </c:pt>
                <c:pt idx="8">
                  <c:v>7309.5027709999986</c:v>
                </c:pt>
                <c:pt idx="9">
                  <c:v>10568.480660000001</c:v>
                </c:pt>
                <c:pt idx="10">
                  <c:v>14270.517816999996</c:v>
                </c:pt>
                <c:pt idx="11">
                  <c:v>16772.036032</c:v>
                </c:pt>
              </c:numCache>
            </c:numRef>
          </c:val>
          <c:extLst>
            <c:ext xmlns:c16="http://schemas.microsoft.com/office/drawing/2014/chart" uri="{C3380CC4-5D6E-409C-BE32-E72D297353CC}">
              <c16:uniqueId val="{00000000-50CE-401A-ADB2-B4C91CB0B002}"/>
            </c:ext>
          </c:extLst>
        </c:ser>
        <c:ser>
          <c:idx val="0"/>
          <c:order val="1"/>
          <c:tx>
            <c:strRef>
              <c:f>'10.2'!$A$33</c:f>
              <c:strCache>
                <c:ptCount val="1"/>
                <c:pt idx="0">
                  <c:v>Range 2017-2024</c:v>
                </c:pt>
              </c:strCache>
            </c:strRef>
          </c:tx>
          <c:spPr>
            <a:solidFill>
              <a:schemeClr val="bg2"/>
            </a:solidFill>
            <a:ln>
              <a:noFill/>
            </a:ln>
          </c:spPr>
          <c:val>
            <c:numRef>
              <c:f>'10.2'!$B$33:$M$33</c:f>
              <c:numCache>
                <c:formatCode>#,##0.0</c:formatCode>
                <c:ptCount val="12"/>
                <c:pt idx="0">
                  <c:v>7517.7556730877841</c:v>
                </c:pt>
                <c:pt idx="1">
                  <c:v>6280.7015009108418</c:v>
                </c:pt>
                <c:pt idx="2">
                  <c:v>6785.6197793056217</c:v>
                </c:pt>
                <c:pt idx="3">
                  <c:v>3979.5453178589341</c:v>
                </c:pt>
                <c:pt idx="4">
                  <c:v>3844.6587991386859</c:v>
                </c:pt>
                <c:pt idx="5">
                  <c:v>1562.5921924000004</c:v>
                </c:pt>
                <c:pt idx="6">
                  <c:v>1538.0636264000004</c:v>
                </c:pt>
                <c:pt idx="7">
                  <c:v>1776.4025011524236</c:v>
                </c:pt>
                <c:pt idx="8">
                  <c:v>3025.2993804956304</c:v>
                </c:pt>
                <c:pt idx="9">
                  <c:v>2872.0831456680226</c:v>
                </c:pt>
                <c:pt idx="10">
                  <c:v>3058.2476802944257</c:v>
                </c:pt>
                <c:pt idx="11">
                  <c:v>3359.0827893999958</c:v>
                </c:pt>
              </c:numCache>
            </c:numRef>
          </c:val>
          <c:extLst>
            <c:ext xmlns:c16="http://schemas.microsoft.com/office/drawing/2014/chart" uri="{C3380CC4-5D6E-409C-BE32-E72D297353CC}">
              <c16:uniqueId val="{00000000-CC60-461B-BF03-DA12B8278E4A}"/>
            </c:ext>
          </c:extLst>
        </c:ser>
        <c:dLbls>
          <c:showLegendKey val="0"/>
          <c:showVal val="0"/>
          <c:showCatName val="0"/>
          <c:showSerName val="0"/>
          <c:showPercent val="0"/>
          <c:showBubbleSize val="0"/>
        </c:dLbls>
        <c:axId val="295915520"/>
        <c:axId val="295917056"/>
      </c:areaChart>
      <c:lineChart>
        <c:grouping val="standard"/>
        <c:varyColors val="0"/>
        <c:ser>
          <c:idx val="1"/>
          <c:order val="2"/>
          <c:tx>
            <c:strRef>
              <c:f>'10.2'!$A$34</c:f>
              <c:strCache>
                <c:ptCount val="1"/>
                <c:pt idx="0">
                  <c:v>2024</c:v>
                </c:pt>
              </c:strCache>
            </c:strRef>
          </c:tx>
          <c:spPr>
            <a:ln>
              <a:solidFill>
                <a:schemeClr val="tx2"/>
              </a:solidFill>
              <a:prstDash val="solid"/>
            </a:ln>
          </c:spPr>
          <c:marker>
            <c:symbol val="none"/>
          </c:marker>
          <c:val>
            <c:numRef>
              <c:f>'10.2'!$B$34:$M$34</c:f>
              <c:numCache>
                <c:formatCode>#,##0.0</c:formatCode>
                <c:ptCount val="12"/>
                <c:pt idx="0">
                  <c:v>18457.258576</c:v>
                </c:pt>
                <c:pt idx="1">
                  <c:v>13612.464886</c:v>
                </c:pt>
                <c:pt idx="2">
                  <c:v>12876.706660999998</c:v>
                </c:pt>
                <c:pt idx="3">
                  <c:v>10308.782688999998</c:v>
                </c:pt>
                <c:pt idx="4">
                  <c:v>8104.0154730000013</c:v>
                </c:pt>
                <c:pt idx="5">
                  <c:v>7020.1473650000016</c:v>
                </c:pt>
                <c:pt idx="6">
                  <c:v>6486.0417599999992</c:v>
                </c:pt>
                <c:pt idx="7">
                  <c:v>6271.9956180000017</c:v>
                </c:pt>
                <c:pt idx="8">
                  <c:v>7445.6998060000005</c:v>
                </c:pt>
                <c:pt idx="9">
                  <c:v>10568.480660000001</c:v>
                </c:pt>
                <c:pt idx="10">
                  <c:v>14913.232501999999</c:v>
                </c:pt>
                <c:pt idx="11">
                  <c:v>16772.036032</c:v>
                </c:pt>
              </c:numCache>
            </c:numRef>
          </c:val>
          <c:smooth val="1"/>
          <c:extLst>
            <c:ext xmlns:c16="http://schemas.microsoft.com/office/drawing/2014/chart" uri="{C3380CC4-5D6E-409C-BE32-E72D297353CC}">
              <c16:uniqueId val="{00000001-CC60-461B-BF03-DA12B8278E4A}"/>
            </c:ext>
          </c:extLst>
        </c:ser>
        <c:ser>
          <c:idx val="2"/>
          <c:order val="3"/>
          <c:tx>
            <c:strRef>
              <c:f>'10.2'!$A$35</c:f>
              <c:strCache>
                <c:ptCount val="1"/>
                <c:pt idx="0">
                  <c:v>2025</c:v>
                </c:pt>
              </c:strCache>
            </c:strRef>
          </c:tx>
          <c:spPr>
            <a:ln>
              <a:solidFill>
                <a:schemeClr val="accent5"/>
              </a:solidFill>
            </a:ln>
          </c:spPr>
          <c:marker>
            <c:symbol val="none"/>
          </c:marker>
          <c:val>
            <c:numRef>
              <c:f>'10.2'!$B$35:$M$35</c:f>
              <c:numCache>
                <c:formatCode>#,##0.0</c:formatCode>
                <c:ptCount val="12"/>
                <c:pt idx="0">
                  <c:v>17776.669269999995</c:v>
                </c:pt>
                <c:pt idx="1">
                  <c:v>16072.978868999999</c:v>
                </c:pt>
                <c:pt idx="2">
                  <c:v>13890.679092</c:v>
                </c:pt>
                <c:pt idx="3">
                  <c:v>10129.228413999999</c:v>
                </c:pt>
                <c:pt idx="4">
                  <c:v>9074.5858589999989</c:v>
                </c:pt>
                <c:pt idx="5">
                  <c:v>6821.9287780000004</c:v>
                </c:pt>
                <c:pt idx="6">
                  <c:v>6698.5725780000002</c:v>
                </c:pt>
                <c:pt idx="7">
                  <c:v>6715.0381390000011</c:v>
                </c:pt>
                <c:pt idx="8">
                  <c:v>7603.2186329999995</c:v>
                </c:pt>
                <c:pt idx="9">
                  <c:v>11558.006442999998</c:v>
                </c:pt>
                <c:pt idx="10">
                  <c:v>14587.348405000001</c:v>
                </c:pt>
                <c:pt idx="11">
                  <c:v>16406.202335999998</c:v>
                </c:pt>
              </c:numCache>
            </c:numRef>
          </c:val>
          <c:smooth val="0"/>
          <c:extLst>
            <c:ext xmlns:c16="http://schemas.microsoft.com/office/drawing/2014/chart" uri="{C3380CC4-5D6E-409C-BE32-E72D297353CC}">
              <c16:uniqueId val="{00000002-CC60-461B-BF03-DA12B8278E4A}"/>
            </c:ext>
          </c:extLst>
        </c:ser>
        <c:dLbls>
          <c:showLegendKey val="0"/>
          <c:showVal val="0"/>
          <c:showCatName val="0"/>
          <c:showSerName val="0"/>
          <c:showPercent val="0"/>
          <c:showBubbleSize val="0"/>
        </c:dLbls>
        <c:marker val="1"/>
        <c:smooth val="0"/>
        <c:axId val="295915520"/>
        <c:axId val="295917056"/>
      </c:lineChart>
      <c:catAx>
        <c:axId val="295915520"/>
        <c:scaling>
          <c:orientation val="minMax"/>
        </c:scaling>
        <c:delete val="0"/>
        <c:axPos val="b"/>
        <c:numFmt formatCode="General" sourceLinked="0"/>
        <c:majorTickMark val="none"/>
        <c:minorTickMark val="none"/>
        <c:tickLblPos val="nextTo"/>
        <c:txPr>
          <a:bodyPr/>
          <a:lstStyle/>
          <a:p>
            <a:pPr>
              <a:defRPr sz="900"/>
            </a:pPr>
            <a:endParaRPr lang="cs-CZ"/>
          </a:p>
        </c:txPr>
        <c:crossAx val="295917056"/>
        <c:crosses val="autoZero"/>
        <c:auto val="1"/>
        <c:lblAlgn val="ctr"/>
        <c:lblOffset val="100"/>
        <c:noMultiLvlLbl val="0"/>
      </c:catAx>
      <c:valAx>
        <c:axId val="295917056"/>
        <c:scaling>
          <c:orientation val="minMax"/>
          <c:max val="25000"/>
        </c:scaling>
        <c:delete val="0"/>
        <c:axPos val="l"/>
        <c:majorGridlines/>
        <c:numFmt formatCode="#,##0" sourceLinked="0"/>
        <c:majorTickMark val="out"/>
        <c:minorTickMark val="none"/>
        <c:tickLblPos val="nextTo"/>
        <c:spPr>
          <a:ln>
            <a:noFill/>
          </a:ln>
        </c:spPr>
        <c:txPr>
          <a:bodyPr/>
          <a:lstStyle/>
          <a:p>
            <a:pPr>
              <a:defRPr sz="900"/>
            </a:pPr>
            <a:endParaRPr lang="cs-CZ"/>
          </a:p>
        </c:txPr>
        <c:crossAx val="295915520"/>
        <c:crosses val="autoZero"/>
        <c:crossBetween val="between"/>
      </c:valAx>
    </c:plotArea>
    <c:legend>
      <c:legendPos val="b"/>
      <c:legendEntry>
        <c:idx val="0"/>
        <c:delete val="1"/>
      </c:legendEntry>
      <c:layout>
        <c:manualLayout>
          <c:xMode val="edge"/>
          <c:yMode val="edge"/>
          <c:x val="0"/>
          <c:y val="0.86535364302169659"/>
          <c:w val="0.70490657920977795"/>
          <c:h val="9.7105190618296006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cs-CZ" sz="1000" b="1" i="0" baseline="0">
                <a:solidFill>
                  <a:srgbClr val="233060"/>
                </a:solidFill>
                <a:effectLst/>
              </a:rPr>
              <a:t>Year-on-year change </a:t>
            </a:r>
            <a:r>
              <a:rPr lang="en-US" sz="1000" b="1" i="0" baseline="0">
                <a:solidFill>
                  <a:srgbClr val="233060"/>
                </a:solidFill>
                <a:effectLst/>
              </a:rPr>
              <a:t>[</a:t>
            </a:r>
            <a:r>
              <a:rPr lang="cs-CZ" sz="1000" b="1" i="0" baseline="0">
                <a:solidFill>
                  <a:srgbClr val="233060"/>
                </a:solidFill>
                <a:effectLst/>
              </a:rPr>
              <a:t>%</a:t>
            </a:r>
            <a:r>
              <a:rPr lang="en-US" sz="1000" b="1" i="0" baseline="0">
                <a:solidFill>
                  <a:srgbClr val="233060"/>
                </a:solidFill>
                <a:effectLst/>
              </a:rPr>
              <a:t>]</a:t>
            </a:r>
            <a:endParaRPr lang="cs-CZ" sz="1000">
              <a:solidFill>
                <a:srgbClr val="233060"/>
              </a:solidFill>
              <a:effectLst/>
            </a:endParaRPr>
          </a:p>
        </c:rich>
      </c:tx>
      <c:layout>
        <c:manualLayout>
          <c:xMode val="edge"/>
          <c:yMode val="edge"/>
          <c:x val="7.1832109057197294E-2"/>
          <c:y val="7.9411385052278304E-3"/>
        </c:manualLayout>
      </c:layout>
      <c:overlay val="0"/>
    </c:title>
    <c:autoTitleDeleted val="0"/>
    <c:plotArea>
      <c:layout>
        <c:manualLayout>
          <c:layoutTarget val="inner"/>
          <c:xMode val="edge"/>
          <c:yMode val="edge"/>
          <c:x val="9.3056417452768894E-2"/>
          <c:y val="0.11211612661320561"/>
          <c:w val="0.87790067825680207"/>
          <c:h val="0.6731007414395781"/>
        </c:manualLayout>
      </c:layout>
      <c:barChart>
        <c:barDir val="col"/>
        <c:grouping val="clustered"/>
        <c:varyColors val="0"/>
        <c:ser>
          <c:idx val="0"/>
          <c:order val="0"/>
          <c:tx>
            <c:strRef>
              <c:f>'10.2'!$A$14</c:f>
              <c:strCache>
                <c:ptCount val="1"/>
                <c:pt idx="0">
                  <c:v>Year-on-year change - gross heat production</c:v>
                </c:pt>
              </c:strCache>
            </c:strRef>
          </c:tx>
          <c:invertIfNegative val="0"/>
          <c:val>
            <c:numRef>
              <c:f>'10.2'!$B$14:$M$14</c:f>
              <c:numCache>
                <c:formatCode>0.0%</c:formatCode>
                <c:ptCount val="12"/>
                <c:pt idx="0">
                  <c:v>-3.6873802422911092E-2</c:v>
                </c:pt>
                <c:pt idx="1">
                  <c:v>0.18075447787054066</c:v>
                </c:pt>
                <c:pt idx="2">
                  <c:v>7.8744702173813241E-2</c:v>
                </c:pt>
                <c:pt idx="3">
                  <c:v>-1.7417602098799917E-2</c:v>
                </c:pt>
                <c:pt idx="4">
                  <c:v>0.11976413288370796</c:v>
                </c:pt>
                <c:pt idx="5">
                  <c:v>-2.8235673226498025E-2</c:v>
                </c:pt>
                <c:pt idx="6">
                  <c:v>3.2767414374464517E-2</c:v>
                </c:pt>
                <c:pt idx="7">
                  <c:v>7.0638206399333506E-2</c:v>
                </c:pt>
                <c:pt idx="8">
                  <c:v>2.1155677922049032E-2</c:v>
                </c:pt>
                <c:pt idx="9">
                  <c:v>9.3629899588612883E-2</c:v>
                </c:pt>
                <c:pt idx="10">
                  <c:v>-2.1852009412197813E-2</c:v>
                </c:pt>
                <c:pt idx="11">
                  <c:v>-2.181212199294192E-2</c:v>
                </c:pt>
              </c:numCache>
            </c:numRef>
          </c:val>
          <c:extLst>
            <c:ext xmlns:c16="http://schemas.microsoft.com/office/drawing/2014/chart" uri="{C3380CC4-5D6E-409C-BE32-E72D297353CC}">
              <c16:uniqueId val="{00000000-DD71-4267-BCC9-0ED9F1BA0328}"/>
            </c:ext>
          </c:extLst>
        </c:ser>
        <c:ser>
          <c:idx val="1"/>
          <c:order val="1"/>
          <c:tx>
            <c:strRef>
              <c:f>'10.2'!$A$25</c:f>
              <c:strCache>
                <c:ptCount val="1"/>
                <c:pt idx="0">
                  <c:v>Year-on-year change - heat supply</c:v>
                </c:pt>
              </c:strCache>
            </c:strRef>
          </c:tx>
          <c:spPr>
            <a:solidFill>
              <a:schemeClr val="accent5"/>
            </a:solidFill>
          </c:spPr>
          <c:invertIfNegative val="0"/>
          <c:val>
            <c:numRef>
              <c:f>'10.2'!$B$25:$M$25</c:f>
              <c:numCache>
                <c:formatCode>0.0%</c:formatCode>
                <c:ptCount val="12"/>
                <c:pt idx="0">
                  <c:v>-3.6071339275210869E-2</c:v>
                </c:pt>
                <c:pt idx="1">
                  <c:v>0.27057686354539184</c:v>
                </c:pt>
                <c:pt idx="2">
                  <c:v>9.9165842103784471E-2</c:v>
                </c:pt>
                <c:pt idx="3">
                  <c:v>-2.2681661138588889E-2</c:v>
                </c:pt>
                <c:pt idx="4">
                  <c:v>0.27926508960209073</c:v>
                </c:pt>
                <c:pt idx="5">
                  <c:v>-2.3703746021259041E-2</c:v>
                </c:pt>
                <c:pt idx="6">
                  <c:v>3.1974019253752844E-2</c:v>
                </c:pt>
                <c:pt idx="7">
                  <c:v>3.1156446548532151E-2</c:v>
                </c:pt>
                <c:pt idx="8">
                  <c:v>2.0436841213703781E-2</c:v>
                </c:pt>
                <c:pt idx="9">
                  <c:v>0.12141333534394984</c:v>
                </c:pt>
                <c:pt idx="10">
                  <c:v>-1.2110390472382481E-2</c:v>
                </c:pt>
                <c:pt idx="11">
                  <c:v>-5.5403026452492425E-3</c:v>
                </c:pt>
              </c:numCache>
            </c:numRef>
          </c:val>
          <c:extLst>
            <c:ext xmlns:c16="http://schemas.microsoft.com/office/drawing/2014/chart" uri="{C3380CC4-5D6E-409C-BE32-E72D297353CC}">
              <c16:uniqueId val="{00000001-DD71-4267-BCC9-0ED9F1BA0328}"/>
            </c:ext>
          </c:extLst>
        </c:ser>
        <c:dLbls>
          <c:showLegendKey val="0"/>
          <c:showVal val="0"/>
          <c:showCatName val="0"/>
          <c:showSerName val="0"/>
          <c:showPercent val="0"/>
          <c:showBubbleSize val="0"/>
        </c:dLbls>
        <c:gapWidth val="50"/>
        <c:overlap val="-10"/>
        <c:axId val="295947264"/>
        <c:axId val="295949056"/>
      </c:barChart>
      <c:catAx>
        <c:axId val="295947264"/>
        <c:scaling>
          <c:orientation val="minMax"/>
        </c:scaling>
        <c:delete val="0"/>
        <c:axPos val="b"/>
        <c:numFmt formatCode="General" sourceLinked="1"/>
        <c:majorTickMark val="none"/>
        <c:minorTickMark val="none"/>
        <c:tickLblPos val="low"/>
        <c:txPr>
          <a:bodyPr/>
          <a:lstStyle/>
          <a:p>
            <a:pPr>
              <a:defRPr sz="900"/>
            </a:pPr>
            <a:endParaRPr lang="cs-CZ"/>
          </a:p>
        </c:txPr>
        <c:crossAx val="295949056"/>
        <c:crosses val="autoZero"/>
        <c:auto val="1"/>
        <c:lblAlgn val="ctr"/>
        <c:lblOffset val="100"/>
        <c:noMultiLvlLbl val="0"/>
      </c:catAx>
      <c:valAx>
        <c:axId val="295949056"/>
        <c:scaling>
          <c:orientation val="minMax"/>
          <c:max val="0.30000000000000004"/>
          <c:min val="-0.1"/>
        </c:scaling>
        <c:delete val="0"/>
        <c:axPos val="l"/>
        <c:majorGridlines/>
        <c:numFmt formatCode="0%" sourceLinked="0"/>
        <c:majorTickMark val="out"/>
        <c:minorTickMark val="none"/>
        <c:tickLblPos val="nextTo"/>
        <c:spPr>
          <a:ln>
            <a:noFill/>
          </a:ln>
        </c:spPr>
        <c:txPr>
          <a:bodyPr/>
          <a:lstStyle/>
          <a:p>
            <a:pPr>
              <a:defRPr sz="900"/>
            </a:pPr>
            <a:endParaRPr lang="cs-CZ"/>
          </a:p>
        </c:txPr>
        <c:crossAx val="295947264"/>
        <c:crosses val="autoZero"/>
        <c:crossBetween val="between"/>
        <c:majorUnit val="0.1"/>
      </c:valAx>
    </c:plotArea>
    <c:legend>
      <c:legendPos val="b"/>
      <c:layout>
        <c:manualLayout>
          <c:xMode val="edge"/>
          <c:yMode val="edge"/>
          <c:x val="0"/>
          <c:y val="0.8782844684736989"/>
          <c:w val="0.99017130081479787"/>
          <c:h val="0.12171535935057298"/>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a:pPr>
            <a:r>
              <a:rPr lang="cs-CZ" sz="1000">
                <a:solidFill>
                  <a:srgbClr val="233060"/>
                </a:solidFill>
                <a:latin typeface="Arial" panose="020B0604020202020204" pitchFamily="34" charset="0"/>
                <a:cs typeface="Arial" panose="020B0604020202020204" pitchFamily="34" charset="0"/>
              </a:rPr>
              <a:t>Heat supply</a:t>
            </a:r>
            <a:r>
              <a:rPr lang="en-US" sz="1000">
                <a:solidFill>
                  <a:srgbClr val="233060"/>
                </a:solidFill>
                <a:latin typeface="Arial" panose="020B0604020202020204" pitchFamily="34" charset="0"/>
                <a:cs typeface="Arial" panose="020B0604020202020204" pitchFamily="34" charset="0"/>
              </a:rPr>
              <a:t> </a:t>
            </a:r>
            <a:r>
              <a:rPr lang="en-US" sz="1000" b="1" i="0" u="none" strike="noStrike" baseline="0">
                <a:solidFill>
                  <a:srgbClr val="233060"/>
                </a:solidFill>
                <a:effectLst/>
                <a:latin typeface="Arial" panose="020B0604020202020204" pitchFamily="34" charset="0"/>
                <a:cs typeface="Arial" panose="020B0604020202020204" pitchFamily="34" charset="0"/>
              </a:rPr>
              <a:t>[</a:t>
            </a:r>
            <a:r>
              <a:rPr lang="cs-CZ" sz="1000" b="1" i="0" u="none" strike="noStrike" baseline="0">
                <a:solidFill>
                  <a:srgbClr val="233060"/>
                </a:solidFill>
                <a:effectLst/>
                <a:latin typeface="Arial" panose="020B0604020202020204" pitchFamily="34" charset="0"/>
                <a:cs typeface="Arial" panose="020B0604020202020204" pitchFamily="34" charset="0"/>
              </a:rPr>
              <a:t>TJ</a:t>
            </a:r>
            <a:r>
              <a:rPr lang="en-US" sz="1000" b="1" i="0" u="none" strike="noStrike" baseline="0">
                <a:solidFill>
                  <a:srgbClr val="233060"/>
                </a:solidFill>
                <a:effectLst/>
                <a:latin typeface="Arial" panose="020B0604020202020204" pitchFamily="34" charset="0"/>
                <a:cs typeface="Arial" panose="020B0604020202020204" pitchFamily="34" charset="0"/>
              </a:rPr>
              <a:t>]</a:t>
            </a:r>
            <a:endParaRPr lang="en-US" sz="1000">
              <a:solidFill>
                <a:srgbClr val="233060"/>
              </a:solidFill>
              <a:latin typeface="Arial" panose="020B0604020202020204" pitchFamily="34" charset="0"/>
              <a:cs typeface="Arial" panose="020B0604020202020204" pitchFamily="34" charset="0"/>
            </a:endParaRPr>
          </a:p>
        </c:rich>
      </c:tx>
      <c:layout>
        <c:manualLayout>
          <c:xMode val="edge"/>
          <c:yMode val="edge"/>
          <c:x val="4.4080180536571157E-3"/>
          <c:y val="1.0617858787285937E-2"/>
        </c:manualLayout>
      </c:layout>
      <c:overlay val="0"/>
    </c:title>
    <c:autoTitleDeleted val="0"/>
    <c:plotArea>
      <c:layout>
        <c:manualLayout>
          <c:layoutTarget val="inner"/>
          <c:xMode val="edge"/>
          <c:yMode val="edge"/>
          <c:x val="0.10785819930446677"/>
          <c:y val="0.15921787069192769"/>
          <c:w val="0.87220324419107464"/>
          <c:h val="0.60023671661725064"/>
        </c:manualLayout>
      </c:layout>
      <c:areaChart>
        <c:grouping val="stacked"/>
        <c:varyColors val="0"/>
        <c:ser>
          <c:idx val="6"/>
          <c:order val="0"/>
          <c:spPr>
            <a:noFill/>
            <a:ln>
              <a:noFill/>
            </a:ln>
          </c:spPr>
          <c:val>
            <c:numRef>
              <c:f>'10.2'!$B$39:$M$39</c:f>
              <c:numCache>
                <c:formatCode>#,##0.0</c:formatCode>
                <c:ptCount val="12"/>
                <c:pt idx="0">
                  <c:v>10502.688458235476</c:v>
                </c:pt>
                <c:pt idx="1">
                  <c:v>8188.6469299999972</c:v>
                </c:pt>
                <c:pt idx="2">
                  <c:v>7516.9039679999996</c:v>
                </c:pt>
                <c:pt idx="3">
                  <c:v>5467.8344290000005</c:v>
                </c:pt>
                <c:pt idx="4">
                  <c:v>3464.0072140000007</c:v>
                </c:pt>
                <c:pt idx="5">
                  <c:v>2740.1638940000003</c:v>
                </c:pt>
                <c:pt idx="6">
                  <c:v>2450.8204420000002</c:v>
                </c:pt>
                <c:pt idx="7">
                  <c:v>2500.1212150000006</c:v>
                </c:pt>
                <c:pt idx="8">
                  <c:v>2795.0587320000004</c:v>
                </c:pt>
                <c:pt idx="9">
                  <c:v>5048.0970149296772</c:v>
                </c:pt>
                <c:pt idx="10">
                  <c:v>8480.3642282333603</c:v>
                </c:pt>
                <c:pt idx="11">
                  <c:v>10454.153059932652</c:v>
                </c:pt>
              </c:numCache>
            </c:numRef>
          </c:val>
          <c:extLst>
            <c:ext xmlns:c16="http://schemas.microsoft.com/office/drawing/2014/chart" uri="{C3380CC4-5D6E-409C-BE32-E72D297353CC}">
              <c16:uniqueId val="{00000000-50CE-401A-ADB2-B4C91CB0B002}"/>
            </c:ext>
          </c:extLst>
        </c:ser>
        <c:ser>
          <c:idx val="0"/>
          <c:order val="1"/>
          <c:tx>
            <c:strRef>
              <c:f>'10.2'!$A$40</c:f>
              <c:strCache>
                <c:ptCount val="1"/>
                <c:pt idx="0">
                  <c:v>Range 2017-2024</c:v>
                </c:pt>
              </c:strCache>
            </c:strRef>
          </c:tx>
          <c:spPr>
            <a:solidFill>
              <a:schemeClr val="bg2"/>
            </a:solidFill>
            <a:ln>
              <a:noFill/>
            </a:ln>
          </c:spPr>
          <c:val>
            <c:numRef>
              <c:f>'10.2'!$B$40:$M$40</c:f>
              <c:numCache>
                <c:formatCode>#,##0.0</c:formatCode>
                <c:ptCount val="12"/>
                <c:pt idx="0">
                  <c:v>5974.1337215315107</c:v>
                </c:pt>
                <c:pt idx="1">
                  <c:v>4898.5749422998997</c:v>
                </c:pt>
                <c:pt idx="2">
                  <c:v>5058.5124104068918</c:v>
                </c:pt>
                <c:pt idx="3">
                  <c:v>3134.4743687396349</c:v>
                </c:pt>
                <c:pt idx="4">
                  <c:v>2569.8998787347123</c:v>
                </c:pt>
                <c:pt idx="5">
                  <c:v>494.67259094255724</c:v>
                </c:pt>
                <c:pt idx="6">
                  <c:v>592.80372320310289</c:v>
                </c:pt>
                <c:pt idx="7">
                  <c:v>596.7164714329997</c:v>
                </c:pt>
                <c:pt idx="8">
                  <c:v>1993.157713153204</c:v>
                </c:pt>
                <c:pt idx="9">
                  <c:v>2233.2896830802065</c:v>
                </c:pt>
                <c:pt idx="10">
                  <c:v>1831.2306284812948</c:v>
                </c:pt>
                <c:pt idx="11">
                  <c:v>1975.156302742007</c:v>
                </c:pt>
              </c:numCache>
            </c:numRef>
          </c:val>
          <c:extLst>
            <c:ext xmlns:c16="http://schemas.microsoft.com/office/drawing/2014/chart" uri="{C3380CC4-5D6E-409C-BE32-E72D297353CC}">
              <c16:uniqueId val="{00000000-CC60-461B-BF03-DA12B8278E4A}"/>
            </c:ext>
          </c:extLst>
        </c:ser>
        <c:dLbls>
          <c:showLegendKey val="0"/>
          <c:showVal val="0"/>
          <c:showCatName val="0"/>
          <c:showSerName val="0"/>
          <c:showPercent val="0"/>
          <c:showBubbleSize val="0"/>
        </c:dLbls>
        <c:axId val="295915520"/>
        <c:axId val="295917056"/>
      </c:areaChart>
      <c:lineChart>
        <c:grouping val="standard"/>
        <c:varyColors val="0"/>
        <c:ser>
          <c:idx val="1"/>
          <c:order val="2"/>
          <c:tx>
            <c:strRef>
              <c:f>'10.2'!$A$41</c:f>
              <c:strCache>
                <c:ptCount val="1"/>
                <c:pt idx="0">
                  <c:v>2024</c:v>
                </c:pt>
              </c:strCache>
            </c:strRef>
          </c:tx>
          <c:spPr>
            <a:ln>
              <a:solidFill>
                <a:schemeClr val="tx2"/>
              </a:solidFill>
              <a:prstDash val="solid"/>
            </a:ln>
          </c:spPr>
          <c:marker>
            <c:symbol val="none"/>
          </c:marker>
          <c:val>
            <c:numRef>
              <c:f>'10.2'!$B$41:$M$41</c:f>
              <c:numCache>
                <c:formatCode>#,##0.0</c:formatCode>
                <c:ptCount val="12"/>
                <c:pt idx="0">
                  <c:v>11768.183591999999</c:v>
                </c:pt>
                <c:pt idx="1">
                  <c:v>8188.6469299999972</c:v>
                </c:pt>
                <c:pt idx="2">
                  <c:v>7516.9039679999996</c:v>
                </c:pt>
                <c:pt idx="3">
                  <c:v>5510.6873450000003</c:v>
                </c:pt>
                <c:pt idx="4">
                  <c:v>3464.0072140000007</c:v>
                </c:pt>
                <c:pt idx="5">
                  <c:v>2740.1638940000003</c:v>
                </c:pt>
                <c:pt idx="6">
                  <c:v>2450.8204420000002</c:v>
                </c:pt>
                <c:pt idx="7">
                  <c:v>2500.1212150000006</c:v>
                </c:pt>
                <c:pt idx="8">
                  <c:v>3222.2795740000001</c:v>
                </c:pt>
                <c:pt idx="9">
                  <c:v>5957.8148639999999</c:v>
                </c:pt>
                <c:pt idx="10">
                  <c:v>9122.2104070000005</c:v>
                </c:pt>
                <c:pt idx="11">
                  <c:v>10560.748887999998</c:v>
                </c:pt>
              </c:numCache>
            </c:numRef>
          </c:val>
          <c:smooth val="1"/>
          <c:extLst>
            <c:ext xmlns:c16="http://schemas.microsoft.com/office/drawing/2014/chart" uri="{C3380CC4-5D6E-409C-BE32-E72D297353CC}">
              <c16:uniqueId val="{00000001-CC60-461B-BF03-DA12B8278E4A}"/>
            </c:ext>
          </c:extLst>
        </c:ser>
        <c:ser>
          <c:idx val="2"/>
          <c:order val="3"/>
          <c:tx>
            <c:strRef>
              <c:f>'10.2'!$A$42</c:f>
              <c:strCache>
                <c:ptCount val="1"/>
                <c:pt idx="0">
                  <c:v>2025</c:v>
                </c:pt>
              </c:strCache>
            </c:strRef>
          </c:tx>
          <c:spPr>
            <a:ln>
              <a:solidFill>
                <a:schemeClr val="accent5"/>
              </a:solidFill>
            </a:ln>
          </c:spPr>
          <c:marker>
            <c:symbol val="none"/>
          </c:marker>
          <c:val>
            <c:numRef>
              <c:f>'10.2'!$B$42:$M$42</c:f>
              <c:numCache>
                <c:formatCode>#,##0.0</c:formatCode>
                <c:ptCount val="12"/>
                <c:pt idx="0">
                  <c:v>11343.689448999998</c:v>
                </c:pt>
                <c:pt idx="1">
                  <c:v>10404.305332999998</c:v>
                </c:pt>
                <c:pt idx="2">
                  <c:v>8262.3240799999985</c:v>
                </c:pt>
                <c:pt idx="3">
                  <c:v>5385.6958020000002</c:v>
                </c:pt>
                <c:pt idx="4">
                  <c:v>4431.3834989999996</c:v>
                </c:pt>
                <c:pt idx="5">
                  <c:v>2675.2117450000001</c:v>
                </c:pt>
                <c:pt idx="6">
                  <c:v>2529.1830219999993</c:v>
                </c:pt>
                <c:pt idx="7">
                  <c:v>2578.0161079999993</c:v>
                </c:pt>
                <c:pt idx="8">
                  <c:v>3288.1327899999992</c:v>
                </c:pt>
                <c:pt idx="9">
                  <c:v>6681.1730380000008</c:v>
                </c:pt>
                <c:pt idx="10">
                  <c:v>9011.7368769999994</c:v>
                </c:pt>
                <c:pt idx="11">
                  <c:v>10502.239142999999</c:v>
                </c:pt>
              </c:numCache>
            </c:numRef>
          </c:val>
          <c:smooth val="0"/>
          <c:extLst>
            <c:ext xmlns:c16="http://schemas.microsoft.com/office/drawing/2014/chart" uri="{C3380CC4-5D6E-409C-BE32-E72D297353CC}">
              <c16:uniqueId val="{00000002-CC60-461B-BF03-DA12B8278E4A}"/>
            </c:ext>
          </c:extLst>
        </c:ser>
        <c:dLbls>
          <c:showLegendKey val="0"/>
          <c:showVal val="0"/>
          <c:showCatName val="0"/>
          <c:showSerName val="0"/>
          <c:showPercent val="0"/>
          <c:showBubbleSize val="0"/>
        </c:dLbls>
        <c:marker val="1"/>
        <c:smooth val="0"/>
        <c:axId val="295915520"/>
        <c:axId val="295917056"/>
      </c:lineChart>
      <c:catAx>
        <c:axId val="295915520"/>
        <c:scaling>
          <c:orientation val="minMax"/>
        </c:scaling>
        <c:delete val="0"/>
        <c:axPos val="b"/>
        <c:numFmt formatCode="General" sourceLinked="0"/>
        <c:majorTickMark val="none"/>
        <c:minorTickMark val="none"/>
        <c:tickLblPos val="nextTo"/>
        <c:txPr>
          <a:bodyPr/>
          <a:lstStyle/>
          <a:p>
            <a:pPr>
              <a:defRPr sz="900"/>
            </a:pPr>
            <a:endParaRPr lang="cs-CZ"/>
          </a:p>
        </c:txPr>
        <c:crossAx val="295917056"/>
        <c:crosses val="autoZero"/>
        <c:auto val="1"/>
        <c:lblAlgn val="ctr"/>
        <c:lblOffset val="100"/>
        <c:noMultiLvlLbl val="0"/>
      </c:catAx>
      <c:valAx>
        <c:axId val="295917056"/>
        <c:scaling>
          <c:orientation val="minMax"/>
          <c:max val="25000"/>
        </c:scaling>
        <c:delete val="0"/>
        <c:axPos val="l"/>
        <c:majorGridlines/>
        <c:numFmt formatCode="#,##0" sourceLinked="0"/>
        <c:majorTickMark val="out"/>
        <c:minorTickMark val="none"/>
        <c:tickLblPos val="nextTo"/>
        <c:spPr>
          <a:ln>
            <a:noFill/>
          </a:ln>
        </c:spPr>
        <c:txPr>
          <a:bodyPr/>
          <a:lstStyle/>
          <a:p>
            <a:pPr>
              <a:defRPr sz="900"/>
            </a:pPr>
            <a:endParaRPr lang="cs-CZ"/>
          </a:p>
        </c:txPr>
        <c:crossAx val="295915520"/>
        <c:crosses val="autoZero"/>
        <c:crossBetween val="between"/>
      </c:valAx>
    </c:plotArea>
    <c:legend>
      <c:legendPos val="b"/>
      <c:legendEntry>
        <c:idx val="0"/>
        <c:delete val="1"/>
      </c:legendEntry>
      <c:layout>
        <c:manualLayout>
          <c:xMode val="edge"/>
          <c:yMode val="edge"/>
          <c:x val="0"/>
          <c:y val="0.86535364302169659"/>
          <c:w val="0.65681351805846644"/>
          <c:h val="9.2864789281252511E-2"/>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cs-CZ" sz="1000" b="1" i="0" baseline="0">
                <a:solidFill>
                  <a:srgbClr val="233060"/>
                </a:solidFill>
                <a:effectLst/>
                <a:latin typeface="Arial" panose="020B0604020202020204" pitchFamily="34" charset="0"/>
                <a:cs typeface="Arial" panose="020B0604020202020204" pitchFamily="34" charset="0"/>
              </a:rPr>
              <a:t>Heat consumption </a:t>
            </a:r>
            <a:r>
              <a:rPr lang="en-US" sz="1000" b="1" i="0" baseline="0">
                <a:solidFill>
                  <a:srgbClr val="233060"/>
                </a:solidFill>
                <a:effectLst/>
                <a:latin typeface="Arial" panose="020B0604020202020204" pitchFamily="34" charset="0"/>
                <a:cs typeface="Arial" panose="020B0604020202020204" pitchFamily="34" charset="0"/>
              </a:rPr>
              <a:t>[</a:t>
            </a:r>
            <a:r>
              <a:rPr lang="cs-CZ" sz="1000" b="1" i="0" baseline="0">
                <a:solidFill>
                  <a:srgbClr val="233060"/>
                </a:solidFill>
                <a:effectLst/>
                <a:latin typeface="Arial" panose="020B0604020202020204" pitchFamily="34" charset="0"/>
                <a:cs typeface="Arial" panose="020B0604020202020204" pitchFamily="34" charset="0"/>
              </a:rPr>
              <a:t>TJ</a:t>
            </a:r>
            <a:r>
              <a:rPr lang="en-US" sz="1000" b="1" i="0" baseline="0">
                <a:solidFill>
                  <a:srgbClr val="233060"/>
                </a:solidFill>
                <a:effectLst/>
                <a:latin typeface="Arial" panose="020B0604020202020204" pitchFamily="34" charset="0"/>
                <a:cs typeface="Arial" panose="020B0604020202020204" pitchFamily="34" charset="0"/>
              </a:rPr>
              <a:t>]</a:t>
            </a:r>
            <a:endParaRPr lang="cs-CZ" sz="1000">
              <a:solidFill>
                <a:srgbClr val="233060"/>
              </a:solidFill>
              <a:effectLst/>
              <a:latin typeface="Arial" panose="020B0604020202020204" pitchFamily="34" charset="0"/>
              <a:cs typeface="Arial" panose="020B0604020202020204" pitchFamily="34" charset="0"/>
            </a:endParaRPr>
          </a:p>
        </c:rich>
      </c:tx>
      <c:layout>
        <c:manualLayout>
          <c:xMode val="edge"/>
          <c:yMode val="edge"/>
          <c:x val="1.1742784893065813E-3"/>
          <c:y val="4.8816644700528317E-3"/>
        </c:manualLayout>
      </c:layout>
      <c:overlay val="0"/>
    </c:title>
    <c:autoTitleDeleted val="0"/>
    <c:plotArea>
      <c:layout>
        <c:manualLayout>
          <c:layoutTarget val="inner"/>
          <c:xMode val="edge"/>
          <c:yMode val="edge"/>
          <c:x val="7.9670410297886574E-2"/>
          <c:y val="0.16706746420645918"/>
          <c:w val="0.90299353993263509"/>
          <c:h val="0.57517443366789456"/>
        </c:manualLayout>
      </c:layout>
      <c:barChart>
        <c:barDir val="col"/>
        <c:grouping val="clustered"/>
        <c:varyColors val="0"/>
        <c:ser>
          <c:idx val="2"/>
          <c:order val="0"/>
          <c:tx>
            <c:strRef>
              <c:f>'10.5'!$A$5</c:f>
              <c:strCache>
                <c:ptCount val="1"/>
                <c:pt idx="0">
                  <c:v>Industry</c:v>
                </c:pt>
              </c:strCache>
            </c:strRef>
          </c:tx>
          <c:spPr>
            <a:solidFill>
              <a:schemeClr val="accent1"/>
            </a:solidFill>
          </c:spPr>
          <c:invertIfNegative val="0"/>
          <c:cat>
            <c:numRef>
              <c:f>'10.5'!$B$3:$H$3</c:f>
              <c:numCache>
                <c:formatCode>General</c:formatCode>
                <c:ptCount val="7"/>
                <c:pt idx="0">
                  <c:v>2019</c:v>
                </c:pt>
                <c:pt idx="1">
                  <c:v>2020</c:v>
                </c:pt>
                <c:pt idx="2">
                  <c:v>2021</c:v>
                </c:pt>
                <c:pt idx="3">
                  <c:v>2022</c:v>
                </c:pt>
                <c:pt idx="4">
                  <c:v>2023</c:v>
                </c:pt>
                <c:pt idx="5">
                  <c:v>2024</c:v>
                </c:pt>
                <c:pt idx="6">
                  <c:v>2025</c:v>
                </c:pt>
              </c:numCache>
            </c:numRef>
          </c:cat>
          <c:val>
            <c:numRef>
              <c:f>'10.5'!$B$5:$H$5</c:f>
              <c:numCache>
                <c:formatCode>#,##0.0</c:formatCode>
                <c:ptCount val="7"/>
                <c:pt idx="0">
                  <c:v>22189.096138399997</c:v>
                </c:pt>
                <c:pt idx="1">
                  <c:v>20738.055958999998</c:v>
                </c:pt>
                <c:pt idx="2">
                  <c:v>22045.395981684778</c:v>
                </c:pt>
                <c:pt idx="3">
                  <c:v>20452.860594999998</c:v>
                </c:pt>
                <c:pt idx="4">
                  <c:v>17722.913090999999</c:v>
                </c:pt>
                <c:pt idx="5">
                  <c:v>14741.227284000002</c:v>
                </c:pt>
                <c:pt idx="6">
                  <c:v>14734.753072000003</c:v>
                </c:pt>
              </c:numCache>
            </c:numRef>
          </c:val>
          <c:extLst>
            <c:ext xmlns:c16="http://schemas.microsoft.com/office/drawing/2014/chart" uri="{C3380CC4-5D6E-409C-BE32-E72D297353CC}">
              <c16:uniqueId val="{00000000-86ED-4744-A8E3-BCC24A7E0D32}"/>
            </c:ext>
          </c:extLst>
        </c:ser>
        <c:ser>
          <c:idx val="0"/>
          <c:order val="1"/>
          <c:tx>
            <c:strRef>
              <c:f>'10.5'!$A$10</c:f>
              <c:strCache>
                <c:ptCount val="1"/>
                <c:pt idx="0">
                  <c:v>Households</c:v>
                </c:pt>
              </c:strCache>
            </c:strRef>
          </c:tx>
          <c:spPr>
            <a:solidFill>
              <a:schemeClr val="accent6"/>
            </a:solidFill>
          </c:spPr>
          <c:invertIfNegative val="0"/>
          <c:cat>
            <c:numRef>
              <c:f>'10.5'!$B$3:$H$3</c:f>
              <c:numCache>
                <c:formatCode>General</c:formatCode>
                <c:ptCount val="7"/>
                <c:pt idx="0">
                  <c:v>2019</c:v>
                </c:pt>
                <c:pt idx="1">
                  <c:v>2020</c:v>
                </c:pt>
                <c:pt idx="2">
                  <c:v>2021</c:v>
                </c:pt>
                <c:pt idx="3">
                  <c:v>2022</c:v>
                </c:pt>
                <c:pt idx="4">
                  <c:v>2023</c:v>
                </c:pt>
                <c:pt idx="5">
                  <c:v>2024</c:v>
                </c:pt>
                <c:pt idx="6">
                  <c:v>2025</c:v>
                </c:pt>
              </c:numCache>
            </c:numRef>
          </c:cat>
          <c:val>
            <c:numRef>
              <c:f>'10.5'!$B$10:$H$10</c:f>
              <c:numCache>
                <c:formatCode>#,##0.0</c:formatCode>
                <c:ptCount val="7"/>
                <c:pt idx="0">
                  <c:v>33848.785665968302</c:v>
                </c:pt>
                <c:pt idx="1">
                  <c:v>33508.532210038909</c:v>
                </c:pt>
                <c:pt idx="2">
                  <c:v>36775.313857560184</c:v>
                </c:pt>
                <c:pt idx="3">
                  <c:v>32288.978359000012</c:v>
                </c:pt>
                <c:pt idx="4">
                  <c:v>30742.161058000005</c:v>
                </c:pt>
                <c:pt idx="5">
                  <c:v>30938.980745000001</c:v>
                </c:pt>
                <c:pt idx="6">
                  <c:v>32885.366398999999</c:v>
                </c:pt>
              </c:numCache>
            </c:numRef>
          </c:val>
          <c:extLst>
            <c:ext xmlns:c16="http://schemas.microsoft.com/office/drawing/2014/chart" uri="{C3380CC4-5D6E-409C-BE32-E72D297353CC}">
              <c16:uniqueId val="{00000004-86ED-4744-A8E3-BCC24A7E0D32}"/>
            </c:ext>
          </c:extLst>
        </c:ser>
        <c:ser>
          <c:idx val="1"/>
          <c:order val="2"/>
          <c:tx>
            <c:strRef>
              <c:f>'10.5'!$A$11</c:f>
              <c:strCache>
                <c:ptCount val="1"/>
                <c:pt idx="0">
                  <c:v>Retail, services, schools, health care</c:v>
                </c:pt>
              </c:strCache>
            </c:strRef>
          </c:tx>
          <c:spPr>
            <a:solidFill>
              <a:srgbClr val="F0948F"/>
            </a:solidFill>
          </c:spPr>
          <c:invertIfNegative val="0"/>
          <c:cat>
            <c:numRef>
              <c:f>'10.5'!$B$3:$H$3</c:f>
              <c:numCache>
                <c:formatCode>General</c:formatCode>
                <c:ptCount val="7"/>
                <c:pt idx="0">
                  <c:v>2019</c:v>
                </c:pt>
                <c:pt idx="1">
                  <c:v>2020</c:v>
                </c:pt>
                <c:pt idx="2">
                  <c:v>2021</c:v>
                </c:pt>
                <c:pt idx="3">
                  <c:v>2022</c:v>
                </c:pt>
                <c:pt idx="4">
                  <c:v>2023</c:v>
                </c:pt>
                <c:pt idx="5">
                  <c:v>2024</c:v>
                </c:pt>
                <c:pt idx="6">
                  <c:v>2025</c:v>
                </c:pt>
              </c:numCache>
            </c:numRef>
          </c:cat>
          <c:val>
            <c:numRef>
              <c:f>'10.5'!$B$11:$H$11</c:f>
              <c:numCache>
                <c:formatCode>#,##0.0</c:formatCode>
                <c:ptCount val="7"/>
                <c:pt idx="0">
                  <c:v>18669.824002031695</c:v>
                </c:pt>
                <c:pt idx="1">
                  <c:v>18657.963497485754</c:v>
                </c:pt>
                <c:pt idx="2">
                  <c:v>20036.598336999992</c:v>
                </c:pt>
                <c:pt idx="3">
                  <c:v>17105.546163999999</c:v>
                </c:pt>
                <c:pt idx="4">
                  <c:v>15977.290081000001</c:v>
                </c:pt>
                <c:pt idx="5">
                  <c:v>15199.667363999994</c:v>
                </c:pt>
                <c:pt idx="6">
                  <c:v>16571.825241000002</c:v>
                </c:pt>
              </c:numCache>
            </c:numRef>
          </c:val>
          <c:extLst>
            <c:ext xmlns:c16="http://schemas.microsoft.com/office/drawing/2014/chart" uri="{C3380CC4-5D6E-409C-BE32-E72D297353CC}">
              <c16:uniqueId val="{00000005-86ED-4744-A8E3-BCC24A7E0D32}"/>
            </c:ext>
          </c:extLst>
        </c:ser>
        <c:dLbls>
          <c:showLegendKey val="0"/>
          <c:showVal val="0"/>
          <c:showCatName val="0"/>
          <c:showSerName val="0"/>
          <c:showPercent val="0"/>
          <c:showBubbleSize val="0"/>
        </c:dLbls>
        <c:gapWidth val="50"/>
        <c:overlap val="-10"/>
        <c:axId val="144700544"/>
        <c:axId val="144702080"/>
      </c:barChart>
      <c:catAx>
        <c:axId val="144700544"/>
        <c:scaling>
          <c:orientation val="minMax"/>
        </c:scaling>
        <c:delete val="0"/>
        <c:axPos val="b"/>
        <c:numFmt formatCode="General" sourceLinked="1"/>
        <c:majorTickMark val="none"/>
        <c:minorTickMark val="none"/>
        <c:tickLblPos val="low"/>
        <c:txPr>
          <a:bodyPr/>
          <a:lstStyle/>
          <a:p>
            <a:pPr>
              <a:defRPr sz="900"/>
            </a:pPr>
            <a:endParaRPr lang="cs-CZ"/>
          </a:p>
        </c:txPr>
        <c:crossAx val="144702080"/>
        <c:crosses val="autoZero"/>
        <c:auto val="1"/>
        <c:lblAlgn val="ctr"/>
        <c:lblOffset val="100"/>
        <c:noMultiLvlLbl val="0"/>
      </c:catAx>
      <c:valAx>
        <c:axId val="144702080"/>
        <c:scaling>
          <c:orientation val="minMax"/>
          <c:min val="0"/>
        </c:scaling>
        <c:delete val="0"/>
        <c:axPos val="l"/>
        <c:majorGridlines/>
        <c:numFmt formatCode="#,##0" sourceLinked="0"/>
        <c:majorTickMark val="out"/>
        <c:minorTickMark val="none"/>
        <c:tickLblPos val="nextTo"/>
        <c:spPr>
          <a:ln>
            <a:noFill/>
          </a:ln>
        </c:spPr>
        <c:txPr>
          <a:bodyPr/>
          <a:lstStyle/>
          <a:p>
            <a:pPr>
              <a:defRPr sz="900"/>
            </a:pPr>
            <a:endParaRPr lang="cs-CZ"/>
          </a:p>
        </c:txPr>
        <c:crossAx val="144700544"/>
        <c:crosses val="autoZero"/>
        <c:crossBetween val="between"/>
      </c:valAx>
    </c:plotArea>
    <c:legend>
      <c:legendPos val="b"/>
      <c:layout>
        <c:manualLayout>
          <c:xMode val="edge"/>
          <c:yMode val="edge"/>
          <c:x val="1.2647126071985489E-3"/>
          <c:y val="0.81651943721627063"/>
          <c:w val="0.57923837409693857"/>
          <c:h val="0.14914579883523144"/>
        </c:manualLayout>
      </c:layout>
      <c:overlay val="0"/>
      <c:txPr>
        <a:bodyPr/>
        <a:lstStyle/>
        <a:p>
          <a:pPr>
            <a:defRPr sz="900"/>
          </a:pPr>
          <a:endParaRPr lang="cs-CZ"/>
        </a:p>
      </c:txPr>
    </c:legend>
    <c:plotVisOnly val="1"/>
    <c:dispBlanksAs val="gap"/>
    <c:showDLblsOverMax val="0"/>
  </c:chart>
  <c:spPr>
    <a:ln>
      <a:noFill/>
    </a:ln>
  </c:spPr>
  <c:printSettings>
    <c:headerFooter/>
    <c:pageMargins b="0.78740157499999996" l="0.7" r="0.7" t="0.78740157499999996" header="0.3" footer="0.3"/>
    <c:pageSetup/>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7205388244365729"/>
          <c:y val="0.21908190047672613"/>
          <c:w val="0.34141910486533111"/>
          <c:h val="0.51561197707429429"/>
        </c:manualLayout>
      </c:layout>
      <c:doughnutChart>
        <c:varyColors val="1"/>
        <c:ser>
          <c:idx val="0"/>
          <c:order val="0"/>
          <c:dPt>
            <c:idx val="0"/>
            <c:bubble3D val="0"/>
            <c:spPr>
              <a:solidFill>
                <a:schemeClr val="accent1"/>
              </a:solidFill>
            </c:spPr>
            <c:extLst>
              <c:ext xmlns:c16="http://schemas.microsoft.com/office/drawing/2014/chart" uri="{C3380CC4-5D6E-409C-BE32-E72D297353CC}">
                <c16:uniqueId val="{00000001-2156-46E3-901C-C4E7251D05B1}"/>
              </c:ext>
            </c:extLst>
          </c:dPt>
          <c:dPt>
            <c:idx val="1"/>
            <c:bubble3D val="0"/>
            <c:spPr>
              <a:solidFill>
                <a:schemeClr val="accent2"/>
              </a:solidFill>
            </c:spPr>
            <c:extLst>
              <c:ext xmlns:c16="http://schemas.microsoft.com/office/drawing/2014/chart" uri="{C3380CC4-5D6E-409C-BE32-E72D297353CC}">
                <c16:uniqueId val="{00000003-2156-46E3-901C-C4E7251D05B1}"/>
              </c:ext>
            </c:extLst>
          </c:dPt>
          <c:dPt>
            <c:idx val="2"/>
            <c:bubble3D val="0"/>
            <c:spPr>
              <a:solidFill>
                <a:schemeClr val="accent3"/>
              </a:solidFill>
            </c:spPr>
            <c:extLst>
              <c:ext xmlns:c16="http://schemas.microsoft.com/office/drawing/2014/chart" uri="{C3380CC4-5D6E-409C-BE32-E72D297353CC}">
                <c16:uniqueId val="{00000005-2156-46E3-901C-C4E7251D05B1}"/>
              </c:ext>
            </c:extLst>
          </c:dPt>
          <c:dPt>
            <c:idx val="3"/>
            <c:bubble3D val="0"/>
            <c:spPr>
              <a:solidFill>
                <a:schemeClr val="accent4"/>
              </a:solidFill>
            </c:spPr>
            <c:extLst>
              <c:ext xmlns:c16="http://schemas.microsoft.com/office/drawing/2014/chart" uri="{C3380CC4-5D6E-409C-BE32-E72D297353CC}">
                <c16:uniqueId val="{00000007-2156-46E3-901C-C4E7251D05B1}"/>
              </c:ext>
            </c:extLst>
          </c:dPt>
          <c:dPt>
            <c:idx val="4"/>
            <c:bubble3D val="0"/>
            <c:spPr>
              <a:solidFill>
                <a:schemeClr val="accent5"/>
              </a:solidFill>
            </c:spPr>
            <c:extLst>
              <c:ext xmlns:c16="http://schemas.microsoft.com/office/drawing/2014/chart" uri="{C3380CC4-5D6E-409C-BE32-E72D297353CC}">
                <c16:uniqueId val="{00000009-2156-46E3-901C-C4E7251D05B1}"/>
              </c:ext>
            </c:extLst>
          </c:dPt>
          <c:dPt>
            <c:idx val="5"/>
            <c:bubble3D val="0"/>
            <c:spPr>
              <a:solidFill>
                <a:schemeClr val="accent6"/>
              </a:solidFill>
            </c:spPr>
            <c:extLst>
              <c:ext xmlns:c16="http://schemas.microsoft.com/office/drawing/2014/chart" uri="{C3380CC4-5D6E-409C-BE32-E72D297353CC}">
                <c16:uniqueId val="{0000000B-2156-46E3-901C-C4E7251D05B1}"/>
              </c:ext>
            </c:extLst>
          </c:dPt>
          <c:dPt>
            <c:idx val="6"/>
            <c:bubble3D val="0"/>
            <c:spPr>
              <a:solidFill>
                <a:srgbClr val="F0948F"/>
              </a:solidFill>
            </c:spPr>
            <c:extLst>
              <c:ext xmlns:c16="http://schemas.microsoft.com/office/drawing/2014/chart" uri="{C3380CC4-5D6E-409C-BE32-E72D297353CC}">
                <c16:uniqueId val="{0000000D-2156-46E3-901C-C4E7251D05B1}"/>
              </c:ext>
            </c:extLst>
          </c:dPt>
          <c:dPt>
            <c:idx val="7"/>
            <c:bubble3D val="0"/>
            <c:spPr>
              <a:solidFill>
                <a:srgbClr val="F7C9C7"/>
              </a:solidFill>
            </c:spPr>
            <c:extLst>
              <c:ext xmlns:c16="http://schemas.microsoft.com/office/drawing/2014/chart" uri="{C3380CC4-5D6E-409C-BE32-E72D297353CC}">
                <c16:uniqueId val="{0000000F-2156-46E3-901C-C4E7251D05B1}"/>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10-2156-46E3-901C-C4E7251D05B1}"/>
            </c:ext>
          </c:extLst>
        </c:ser>
        <c:ser>
          <c:idx val="2"/>
          <c:order val="1"/>
          <c:dPt>
            <c:idx val="0"/>
            <c:bubble3D val="0"/>
            <c:spPr>
              <a:solidFill>
                <a:schemeClr val="accent1"/>
              </a:solidFill>
            </c:spPr>
            <c:extLst>
              <c:ext xmlns:c16="http://schemas.microsoft.com/office/drawing/2014/chart" uri="{C3380CC4-5D6E-409C-BE32-E72D297353CC}">
                <c16:uniqueId val="{00000012-2156-46E3-901C-C4E7251D05B1}"/>
              </c:ext>
            </c:extLst>
          </c:dPt>
          <c:dPt>
            <c:idx val="1"/>
            <c:bubble3D val="0"/>
            <c:spPr>
              <a:solidFill>
                <a:schemeClr val="accent2"/>
              </a:solidFill>
            </c:spPr>
            <c:extLst>
              <c:ext xmlns:c16="http://schemas.microsoft.com/office/drawing/2014/chart" uri="{C3380CC4-5D6E-409C-BE32-E72D297353CC}">
                <c16:uniqueId val="{00000014-2156-46E3-901C-C4E7251D05B1}"/>
              </c:ext>
            </c:extLst>
          </c:dPt>
          <c:dPt>
            <c:idx val="2"/>
            <c:bubble3D val="0"/>
            <c:spPr>
              <a:solidFill>
                <a:schemeClr val="accent3"/>
              </a:solidFill>
            </c:spPr>
            <c:extLst>
              <c:ext xmlns:c16="http://schemas.microsoft.com/office/drawing/2014/chart" uri="{C3380CC4-5D6E-409C-BE32-E72D297353CC}">
                <c16:uniqueId val="{00000016-2156-46E3-901C-C4E7251D05B1}"/>
              </c:ext>
            </c:extLst>
          </c:dPt>
          <c:dPt>
            <c:idx val="3"/>
            <c:bubble3D val="0"/>
            <c:spPr>
              <a:solidFill>
                <a:schemeClr val="accent4"/>
              </a:solidFill>
            </c:spPr>
            <c:extLst>
              <c:ext xmlns:c16="http://schemas.microsoft.com/office/drawing/2014/chart" uri="{C3380CC4-5D6E-409C-BE32-E72D297353CC}">
                <c16:uniqueId val="{00000018-2156-46E3-901C-C4E7251D05B1}"/>
              </c:ext>
            </c:extLst>
          </c:dPt>
          <c:dPt>
            <c:idx val="4"/>
            <c:bubble3D val="0"/>
            <c:spPr>
              <a:solidFill>
                <a:schemeClr val="accent5"/>
              </a:solidFill>
            </c:spPr>
            <c:extLst>
              <c:ext xmlns:c16="http://schemas.microsoft.com/office/drawing/2014/chart" uri="{C3380CC4-5D6E-409C-BE32-E72D297353CC}">
                <c16:uniqueId val="{0000001A-2156-46E3-901C-C4E7251D05B1}"/>
              </c:ext>
            </c:extLst>
          </c:dPt>
          <c:dPt>
            <c:idx val="5"/>
            <c:bubble3D val="0"/>
            <c:spPr>
              <a:solidFill>
                <a:schemeClr val="accent6"/>
              </a:solidFill>
            </c:spPr>
            <c:extLst>
              <c:ext xmlns:c16="http://schemas.microsoft.com/office/drawing/2014/chart" uri="{C3380CC4-5D6E-409C-BE32-E72D297353CC}">
                <c16:uniqueId val="{0000001C-2156-46E3-901C-C4E7251D05B1}"/>
              </c:ext>
            </c:extLst>
          </c:dPt>
          <c:dPt>
            <c:idx val="6"/>
            <c:bubble3D val="0"/>
            <c:spPr>
              <a:solidFill>
                <a:srgbClr val="F0948F"/>
              </a:solidFill>
            </c:spPr>
            <c:extLst>
              <c:ext xmlns:c16="http://schemas.microsoft.com/office/drawing/2014/chart" uri="{C3380CC4-5D6E-409C-BE32-E72D297353CC}">
                <c16:uniqueId val="{0000001E-2156-46E3-901C-C4E7251D05B1}"/>
              </c:ext>
            </c:extLst>
          </c:dPt>
          <c:dPt>
            <c:idx val="7"/>
            <c:bubble3D val="0"/>
            <c:spPr>
              <a:solidFill>
                <a:srgbClr val="F7C9C7"/>
              </a:solidFill>
            </c:spPr>
            <c:extLst>
              <c:ext xmlns:c16="http://schemas.microsoft.com/office/drawing/2014/chart" uri="{C3380CC4-5D6E-409C-BE32-E72D297353CC}">
                <c16:uniqueId val="{00000020-2156-46E3-901C-C4E7251D05B1}"/>
              </c:ext>
            </c:extLst>
          </c:dPt>
          <c:cat>
            <c:numRef>
              <c:f>'8.5'!$U$27:$U$34</c:f>
              <c:numCache>
                <c:formatCode>#,##0.0</c:formatCode>
                <c:ptCount val="8"/>
              </c:numCache>
            </c:numRef>
          </c:cat>
          <c:val>
            <c:numRef>
              <c:f>'8.5'!$P$27:$P$34</c:f>
              <c:numCache>
                <c:formatCode>0.0</c:formatCode>
                <c:ptCount val="8"/>
              </c:numCache>
            </c:numRef>
          </c:val>
          <c:extLst>
            <c:ext xmlns:c16="http://schemas.microsoft.com/office/drawing/2014/chart" uri="{C3380CC4-5D6E-409C-BE32-E72D297353CC}">
              <c16:uniqueId val="{00000021-2156-46E3-901C-C4E7251D05B1}"/>
            </c:ext>
          </c:extLst>
        </c:ser>
        <c:dLbls>
          <c:showLegendKey val="0"/>
          <c:showVal val="0"/>
          <c:showCatName val="0"/>
          <c:showSerName val="0"/>
          <c:showPercent val="0"/>
          <c:showBubbleSize val="0"/>
          <c:showLeaderLines val="1"/>
        </c:dLbls>
        <c:firstSliceAng val="0"/>
        <c:holeSize val="50"/>
      </c:doughnutChart>
    </c:plotArea>
    <c:legend>
      <c:legendPos val="l"/>
      <c:layout>
        <c:manualLayout>
          <c:xMode val="edge"/>
          <c:yMode val="edge"/>
          <c:x val="0"/>
          <c:y val="0"/>
          <c:w val="1"/>
          <c:h val="1"/>
        </c:manualLayout>
      </c:layout>
      <c:overlay val="0"/>
      <c:txPr>
        <a:bodyPr/>
        <a:lstStyle/>
        <a:p>
          <a:pPr rtl="0">
            <a:defRPr sz="900"/>
          </a:pPr>
          <a:endParaRPr lang="cs-CZ"/>
        </a:p>
      </c:txPr>
    </c:legend>
    <c:plotVisOnly val="1"/>
    <c:dispBlanksAs val="gap"/>
    <c:showDLblsOverMax val="0"/>
  </c:chart>
  <c:spPr>
    <a:noFill/>
    <a:ln>
      <a:noFill/>
    </a:ln>
  </c:spPr>
  <c:printSettings>
    <c:headerFooter/>
    <c:pageMargins b="0.78740157499999996" l="0.7" r="0.7" t="0.78740157499999996" header="0.3" footer="0.3"/>
    <c:pageSetup/>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'4.1'!$O$8</c:f>
              <c:strCache>
                <c:ptCount val="1"/>
              </c:strCache>
            </c:strRef>
          </c:tx>
          <c:spPr>
            <a:solidFill>
              <a:schemeClr val="tx2"/>
            </a:solidFill>
          </c:spPr>
          <c:invertIfNegative val="0"/>
          <c:cat>
            <c:numRef>
              <c:f>'4.1'!$P$7</c:f>
              <c:numCache>
                <c:formatCode>General</c:formatCode>
                <c:ptCount val="1"/>
              </c:numCache>
            </c:numRef>
          </c:cat>
          <c:val>
            <c:numRef>
              <c:f>'4.1'!$P$8</c:f>
              <c:numCache>
                <c:formatCode>0%</c:formatCode>
                <c:ptCount val="1"/>
              </c:numCache>
            </c:numRef>
          </c:val>
          <c:extLst>
            <c:ext xmlns:c16="http://schemas.microsoft.com/office/drawing/2014/chart" uri="{C3380CC4-5D6E-409C-BE32-E72D297353CC}">
              <c16:uniqueId val="{00000000-B187-42F8-8135-75264A0C3574}"/>
            </c:ext>
          </c:extLst>
        </c:ser>
        <c:ser>
          <c:idx val="1"/>
          <c:order val="1"/>
          <c:tx>
            <c:strRef>
              <c:f>'4.1'!$O$9</c:f>
              <c:strCache>
                <c:ptCount val="1"/>
              </c:strCache>
            </c:strRef>
          </c:tx>
          <c:spPr>
            <a:solidFill>
              <a:schemeClr val="accent2"/>
            </a:solidFill>
          </c:spPr>
          <c:invertIfNegative val="0"/>
          <c:cat>
            <c:numRef>
              <c:f>'4.1'!$P$7</c:f>
              <c:numCache>
                <c:formatCode>General</c:formatCode>
                <c:ptCount val="1"/>
              </c:numCache>
            </c:numRef>
          </c:cat>
          <c:val>
            <c:numRef>
              <c:f>'4.1'!$P$9</c:f>
              <c:numCache>
                <c:formatCode>0</c:formatCode>
                <c:ptCount val="1"/>
              </c:numCache>
            </c:numRef>
          </c:val>
          <c:extLst>
            <c:ext xmlns:c16="http://schemas.microsoft.com/office/drawing/2014/chart" uri="{C3380CC4-5D6E-409C-BE32-E72D297353CC}">
              <c16:uniqueId val="{00000001-B187-42F8-8135-75264A0C3574}"/>
            </c:ext>
          </c:extLst>
        </c:ser>
        <c:ser>
          <c:idx val="2"/>
          <c:order val="2"/>
          <c:tx>
            <c:strRef>
              <c:f>'4.1'!$O$10</c:f>
              <c:strCache>
                <c:ptCount val="1"/>
              </c:strCache>
            </c:strRef>
          </c:tx>
          <c:spPr>
            <a:solidFill>
              <a:schemeClr val="accent3"/>
            </a:solidFill>
          </c:spPr>
          <c:invertIfNegative val="0"/>
          <c:cat>
            <c:numRef>
              <c:f>'4.1'!$P$7</c:f>
              <c:numCache>
                <c:formatCode>General</c:formatCode>
                <c:ptCount val="1"/>
              </c:numCache>
            </c:numRef>
          </c:cat>
          <c:val>
            <c:numRef>
              <c:f>'4.1'!$P$10</c:f>
              <c:numCache>
                <c:formatCode>0</c:formatCode>
                <c:ptCount val="1"/>
              </c:numCache>
            </c:numRef>
          </c:val>
          <c:extLst>
            <c:ext xmlns:c16="http://schemas.microsoft.com/office/drawing/2014/chart" uri="{C3380CC4-5D6E-409C-BE32-E72D297353CC}">
              <c16:uniqueId val="{00000002-B187-42F8-8135-75264A0C3574}"/>
            </c:ext>
          </c:extLst>
        </c:ser>
        <c:ser>
          <c:idx val="3"/>
          <c:order val="3"/>
          <c:tx>
            <c:strRef>
              <c:f>'4.1'!$O$11</c:f>
              <c:strCache>
                <c:ptCount val="1"/>
              </c:strCache>
            </c:strRef>
          </c:tx>
          <c:spPr>
            <a:solidFill>
              <a:schemeClr val="accent4"/>
            </a:solidFill>
          </c:spPr>
          <c:invertIfNegative val="0"/>
          <c:cat>
            <c:numRef>
              <c:f>'4.1'!$P$7</c:f>
              <c:numCache>
                <c:formatCode>General</c:formatCode>
                <c:ptCount val="1"/>
              </c:numCache>
            </c:numRef>
          </c:cat>
          <c:val>
            <c:numRef>
              <c:f>'4.1'!$P$11</c:f>
              <c:numCache>
                <c:formatCode>0</c:formatCode>
                <c:ptCount val="1"/>
              </c:numCache>
            </c:numRef>
          </c:val>
          <c:extLst>
            <c:ext xmlns:c16="http://schemas.microsoft.com/office/drawing/2014/chart" uri="{C3380CC4-5D6E-409C-BE32-E72D297353CC}">
              <c16:uniqueId val="{00000003-B187-42F8-8135-75264A0C3574}"/>
            </c:ext>
          </c:extLst>
        </c:ser>
        <c:ser>
          <c:idx val="4"/>
          <c:order val="4"/>
          <c:tx>
            <c:strRef>
              <c:f>'4.1'!$O$12</c:f>
              <c:strCache>
                <c:ptCount val="1"/>
              </c:strCache>
            </c:strRef>
          </c:tx>
          <c:spPr>
            <a:solidFill>
              <a:schemeClr val="accent5"/>
            </a:solidFill>
          </c:spPr>
          <c:invertIfNegative val="0"/>
          <c:cat>
            <c:numRef>
              <c:f>'4.1'!$P$7</c:f>
              <c:numCache>
                <c:formatCode>General</c:formatCode>
                <c:ptCount val="1"/>
              </c:numCache>
            </c:numRef>
          </c:cat>
          <c:val>
            <c:numRef>
              <c:f>'4.1'!$P$12</c:f>
              <c:numCache>
                <c:formatCode>0</c:formatCode>
                <c:ptCount val="1"/>
              </c:numCache>
            </c:numRef>
          </c:val>
          <c:extLst>
            <c:ext xmlns:c16="http://schemas.microsoft.com/office/drawing/2014/chart" uri="{C3380CC4-5D6E-409C-BE32-E72D297353CC}">
              <c16:uniqueId val="{00000004-B187-42F8-8135-75264A0C3574}"/>
            </c:ext>
          </c:extLst>
        </c:ser>
        <c:ser>
          <c:idx val="5"/>
          <c:order val="5"/>
          <c:tx>
            <c:strRef>
              <c:f>'4.1'!$O$13</c:f>
              <c:strCache>
                <c:ptCount val="1"/>
              </c:strCache>
            </c:strRef>
          </c:tx>
          <c:spPr>
            <a:solidFill>
              <a:schemeClr val="accent6"/>
            </a:solidFill>
          </c:spPr>
          <c:invertIfNegative val="0"/>
          <c:cat>
            <c:numRef>
              <c:f>'4.1'!$P$7</c:f>
              <c:numCache>
                <c:formatCode>General</c:formatCode>
                <c:ptCount val="1"/>
              </c:numCache>
            </c:numRef>
          </c:cat>
          <c:val>
            <c:numRef>
              <c:f>'4.1'!$P$13</c:f>
              <c:numCache>
                <c:formatCode>0</c:formatCode>
                <c:ptCount val="1"/>
              </c:numCache>
            </c:numRef>
          </c:val>
          <c:extLst>
            <c:ext xmlns:c16="http://schemas.microsoft.com/office/drawing/2014/chart" uri="{C3380CC4-5D6E-409C-BE32-E72D297353CC}">
              <c16:uniqueId val="{00000005-B187-42F8-8135-75264A0C3574}"/>
            </c:ext>
          </c:extLst>
        </c:ser>
        <c:ser>
          <c:idx val="6"/>
          <c:order val="6"/>
          <c:tx>
            <c:strRef>
              <c:f>'4.1'!$O$14</c:f>
              <c:strCache>
                <c:ptCount val="1"/>
              </c:strCache>
            </c:strRef>
          </c:tx>
          <c:spPr>
            <a:solidFill>
              <a:srgbClr val="F0948F"/>
            </a:solidFill>
          </c:spPr>
          <c:invertIfNegative val="0"/>
          <c:cat>
            <c:numRef>
              <c:f>'4.1'!$P$7</c:f>
              <c:numCache>
                <c:formatCode>General</c:formatCode>
                <c:ptCount val="1"/>
              </c:numCache>
            </c:numRef>
          </c:cat>
          <c:val>
            <c:numRef>
              <c:f>'4.1'!$P$14</c:f>
              <c:numCache>
                <c:formatCode>0%</c:formatCode>
                <c:ptCount val="1"/>
              </c:numCache>
            </c:numRef>
          </c:val>
          <c:extLst>
            <c:ext xmlns:c16="http://schemas.microsoft.com/office/drawing/2014/chart" uri="{C3380CC4-5D6E-409C-BE32-E72D297353CC}">
              <c16:uniqueId val="{00000006-B187-42F8-8135-75264A0C3574}"/>
            </c:ext>
          </c:extLst>
        </c:ser>
        <c:ser>
          <c:idx val="7"/>
          <c:order val="7"/>
          <c:tx>
            <c:strRef>
              <c:f>'4.1'!$O$15</c:f>
              <c:strCache>
                <c:ptCount val="1"/>
              </c:strCache>
            </c:strRef>
          </c:tx>
          <c:spPr>
            <a:solidFill>
              <a:srgbClr val="F7C9C7"/>
            </a:solidFill>
          </c:spPr>
          <c:invertIfNegative val="0"/>
          <c:cat>
            <c:numRef>
              <c:f>'4.1'!$P$7</c:f>
              <c:numCache>
                <c:formatCode>General</c:formatCode>
                <c:ptCount val="1"/>
              </c:numCache>
            </c:numRef>
          </c:cat>
          <c:val>
            <c:numRef>
              <c:f>'4.1'!$P$15</c:f>
              <c:numCache>
                <c:formatCode>0</c:formatCode>
                <c:ptCount val="1"/>
              </c:numCache>
            </c:numRef>
          </c:val>
          <c:extLst>
            <c:ext xmlns:c16="http://schemas.microsoft.com/office/drawing/2014/chart" uri="{C3380CC4-5D6E-409C-BE32-E72D297353CC}">
              <c16:uniqueId val="{00000007-B187-42F8-8135-75264A0C3574}"/>
            </c:ext>
          </c:extLst>
        </c:ser>
        <c:ser>
          <c:idx val="8"/>
          <c:order val="8"/>
          <c:tx>
            <c:strRef>
              <c:f>'4.1'!$O$16</c:f>
              <c:strCache>
                <c:ptCount val="1"/>
              </c:strCache>
            </c:strRef>
          </c:tx>
          <c:spPr>
            <a:solidFill>
              <a:schemeClr val="tx1"/>
            </a:solidFill>
          </c:spPr>
          <c:invertIfNegative val="0"/>
          <c:cat>
            <c:numRef>
              <c:f>'4.1'!$P$7</c:f>
              <c:numCache>
                <c:formatCode>General</c:formatCode>
                <c:ptCount val="1"/>
              </c:numCache>
            </c:numRef>
          </c:cat>
          <c:val>
            <c:numRef>
              <c:f>'4.1'!$P$16</c:f>
              <c:numCache>
                <c:formatCode>0</c:formatCode>
                <c:ptCount val="1"/>
              </c:numCache>
            </c:numRef>
          </c:val>
          <c:extLst>
            <c:ext xmlns:c16="http://schemas.microsoft.com/office/drawing/2014/chart" uri="{C3380CC4-5D6E-409C-BE32-E72D297353CC}">
              <c16:uniqueId val="{00000008-B187-42F8-8135-75264A0C3574}"/>
            </c:ext>
          </c:extLst>
        </c:ser>
        <c:ser>
          <c:idx val="9"/>
          <c:order val="9"/>
          <c:tx>
            <c:strRef>
              <c:f>'4.1'!$O$17</c:f>
              <c:strCache>
                <c:ptCount val="1"/>
              </c:strCache>
            </c:strRef>
          </c:tx>
          <c:spPr>
            <a:solidFill>
              <a:srgbClr val="646363"/>
            </a:solidFill>
          </c:spPr>
          <c:invertIfNegative val="0"/>
          <c:cat>
            <c:numRef>
              <c:f>'4.1'!$P$7</c:f>
              <c:numCache>
                <c:formatCode>General</c:formatCode>
                <c:ptCount val="1"/>
              </c:numCache>
            </c:numRef>
          </c:cat>
          <c:val>
            <c:numRef>
              <c:f>'4.1'!$P$17</c:f>
              <c:numCache>
                <c:formatCode>0</c:formatCode>
                <c:ptCount val="1"/>
              </c:numCache>
            </c:numRef>
          </c:val>
          <c:extLst>
            <c:ext xmlns:c16="http://schemas.microsoft.com/office/drawing/2014/chart" uri="{C3380CC4-5D6E-409C-BE32-E72D297353CC}">
              <c16:uniqueId val="{00000009-B187-42F8-8135-75264A0C3574}"/>
            </c:ext>
          </c:extLst>
        </c:ser>
        <c:ser>
          <c:idx val="10"/>
          <c:order val="10"/>
          <c:tx>
            <c:strRef>
              <c:f>'4.1'!$O$18</c:f>
              <c:strCache>
                <c:ptCount val="1"/>
              </c:strCache>
            </c:strRef>
          </c:tx>
          <c:spPr>
            <a:solidFill>
              <a:srgbClr val="9D9D9C"/>
            </a:solidFill>
          </c:spPr>
          <c:invertIfNegative val="0"/>
          <c:cat>
            <c:numRef>
              <c:f>'4.1'!$P$7</c:f>
              <c:numCache>
                <c:formatCode>General</c:formatCode>
                <c:ptCount val="1"/>
              </c:numCache>
            </c:numRef>
          </c:cat>
          <c:val>
            <c:numRef>
              <c:f>'4.1'!$P$18</c:f>
              <c:numCache>
                <c:formatCode>0</c:formatCode>
                <c:ptCount val="1"/>
              </c:numCache>
            </c:numRef>
          </c:val>
          <c:extLst>
            <c:ext xmlns:c16="http://schemas.microsoft.com/office/drawing/2014/chart" uri="{C3380CC4-5D6E-409C-BE32-E72D297353CC}">
              <c16:uniqueId val="{0000000A-B187-42F8-8135-75264A0C3574}"/>
            </c:ext>
          </c:extLst>
        </c:ser>
        <c:ser>
          <c:idx val="11"/>
          <c:order val="11"/>
          <c:tx>
            <c:strRef>
              <c:f>'4.1'!$O$19</c:f>
              <c:strCache>
                <c:ptCount val="1"/>
              </c:strCache>
            </c:strRef>
          </c:tx>
          <c:invertIfNegative val="0"/>
          <c:cat>
            <c:numRef>
              <c:f>'4.1'!$P$7</c:f>
              <c:numCache>
                <c:formatCode>General</c:formatCode>
                <c:ptCount val="1"/>
              </c:numCache>
            </c:numRef>
          </c:cat>
          <c:val>
            <c:numRef>
              <c:f>'4.1'!$P$19</c:f>
              <c:numCache>
                <c:formatCode>0</c:formatCode>
                <c:ptCount val="1"/>
              </c:numCache>
            </c:numRef>
          </c:val>
          <c:extLst>
            <c:ext xmlns:c16="http://schemas.microsoft.com/office/drawing/2014/chart" uri="{C3380CC4-5D6E-409C-BE32-E72D297353CC}">
              <c16:uniqueId val="{0000000B-B187-42F8-8135-75264A0C3574}"/>
            </c:ext>
          </c:extLst>
        </c:ser>
        <c:ser>
          <c:idx val="12"/>
          <c:order val="12"/>
          <c:tx>
            <c:strRef>
              <c:f>'4.1'!$O$20</c:f>
              <c:strCache>
                <c:ptCount val="1"/>
              </c:strCache>
            </c:strRef>
          </c:tx>
          <c:spPr>
            <a:pattFill prst="ltUpDiag">
              <a:fgClr>
                <a:schemeClr val="accent1"/>
              </a:fgClr>
              <a:bgClr>
                <a:schemeClr val="bg1"/>
              </a:bgClr>
            </a:pattFill>
          </c:spPr>
          <c:invertIfNegative val="0"/>
          <c:cat>
            <c:numRef>
              <c:f>'4.1'!$P$7</c:f>
              <c:numCache>
                <c:formatCode>General</c:formatCode>
                <c:ptCount val="1"/>
              </c:numCache>
            </c:numRef>
          </c:cat>
          <c:val>
            <c:numRef>
              <c:f>'4.1'!$P$20</c:f>
              <c:numCache>
                <c:formatCode>0</c:formatCode>
                <c:ptCount val="1"/>
              </c:numCache>
            </c:numRef>
          </c:val>
          <c:extLst>
            <c:ext xmlns:c16="http://schemas.microsoft.com/office/drawing/2014/chart" uri="{C3380CC4-5D6E-409C-BE32-E72D297353CC}">
              <c16:uniqueId val="{0000000C-B187-42F8-8135-75264A0C3574}"/>
            </c:ext>
          </c:extLst>
        </c:ser>
        <c:ser>
          <c:idx val="13"/>
          <c:order val="13"/>
          <c:tx>
            <c:strRef>
              <c:f>'4.1'!$O$21</c:f>
              <c:strCache>
                <c:ptCount val="1"/>
              </c:strCache>
            </c:strRef>
          </c:tx>
          <c:spPr>
            <a:pattFill prst="ltUpDiag">
              <a:fgClr>
                <a:schemeClr val="accent5"/>
              </a:fgClr>
              <a:bgClr>
                <a:schemeClr val="bg1"/>
              </a:bgClr>
            </a:pattFill>
          </c:spPr>
          <c:invertIfNegative val="0"/>
          <c:cat>
            <c:numRef>
              <c:f>'4.1'!$P$7</c:f>
              <c:numCache>
                <c:formatCode>General</c:formatCode>
                <c:ptCount val="1"/>
              </c:numCache>
            </c:numRef>
          </c:cat>
          <c:val>
            <c:numRef>
              <c:f>'4.1'!$P$21</c:f>
              <c:numCache>
                <c:formatCode>0</c:formatCode>
                <c:ptCount val="1"/>
              </c:numCache>
            </c:numRef>
          </c:val>
          <c:extLst>
            <c:ext xmlns:c16="http://schemas.microsoft.com/office/drawing/2014/chart" uri="{C3380CC4-5D6E-409C-BE32-E72D297353CC}">
              <c16:uniqueId val="{0000000D-B187-42F8-8135-75264A0C3574}"/>
            </c:ext>
          </c:extLst>
        </c:ser>
        <c:ser>
          <c:idx val="14"/>
          <c:order val="14"/>
          <c:tx>
            <c:strRef>
              <c:f>'4.1'!$O$22</c:f>
              <c:strCache>
                <c:ptCount val="1"/>
              </c:strCache>
            </c:strRef>
          </c:tx>
          <c:spPr>
            <a:pattFill prst="ltUpDiag">
              <a:fgClr>
                <a:schemeClr val="accent2"/>
              </a:fgClr>
              <a:bgClr>
                <a:schemeClr val="bg1"/>
              </a:bgClr>
            </a:pattFill>
          </c:spPr>
          <c:invertIfNegative val="0"/>
          <c:cat>
            <c:numRef>
              <c:f>'4.1'!$P$7</c:f>
              <c:numCache>
                <c:formatCode>General</c:formatCode>
                <c:ptCount val="1"/>
              </c:numCache>
            </c:numRef>
          </c:cat>
          <c:val>
            <c:numRef>
              <c:f>'4.1'!$P$22</c:f>
              <c:numCache>
                <c:formatCode>0</c:formatCode>
                <c:ptCount val="1"/>
              </c:numCache>
            </c:numRef>
          </c:val>
          <c:extLst>
            <c:ext xmlns:c16="http://schemas.microsoft.com/office/drawing/2014/chart" uri="{C3380CC4-5D6E-409C-BE32-E72D297353CC}">
              <c16:uniqueId val="{0000000E-B187-42F8-8135-75264A0C3574}"/>
            </c:ext>
          </c:extLst>
        </c:ser>
        <c:ser>
          <c:idx val="15"/>
          <c:order val="15"/>
          <c:tx>
            <c:strRef>
              <c:f>'4.1'!$O$23</c:f>
              <c:strCache>
                <c:ptCount val="1"/>
              </c:strCache>
            </c:strRef>
          </c:tx>
          <c:spPr>
            <a:pattFill prst="ltUpDiag">
              <a:fgClr>
                <a:schemeClr val="accent6"/>
              </a:fgClr>
              <a:bgClr>
                <a:schemeClr val="bg1"/>
              </a:bgClr>
            </a:pattFill>
          </c:spPr>
          <c:invertIfNegative val="0"/>
          <c:cat>
            <c:numRef>
              <c:f>'4.1'!$P$7</c:f>
              <c:numCache>
                <c:formatCode>General</c:formatCode>
                <c:ptCount val="1"/>
              </c:numCache>
            </c:numRef>
          </c:cat>
          <c:val>
            <c:numRef>
              <c:f>'4.1'!$P$23</c:f>
              <c:numCache>
                <c:formatCode>0%</c:formatCode>
                <c:ptCount val="1"/>
              </c:numCache>
            </c:numRef>
          </c:val>
          <c:extLst>
            <c:ext xmlns:c16="http://schemas.microsoft.com/office/drawing/2014/chart" uri="{C3380CC4-5D6E-409C-BE32-E72D297353CC}">
              <c16:uniqueId val="{0000000F-B187-42F8-8135-75264A0C3574}"/>
            </c:ext>
          </c:extLst>
        </c:ser>
        <c:dLbls>
          <c:showLegendKey val="0"/>
          <c:showVal val="0"/>
          <c:showCatName val="0"/>
          <c:showSerName val="0"/>
          <c:showPercent val="0"/>
          <c:showBubbleSize val="0"/>
        </c:dLbls>
        <c:gapWidth val="150"/>
        <c:axId val="226677120"/>
        <c:axId val="226678656"/>
      </c:barChart>
      <c:catAx>
        <c:axId val="226677120"/>
        <c:scaling>
          <c:orientation val="minMax"/>
        </c:scaling>
        <c:delete val="1"/>
        <c:axPos val="b"/>
        <c:numFmt formatCode="General" sourceLinked="1"/>
        <c:majorTickMark val="out"/>
        <c:minorTickMark val="none"/>
        <c:tickLblPos val="nextTo"/>
        <c:crossAx val="226678656"/>
        <c:crosses val="autoZero"/>
        <c:auto val="1"/>
        <c:lblAlgn val="ctr"/>
        <c:lblOffset val="100"/>
        <c:noMultiLvlLbl val="0"/>
      </c:catAx>
      <c:valAx>
        <c:axId val="226678656"/>
        <c:scaling>
          <c:orientation val="minMax"/>
        </c:scaling>
        <c:delete val="1"/>
        <c:axPos val="l"/>
        <c:numFmt formatCode="0%" sourceLinked="1"/>
        <c:majorTickMark val="out"/>
        <c:minorTickMark val="none"/>
        <c:tickLblPos val="nextTo"/>
        <c:crossAx val="226677120"/>
        <c:crosses val="autoZero"/>
        <c:crossBetween val="between"/>
      </c:valAx>
      <c:spPr>
        <a:noFill/>
      </c:spPr>
    </c:plotArea>
    <c:legend>
      <c:legendPos val="r"/>
      <c:layout>
        <c:manualLayout>
          <c:xMode val="edge"/>
          <c:yMode val="edge"/>
          <c:x val="0"/>
          <c:y val="0"/>
          <c:w val="1"/>
          <c:h val="1"/>
        </c:manualLayout>
      </c:layout>
      <c:overlay val="0"/>
    </c:legend>
    <c:plotVisOnly val="1"/>
    <c:dispBlanksAs val="gap"/>
    <c:showDLblsOverMax val="0"/>
  </c:chart>
  <c:spPr>
    <a:noFill/>
    <a:ln>
      <a:noFill/>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9.xml.rels><?xml version="1.0" encoding="UTF-8" standalone="yes"?>
<Relationships xmlns="http://schemas.openxmlformats.org/package/2006/relationships"><Relationship Id="rId8" Type="http://schemas.openxmlformats.org/officeDocument/2006/relationships/chart" Target="../charts/chart26.xml"/><Relationship Id="rId3" Type="http://schemas.openxmlformats.org/officeDocument/2006/relationships/chart" Target="../charts/chart21.xml"/><Relationship Id="rId7" Type="http://schemas.openxmlformats.org/officeDocument/2006/relationships/chart" Target="../charts/chart25.xml"/><Relationship Id="rId2" Type="http://schemas.openxmlformats.org/officeDocument/2006/relationships/chart" Target="../charts/chart20.xml"/><Relationship Id="rId1" Type="http://schemas.openxmlformats.org/officeDocument/2006/relationships/chart" Target="../charts/chart19.xml"/><Relationship Id="rId6" Type="http://schemas.openxmlformats.org/officeDocument/2006/relationships/chart" Target="../charts/chart24.xml"/><Relationship Id="rId5" Type="http://schemas.openxmlformats.org/officeDocument/2006/relationships/chart" Target="../charts/chart23.xml"/><Relationship Id="rId4" Type="http://schemas.openxmlformats.org/officeDocument/2006/relationships/chart" Target="../charts/chart22.xml"/><Relationship Id="rId9" Type="http://schemas.openxmlformats.org/officeDocument/2006/relationships/chart" Target="../charts/chart27.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30.xml"/><Relationship Id="rId2" Type="http://schemas.openxmlformats.org/officeDocument/2006/relationships/chart" Target="../charts/chart29.xml"/><Relationship Id="rId1" Type="http://schemas.openxmlformats.org/officeDocument/2006/relationships/chart" Target="../charts/chart28.xml"/><Relationship Id="rId4" Type="http://schemas.openxmlformats.org/officeDocument/2006/relationships/chart" Target="../charts/chart31.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chart" Target="../charts/chart36.xml"/><Relationship Id="rId6" Type="http://schemas.openxmlformats.org/officeDocument/2006/relationships/chart" Target="../charts/chart40.xml"/><Relationship Id="rId5" Type="http://schemas.openxmlformats.org/officeDocument/2006/relationships/image" Target="../media/image2.png"/><Relationship Id="rId4" Type="http://schemas.openxmlformats.org/officeDocument/2006/relationships/chart" Target="../charts/chart39.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5.xml"/><Relationship Id="rId5" Type="http://schemas.openxmlformats.org/officeDocument/2006/relationships/image" Target="../media/image3.png"/><Relationship Id="rId4" Type="http://schemas.openxmlformats.org/officeDocument/2006/relationships/chart" Target="../charts/chart44.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46.xml"/><Relationship Id="rId7" Type="http://schemas.openxmlformats.org/officeDocument/2006/relationships/chart" Target="../charts/chart50.xml"/><Relationship Id="rId2" Type="http://schemas.microsoft.com/office/2007/relationships/hdphoto" Target="../media/hdphoto1.wdp"/><Relationship Id="rId1" Type="http://schemas.openxmlformats.org/officeDocument/2006/relationships/image" Target="../media/image4.png"/><Relationship Id="rId6" Type="http://schemas.openxmlformats.org/officeDocument/2006/relationships/chart" Target="../charts/chart49.xml"/><Relationship Id="rId5" Type="http://schemas.openxmlformats.org/officeDocument/2006/relationships/chart" Target="../charts/chart48.xml"/><Relationship Id="rId4" Type="http://schemas.openxmlformats.org/officeDocument/2006/relationships/chart" Target="../charts/chart47.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51.xml"/><Relationship Id="rId7" Type="http://schemas.openxmlformats.org/officeDocument/2006/relationships/chart" Target="../charts/chart55.xml"/><Relationship Id="rId2" Type="http://schemas.microsoft.com/office/2007/relationships/hdphoto" Target="../media/hdphoto2.wdp"/><Relationship Id="rId1" Type="http://schemas.openxmlformats.org/officeDocument/2006/relationships/image" Target="../media/image5.png"/><Relationship Id="rId6" Type="http://schemas.openxmlformats.org/officeDocument/2006/relationships/chart" Target="../charts/chart54.xml"/><Relationship Id="rId5" Type="http://schemas.openxmlformats.org/officeDocument/2006/relationships/chart" Target="../charts/chart53.xml"/><Relationship Id="rId4" Type="http://schemas.openxmlformats.org/officeDocument/2006/relationships/chart" Target="../charts/chart52.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56.xml"/><Relationship Id="rId7" Type="http://schemas.openxmlformats.org/officeDocument/2006/relationships/chart" Target="../charts/chart60.xml"/><Relationship Id="rId2" Type="http://schemas.microsoft.com/office/2007/relationships/hdphoto" Target="../media/hdphoto3.wdp"/><Relationship Id="rId1" Type="http://schemas.openxmlformats.org/officeDocument/2006/relationships/image" Target="../media/image6.png"/><Relationship Id="rId6" Type="http://schemas.openxmlformats.org/officeDocument/2006/relationships/chart" Target="../charts/chart59.xml"/><Relationship Id="rId5" Type="http://schemas.openxmlformats.org/officeDocument/2006/relationships/chart" Target="../charts/chart58.xml"/><Relationship Id="rId4" Type="http://schemas.openxmlformats.org/officeDocument/2006/relationships/chart" Target="../charts/chart57.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61.xml"/><Relationship Id="rId7" Type="http://schemas.openxmlformats.org/officeDocument/2006/relationships/chart" Target="../charts/chart65.xml"/><Relationship Id="rId2" Type="http://schemas.microsoft.com/office/2007/relationships/hdphoto" Target="../media/hdphoto4.wdp"/><Relationship Id="rId1" Type="http://schemas.openxmlformats.org/officeDocument/2006/relationships/image" Target="../media/image7.png"/><Relationship Id="rId6" Type="http://schemas.openxmlformats.org/officeDocument/2006/relationships/chart" Target="../charts/chart64.xml"/><Relationship Id="rId5" Type="http://schemas.openxmlformats.org/officeDocument/2006/relationships/chart" Target="../charts/chart63.xml"/><Relationship Id="rId4" Type="http://schemas.openxmlformats.org/officeDocument/2006/relationships/chart" Target="../charts/chart62.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66.xml"/><Relationship Id="rId7" Type="http://schemas.openxmlformats.org/officeDocument/2006/relationships/chart" Target="../charts/chart70.xml"/><Relationship Id="rId2" Type="http://schemas.microsoft.com/office/2007/relationships/hdphoto" Target="../media/hdphoto5.wdp"/><Relationship Id="rId1" Type="http://schemas.openxmlformats.org/officeDocument/2006/relationships/image" Target="../media/image8.png"/><Relationship Id="rId6" Type="http://schemas.openxmlformats.org/officeDocument/2006/relationships/chart" Target="../charts/chart69.xml"/><Relationship Id="rId5" Type="http://schemas.openxmlformats.org/officeDocument/2006/relationships/chart" Target="../charts/chart68.xml"/><Relationship Id="rId4" Type="http://schemas.openxmlformats.org/officeDocument/2006/relationships/chart" Target="../charts/chart67.xml"/></Relationships>
</file>

<file path=xl/drawings/_rels/drawing20.xml.rels><?xml version="1.0" encoding="UTF-8" standalone="yes"?>
<Relationships xmlns="http://schemas.openxmlformats.org/package/2006/relationships"><Relationship Id="rId8" Type="http://schemas.openxmlformats.org/officeDocument/2006/relationships/chart" Target="../charts/chart74.xml"/><Relationship Id="rId3" Type="http://schemas.openxmlformats.org/officeDocument/2006/relationships/image" Target="../media/image10.png"/><Relationship Id="rId7" Type="http://schemas.openxmlformats.org/officeDocument/2006/relationships/chart" Target="../charts/chart73.xml"/><Relationship Id="rId2" Type="http://schemas.microsoft.com/office/2007/relationships/hdphoto" Target="../media/hdphoto6.wdp"/><Relationship Id="rId1" Type="http://schemas.openxmlformats.org/officeDocument/2006/relationships/image" Target="../media/image9.png"/><Relationship Id="rId6" Type="http://schemas.openxmlformats.org/officeDocument/2006/relationships/chart" Target="../charts/chart72.xml"/><Relationship Id="rId5" Type="http://schemas.openxmlformats.org/officeDocument/2006/relationships/chart" Target="../charts/chart71.xml"/><Relationship Id="rId4" Type="http://schemas.microsoft.com/office/2007/relationships/hdphoto" Target="../media/hdphoto7.wdp"/><Relationship Id="rId9" Type="http://schemas.openxmlformats.org/officeDocument/2006/relationships/chart" Target="../charts/chart75.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76.xml"/><Relationship Id="rId7" Type="http://schemas.openxmlformats.org/officeDocument/2006/relationships/chart" Target="../charts/chart80.xml"/><Relationship Id="rId2" Type="http://schemas.microsoft.com/office/2007/relationships/hdphoto" Target="../media/hdphoto8.wdp"/><Relationship Id="rId1" Type="http://schemas.openxmlformats.org/officeDocument/2006/relationships/image" Target="../media/image11.png"/><Relationship Id="rId6" Type="http://schemas.openxmlformats.org/officeDocument/2006/relationships/chart" Target="../charts/chart79.xml"/><Relationship Id="rId5" Type="http://schemas.openxmlformats.org/officeDocument/2006/relationships/chart" Target="../charts/chart78.xml"/><Relationship Id="rId4" Type="http://schemas.openxmlformats.org/officeDocument/2006/relationships/chart" Target="../charts/chart77.xml"/></Relationships>
</file>

<file path=xl/drawings/_rels/drawing22.xml.rels><?xml version="1.0" encoding="UTF-8" standalone="yes"?>
<Relationships xmlns="http://schemas.openxmlformats.org/package/2006/relationships"><Relationship Id="rId8" Type="http://schemas.openxmlformats.org/officeDocument/2006/relationships/chart" Target="../charts/chart84.xml"/><Relationship Id="rId3" Type="http://schemas.openxmlformats.org/officeDocument/2006/relationships/image" Target="../media/image13.png"/><Relationship Id="rId7" Type="http://schemas.openxmlformats.org/officeDocument/2006/relationships/chart" Target="../charts/chart83.xml"/><Relationship Id="rId2" Type="http://schemas.microsoft.com/office/2007/relationships/hdphoto" Target="../media/hdphoto9.wdp"/><Relationship Id="rId1" Type="http://schemas.openxmlformats.org/officeDocument/2006/relationships/image" Target="../media/image12.png"/><Relationship Id="rId6" Type="http://schemas.openxmlformats.org/officeDocument/2006/relationships/chart" Target="../charts/chart82.xml"/><Relationship Id="rId5" Type="http://schemas.openxmlformats.org/officeDocument/2006/relationships/chart" Target="../charts/chart81.xml"/><Relationship Id="rId4" Type="http://schemas.microsoft.com/office/2007/relationships/hdphoto" Target="../media/hdphoto10.wdp"/><Relationship Id="rId9" Type="http://schemas.openxmlformats.org/officeDocument/2006/relationships/chart" Target="../charts/chart85.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89.xml"/><Relationship Id="rId3" Type="http://schemas.openxmlformats.org/officeDocument/2006/relationships/image" Target="../media/image15.png"/><Relationship Id="rId7" Type="http://schemas.openxmlformats.org/officeDocument/2006/relationships/chart" Target="../charts/chart88.xml"/><Relationship Id="rId2" Type="http://schemas.microsoft.com/office/2007/relationships/hdphoto" Target="../media/hdphoto11.wdp"/><Relationship Id="rId1" Type="http://schemas.openxmlformats.org/officeDocument/2006/relationships/image" Target="../media/image14.png"/><Relationship Id="rId6" Type="http://schemas.openxmlformats.org/officeDocument/2006/relationships/chart" Target="../charts/chart87.xml"/><Relationship Id="rId5" Type="http://schemas.openxmlformats.org/officeDocument/2006/relationships/chart" Target="../charts/chart86.xml"/><Relationship Id="rId4" Type="http://schemas.microsoft.com/office/2007/relationships/hdphoto" Target="../media/hdphoto12.wdp"/><Relationship Id="rId9" Type="http://schemas.openxmlformats.org/officeDocument/2006/relationships/chart" Target="../charts/chart90.xml"/></Relationships>
</file>

<file path=xl/drawings/_rels/drawing24.xml.rels><?xml version="1.0" encoding="UTF-8" standalone="yes"?>
<Relationships xmlns="http://schemas.openxmlformats.org/package/2006/relationships"><Relationship Id="rId8" Type="http://schemas.openxmlformats.org/officeDocument/2006/relationships/chart" Target="../charts/chart94.xml"/><Relationship Id="rId3" Type="http://schemas.openxmlformats.org/officeDocument/2006/relationships/image" Target="../media/image17.png"/><Relationship Id="rId7" Type="http://schemas.openxmlformats.org/officeDocument/2006/relationships/chart" Target="../charts/chart93.xml"/><Relationship Id="rId2" Type="http://schemas.microsoft.com/office/2007/relationships/hdphoto" Target="../media/hdphoto13.wdp"/><Relationship Id="rId1" Type="http://schemas.openxmlformats.org/officeDocument/2006/relationships/image" Target="../media/image16.png"/><Relationship Id="rId6" Type="http://schemas.openxmlformats.org/officeDocument/2006/relationships/chart" Target="../charts/chart92.xml"/><Relationship Id="rId5" Type="http://schemas.openxmlformats.org/officeDocument/2006/relationships/chart" Target="../charts/chart91.xml"/><Relationship Id="rId4" Type="http://schemas.microsoft.com/office/2007/relationships/hdphoto" Target="../media/hdphoto14.wdp"/><Relationship Id="rId9" Type="http://schemas.openxmlformats.org/officeDocument/2006/relationships/chart" Target="../charts/chart95.xml"/></Relationships>
</file>

<file path=xl/drawings/_rels/drawing25.xml.rels><?xml version="1.0" encoding="UTF-8" standalone="yes"?>
<Relationships xmlns="http://schemas.openxmlformats.org/package/2006/relationships"><Relationship Id="rId8" Type="http://schemas.openxmlformats.org/officeDocument/2006/relationships/chart" Target="../charts/chart99.xml"/><Relationship Id="rId3" Type="http://schemas.openxmlformats.org/officeDocument/2006/relationships/image" Target="../media/image19.png"/><Relationship Id="rId7" Type="http://schemas.openxmlformats.org/officeDocument/2006/relationships/chart" Target="../charts/chart98.xml"/><Relationship Id="rId2" Type="http://schemas.microsoft.com/office/2007/relationships/hdphoto" Target="../media/hdphoto15.wdp"/><Relationship Id="rId1" Type="http://schemas.openxmlformats.org/officeDocument/2006/relationships/image" Target="../media/image18.png"/><Relationship Id="rId6" Type="http://schemas.openxmlformats.org/officeDocument/2006/relationships/chart" Target="../charts/chart97.xml"/><Relationship Id="rId5" Type="http://schemas.openxmlformats.org/officeDocument/2006/relationships/chart" Target="../charts/chart96.xml"/><Relationship Id="rId4" Type="http://schemas.microsoft.com/office/2007/relationships/hdphoto" Target="../media/hdphoto16.wdp"/><Relationship Id="rId9" Type="http://schemas.openxmlformats.org/officeDocument/2006/relationships/chart" Target="../charts/chart100.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101.xml"/><Relationship Id="rId7" Type="http://schemas.openxmlformats.org/officeDocument/2006/relationships/chart" Target="../charts/chart105.xml"/><Relationship Id="rId2" Type="http://schemas.microsoft.com/office/2007/relationships/hdphoto" Target="../media/hdphoto17.wdp"/><Relationship Id="rId1" Type="http://schemas.openxmlformats.org/officeDocument/2006/relationships/image" Target="../media/image20.png"/><Relationship Id="rId6" Type="http://schemas.openxmlformats.org/officeDocument/2006/relationships/chart" Target="../charts/chart104.xml"/><Relationship Id="rId5" Type="http://schemas.openxmlformats.org/officeDocument/2006/relationships/chart" Target="../charts/chart103.xml"/><Relationship Id="rId4" Type="http://schemas.openxmlformats.org/officeDocument/2006/relationships/chart" Target="../charts/chart102.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106.xml"/><Relationship Id="rId7" Type="http://schemas.openxmlformats.org/officeDocument/2006/relationships/chart" Target="../charts/chart110.xml"/><Relationship Id="rId2" Type="http://schemas.microsoft.com/office/2007/relationships/hdphoto" Target="../media/hdphoto18.wdp"/><Relationship Id="rId1" Type="http://schemas.openxmlformats.org/officeDocument/2006/relationships/image" Target="../media/image21.png"/><Relationship Id="rId6" Type="http://schemas.openxmlformats.org/officeDocument/2006/relationships/chart" Target="../charts/chart109.xml"/><Relationship Id="rId5" Type="http://schemas.openxmlformats.org/officeDocument/2006/relationships/chart" Target="../charts/chart108.xml"/><Relationship Id="rId4" Type="http://schemas.openxmlformats.org/officeDocument/2006/relationships/chart" Target="../charts/chart107.xml"/></Relationships>
</file>

<file path=xl/drawings/_rels/drawing28.xml.rels><?xml version="1.0" encoding="UTF-8" standalone="yes"?>
<Relationships xmlns="http://schemas.openxmlformats.org/package/2006/relationships"><Relationship Id="rId3" Type="http://schemas.openxmlformats.org/officeDocument/2006/relationships/chart" Target="../charts/chart113.xml"/><Relationship Id="rId2" Type="http://schemas.openxmlformats.org/officeDocument/2006/relationships/chart" Target="../charts/chart112.xml"/><Relationship Id="rId1" Type="http://schemas.openxmlformats.org/officeDocument/2006/relationships/chart" Target="../charts/chart111.xml"/><Relationship Id="rId6" Type="http://schemas.openxmlformats.org/officeDocument/2006/relationships/chart" Target="../charts/chart115.xml"/><Relationship Id="rId5" Type="http://schemas.openxmlformats.org/officeDocument/2006/relationships/image" Target="../media/image22.png"/><Relationship Id="rId4" Type="http://schemas.openxmlformats.org/officeDocument/2006/relationships/chart" Target="../charts/chart114.xml"/></Relationships>
</file>

<file path=xl/drawings/_rels/drawing29.xml.rels><?xml version="1.0" encoding="UTF-8" standalone="yes"?>
<Relationships xmlns="http://schemas.openxmlformats.org/package/2006/relationships"><Relationship Id="rId3" Type="http://schemas.openxmlformats.org/officeDocument/2006/relationships/chart" Target="../charts/chart118.xml"/><Relationship Id="rId2" Type="http://schemas.openxmlformats.org/officeDocument/2006/relationships/chart" Target="../charts/chart117.xml"/><Relationship Id="rId1" Type="http://schemas.openxmlformats.org/officeDocument/2006/relationships/chart" Target="../charts/chart116.xml"/><Relationship Id="rId6" Type="http://schemas.openxmlformats.org/officeDocument/2006/relationships/chart" Target="../charts/chart120.xml"/><Relationship Id="rId5" Type="http://schemas.openxmlformats.org/officeDocument/2006/relationships/image" Target="../media/image23.png"/><Relationship Id="rId4" Type="http://schemas.openxmlformats.org/officeDocument/2006/relationships/chart" Target="../charts/chart119.xml"/></Relationships>
</file>

<file path=xl/drawings/_rels/drawing30.xml.rels><?xml version="1.0" encoding="UTF-8" standalone="yes"?>
<Relationships xmlns="http://schemas.openxmlformats.org/package/2006/relationships"><Relationship Id="rId3" Type="http://schemas.openxmlformats.org/officeDocument/2006/relationships/chart" Target="../charts/chart123.xml"/><Relationship Id="rId2" Type="http://schemas.openxmlformats.org/officeDocument/2006/relationships/chart" Target="../charts/chart122.xml"/><Relationship Id="rId1" Type="http://schemas.openxmlformats.org/officeDocument/2006/relationships/chart" Target="../charts/chart121.xml"/><Relationship Id="rId6" Type="http://schemas.openxmlformats.org/officeDocument/2006/relationships/chart" Target="../charts/chart125.xml"/><Relationship Id="rId5" Type="http://schemas.openxmlformats.org/officeDocument/2006/relationships/image" Target="../media/image24.png"/><Relationship Id="rId4" Type="http://schemas.openxmlformats.org/officeDocument/2006/relationships/chart" Target="../charts/chart124.xml"/></Relationships>
</file>

<file path=xl/drawings/_rels/drawing31.xml.rels><?xml version="1.0" encoding="UTF-8" standalone="yes"?>
<Relationships xmlns="http://schemas.openxmlformats.org/package/2006/relationships"><Relationship Id="rId3" Type="http://schemas.openxmlformats.org/officeDocument/2006/relationships/chart" Target="../charts/chart128.xml"/><Relationship Id="rId2" Type="http://schemas.openxmlformats.org/officeDocument/2006/relationships/chart" Target="../charts/chart127.xml"/><Relationship Id="rId1" Type="http://schemas.openxmlformats.org/officeDocument/2006/relationships/chart" Target="../charts/chart126.xml"/><Relationship Id="rId6" Type="http://schemas.openxmlformats.org/officeDocument/2006/relationships/chart" Target="../charts/chart130.xml"/><Relationship Id="rId5" Type="http://schemas.openxmlformats.org/officeDocument/2006/relationships/chart" Target="../charts/chart129.xml"/><Relationship Id="rId4" Type="http://schemas.openxmlformats.org/officeDocument/2006/relationships/image" Target="../media/image25.png"/></Relationships>
</file>

<file path=xl/drawings/_rels/drawing32.xml.rels><?xml version="1.0" encoding="UTF-8" standalone="yes"?>
<Relationships xmlns="http://schemas.openxmlformats.org/package/2006/relationships"><Relationship Id="rId3" Type="http://schemas.openxmlformats.org/officeDocument/2006/relationships/chart" Target="../charts/chart133.xml"/><Relationship Id="rId2" Type="http://schemas.openxmlformats.org/officeDocument/2006/relationships/chart" Target="../charts/chart132.xml"/><Relationship Id="rId1" Type="http://schemas.openxmlformats.org/officeDocument/2006/relationships/chart" Target="../charts/chart131.xml"/><Relationship Id="rId6" Type="http://schemas.openxmlformats.org/officeDocument/2006/relationships/chart" Target="../charts/chart135.xml"/><Relationship Id="rId5" Type="http://schemas.openxmlformats.org/officeDocument/2006/relationships/chart" Target="../charts/chart134.xml"/><Relationship Id="rId4" Type="http://schemas.openxmlformats.org/officeDocument/2006/relationships/image" Target="../media/image26.png"/></Relationships>
</file>

<file path=xl/drawings/_rels/drawing33.xml.rels><?xml version="1.0" encoding="UTF-8" standalone="yes"?>
<Relationships xmlns="http://schemas.openxmlformats.org/package/2006/relationships"><Relationship Id="rId3" Type="http://schemas.openxmlformats.org/officeDocument/2006/relationships/chart" Target="../charts/chart138.xml"/><Relationship Id="rId2" Type="http://schemas.openxmlformats.org/officeDocument/2006/relationships/chart" Target="../charts/chart137.xml"/><Relationship Id="rId1" Type="http://schemas.openxmlformats.org/officeDocument/2006/relationships/chart" Target="../charts/chart136.xml"/><Relationship Id="rId6" Type="http://schemas.openxmlformats.org/officeDocument/2006/relationships/chart" Target="../charts/chart140.xml"/><Relationship Id="rId5" Type="http://schemas.openxmlformats.org/officeDocument/2006/relationships/chart" Target="../charts/chart139.xml"/><Relationship Id="rId4" Type="http://schemas.openxmlformats.org/officeDocument/2006/relationships/image" Target="../media/image27.png"/></Relationships>
</file>

<file path=xl/drawings/_rels/drawing34.xml.rels><?xml version="1.0" encoding="UTF-8" standalone="yes"?>
<Relationships xmlns="http://schemas.openxmlformats.org/package/2006/relationships"><Relationship Id="rId3" Type="http://schemas.openxmlformats.org/officeDocument/2006/relationships/chart" Target="../charts/chart143.xml"/><Relationship Id="rId2" Type="http://schemas.openxmlformats.org/officeDocument/2006/relationships/chart" Target="../charts/chart142.xml"/><Relationship Id="rId1" Type="http://schemas.openxmlformats.org/officeDocument/2006/relationships/chart" Target="../charts/chart141.xml"/><Relationship Id="rId6" Type="http://schemas.openxmlformats.org/officeDocument/2006/relationships/chart" Target="../charts/chart145.xml"/><Relationship Id="rId5" Type="http://schemas.openxmlformats.org/officeDocument/2006/relationships/chart" Target="../charts/chart144.xml"/><Relationship Id="rId4" Type="http://schemas.openxmlformats.org/officeDocument/2006/relationships/image" Target="../media/image28.png"/></Relationships>
</file>

<file path=xl/drawings/_rels/drawing35.xml.rels><?xml version="1.0" encoding="UTF-8" standalone="yes"?>
<Relationships xmlns="http://schemas.openxmlformats.org/package/2006/relationships"><Relationship Id="rId3" Type="http://schemas.openxmlformats.org/officeDocument/2006/relationships/chart" Target="../charts/chart148.xml"/><Relationship Id="rId2" Type="http://schemas.openxmlformats.org/officeDocument/2006/relationships/chart" Target="../charts/chart147.xml"/><Relationship Id="rId1" Type="http://schemas.openxmlformats.org/officeDocument/2006/relationships/chart" Target="../charts/chart146.xml"/><Relationship Id="rId6" Type="http://schemas.openxmlformats.org/officeDocument/2006/relationships/chart" Target="../charts/chart150.xml"/><Relationship Id="rId5" Type="http://schemas.openxmlformats.org/officeDocument/2006/relationships/chart" Target="../charts/chart149.xml"/><Relationship Id="rId4" Type="http://schemas.openxmlformats.org/officeDocument/2006/relationships/image" Target="../media/image29.png"/></Relationships>
</file>

<file path=xl/drawings/_rels/drawing36.xml.rels><?xml version="1.0" encoding="UTF-8" standalone="yes"?>
<Relationships xmlns="http://schemas.openxmlformats.org/package/2006/relationships"><Relationship Id="rId3" Type="http://schemas.openxmlformats.org/officeDocument/2006/relationships/chart" Target="../charts/chart153.xml"/><Relationship Id="rId2" Type="http://schemas.openxmlformats.org/officeDocument/2006/relationships/chart" Target="../charts/chart152.xml"/><Relationship Id="rId1" Type="http://schemas.openxmlformats.org/officeDocument/2006/relationships/chart" Target="../charts/chart151.xml"/><Relationship Id="rId6" Type="http://schemas.openxmlformats.org/officeDocument/2006/relationships/chart" Target="../charts/chart155.xml"/><Relationship Id="rId5" Type="http://schemas.openxmlformats.org/officeDocument/2006/relationships/chart" Target="../charts/chart154.xml"/><Relationship Id="rId4" Type="http://schemas.openxmlformats.org/officeDocument/2006/relationships/image" Target="../media/image30.png"/></Relationships>
</file>

<file path=xl/drawings/_rels/drawing37.xml.rels><?xml version="1.0" encoding="UTF-8" standalone="yes"?>
<Relationships xmlns="http://schemas.openxmlformats.org/package/2006/relationships"><Relationship Id="rId3" Type="http://schemas.openxmlformats.org/officeDocument/2006/relationships/chart" Target="../charts/chart158.xml"/><Relationship Id="rId2" Type="http://schemas.openxmlformats.org/officeDocument/2006/relationships/chart" Target="../charts/chart157.xml"/><Relationship Id="rId1" Type="http://schemas.openxmlformats.org/officeDocument/2006/relationships/chart" Target="../charts/chart156.xml"/><Relationship Id="rId6" Type="http://schemas.openxmlformats.org/officeDocument/2006/relationships/chart" Target="../charts/chart160.xml"/><Relationship Id="rId5" Type="http://schemas.openxmlformats.org/officeDocument/2006/relationships/chart" Target="../charts/chart159.xml"/><Relationship Id="rId4" Type="http://schemas.openxmlformats.org/officeDocument/2006/relationships/image" Target="../media/image31.png"/></Relationships>
</file>

<file path=xl/drawings/_rels/drawing38.xml.rels><?xml version="1.0" encoding="UTF-8" standalone="yes"?>
<Relationships xmlns="http://schemas.openxmlformats.org/package/2006/relationships"><Relationship Id="rId3" Type="http://schemas.openxmlformats.org/officeDocument/2006/relationships/chart" Target="../charts/chart163.xml"/><Relationship Id="rId2" Type="http://schemas.openxmlformats.org/officeDocument/2006/relationships/chart" Target="../charts/chart162.xml"/><Relationship Id="rId1" Type="http://schemas.openxmlformats.org/officeDocument/2006/relationships/chart" Target="../charts/chart161.xml"/><Relationship Id="rId6" Type="http://schemas.openxmlformats.org/officeDocument/2006/relationships/chart" Target="../charts/chart165.xml"/><Relationship Id="rId5" Type="http://schemas.openxmlformats.org/officeDocument/2006/relationships/chart" Target="../charts/chart164.xml"/><Relationship Id="rId4" Type="http://schemas.openxmlformats.org/officeDocument/2006/relationships/image" Target="../media/image32.png"/></Relationships>
</file>

<file path=xl/drawings/_rels/drawing39.xml.rels><?xml version="1.0" encoding="UTF-8" standalone="yes"?>
<Relationships xmlns="http://schemas.openxmlformats.org/package/2006/relationships"><Relationship Id="rId3" Type="http://schemas.openxmlformats.org/officeDocument/2006/relationships/chart" Target="../charts/chart168.xml"/><Relationship Id="rId2" Type="http://schemas.openxmlformats.org/officeDocument/2006/relationships/chart" Target="../charts/chart167.xml"/><Relationship Id="rId1" Type="http://schemas.openxmlformats.org/officeDocument/2006/relationships/chart" Target="../charts/chart166.xml"/><Relationship Id="rId6" Type="http://schemas.openxmlformats.org/officeDocument/2006/relationships/chart" Target="../charts/chart170.xml"/><Relationship Id="rId5" Type="http://schemas.openxmlformats.org/officeDocument/2006/relationships/chart" Target="../charts/chart169.xml"/><Relationship Id="rId4" Type="http://schemas.openxmlformats.org/officeDocument/2006/relationships/image" Target="../media/image33.png"/></Relationships>
</file>

<file path=xl/drawings/_rels/drawing40.xml.rels><?xml version="1.0" encoding="UTF-8" standalone="yes"?>
<Relationships xmlns="http://schemas.openxmlformats.org/package/2006/relationships"><Relationship Id="rId3" Type="http://schemas.openxmlformats.org/officeDocument/2006/relationships/chart" Target="../charts/chart173.xml"/><Relationship Id="rId2" Type="http://schemas.openxmlformats.org/officeDocument/2006/relationships/chart" Target="../charts/chart172.xml"/><Relationship Id="rId1" Type="http://schemas.openxmlformats.org/officeDocument/2006/relationships/chart" Target="../charts/chart171.xml"/></Relationships>
</file>

<file path=xl/drawings/_rels/drawing41.xml.rels><?xml version="1.0" encoding="UTF-8" standalone="yes"?>
<Relationships xmlns="http://schemas.openxmlformats.org/package/2006/relationships"><Relationship Id="rId2" Type="http://schemas.openxmlformats.org/officeDocument/2006/relationships/chart" Target="../charts/chart175.xml"/><Relationship Id="rId1" Type="http://schemas.openxmlformats.org/officeDocument/2006/relationships/chart" Target="../charts/chart174.xml"/></Relationships>
</file>

<file path=xl/drawings/_rels/drawing42.xml.rels><?xml version="1.0" encoding="UTF-8" standalone="yes"?>
<Relationships xmlns="http://schemas.openxmlformats.org/package/2006/relationships"><Relationship Id="rId3" Type="http://schemas.openxmlformats.org/officeDocument/2006/relationships/chart" Target="../charts/chart178.xml"/><Relationship Id="rId2" Type="http://schemas.openxmlformats.org/officeDocument/2006/relationships/chart" Target="../charts/chart177.xml"/><Relationship Id="rId1" Type="http://schemas.openxmlformats.org/officeDocument/2006/relationships/chart" Target="../charts/chart176.xml"/></Relationships>
</file>

<file path=xl/drawings/_rels/drawing43.xml.rels><?xml version="1.0" encoding="UTF-8" standalone="yes"?>
<Relationships xmlns="http://schemas.openxmlformats.org/package/2006/relationships"><Relationship Id="rId2" Type="http://schemas.openxmlformats.org/officeDocument/2006/relationships/chart" Target="../charts/chart180.xml"/><Relationship Id="rId1" Type="http://schemas.openxmlformats.org/officeDocument/2006/relationships/chart" Target="../charts/chart179.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181.xml"/></Relationships>
</file>

<file path=xl/drawings/_rels/drawing45.xml.rels><?xml version="1.0" encoding="UTF-8" standalone="yes"?>
<Relationships xmlns="http://schemas.openxmlformats.org/package/2006/relationships"><Relationship Id="rId2" Type="http://schemas.openxmlformats.org/officeDocument/2006/relationships/image" Target="../media/image35.png"/><Relationship Id="rId1" Type="http://schemas.openxmlformats.org/officeDocument/2006/relationships/image" Target="../media/image34.png"/></Relationships>
</file>

<file path=xl/drawings/_rels/drawing46.xml.rels><?xml version="1.0" encoding="UTF-8" standalone="yes"?>
<Relationships xmlns="http://schemas.openxmlformats.org/package/2006/relationships"><Relationship Id="rId1" Type="http://schemas.openxmlformats.org/officeDocument/2006/relationships/image" Target="../media/image36.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1771648</xdr:colOff>
      <xdr:row>0</xdr:row>
      <xdr:rowOff>809625</xdr:rowOff>
    </xdr:to>
    <xdr:pic>
      <xdr:nvPicPr>
        <xdr:cNvPr id="2" name="Obrázek 1">
          <a:extLst>
            <a:ext uri="{FF2B5EF4-FFF2-40B4-BE49-F238E27FC236}">
              <a16:creationId xmlns:a16="http://schemas.microsoft.com/office/drawing/2014/main" id="{1E46D936-41D8-4EEA-80D2-2F1908668C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09798"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9525</xdr:rowOff>
    </xdr:from>
    <xdr:to>
      <xdr:col>0</xdr:col>
      <xdr:colOff>161925</xdr:colOff>
      <xdr:row>16</xdr:row>
      <xdr:rowOff>0</xdr:rowOff>
    </xdr:to>
    <xdr:graphicFrame macro="">
      <xdr:nvGraphicFramePr>
        <xdr:cNvPr id="3" name="Graf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17</xdr:row>
      <xdr:rowOff>23812</xdr:rowOff>
    </xdr:from>
    <xdr:to>
      <xdr:col>13</xdr:col>
      <xdr:colOff>666750</xdr:colOff>
      <xdr:row>39</xdr:row>
      <xdr:rowOff>55012</xdr:rowOff>
    </xdr:to>
    <xdr:graphicFrame macro="">
      <xdr:nvGraphicFramePr>
        <xdr:cNvPr id="4" name="Graf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19050</xdr:colOff>
      <xdr:row>23</xdr:row>
      <xdr:rowOff>19050</xdr:rowOff>
    </xdr:from>
    <xdr:to>
      <xdr:col>7</xdr:col>
      <xdr:colOff>266700</xdr:colOff>
      <xdr:row>45</xdr:row>
      <xdr:rowOff>47625</xdr:rowOff>
    </xdr:to>
    <xdr:graphicFrame macro="">
      <xdr:nvGraphicFramePr>
        <xdr:cNvPr id="2" name="Graf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9524</xdr:rowOff>
    </xdr:from>
    <xdr:to>
      <xdr:col>0</xdr:col>
      <xdr:colOff>123825</xdr:colOff>
      <xdr:row>23</xdr:row>
      <xdr:rowOff>85724</xdr:rowOff>
    </xdr:to>
    <xdr:graphicFrame macro="">
      <xdr:nvGraphicFramePr>
        <xdr:cNvPr id="5" name="Graf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228600</xdr:colOff>
      <xdr:row>23</xdr:row>
      <xdr:rowOff>19050</xdr:rowOff>
    </xdr:from>
    <xdr:to>
      <xdr:col>13</xdr:col>
      <xdr:colOff>672192</xdr:colOff>
      <xdr:row>45</xdr:row>
      <xdr:rowOff>38100</xdr:rowOff>
    </xdr:to>
    <xdr:graphicFrame macro="">
      <xdr:nvGraphicFramePr>
        <xdr:cNvPr id="3" name="Graf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7</xdr:col>
      <xdr:colOff>571501</xdr:colOff>
      <xdr:row>20</xdr:row>
      <xdr:rowOff>60959</xdr:rowOff>
    </xdr:from>
    <xdr:to>
      <xdr:col>13</xdr:col>
      <xdr:colOff>666751</xdr:colOff>
      <xdr:row>44</xdr:row>
      <xdr:rowOff>114300</xdr:rowOff>
    </xdr:to>
    <xdr:graphicFrame macro="">
      <xdr:nvGraphicFramePr>
        <xdr:cNvPr id="2" name="Graf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1</xdr:rowOff>
    </xdr:from>
    <xdr:to>
      <xdr:col>0</xdr:col>
      <xdr:colOff>123825</xdr:colOff>
      <xdr:row>20</xdr:row>
      <xdr:rowOff>28576</xdr:rowOff>
    </xdr:to>
    <xdr:graphicFrame macro="">
      <xdr:nvGraphicFramePr>
        <xdr:cNvPr id="4" name="Graf 3">
          <a:extLst>
            <a:ext uri="{FF2B5EF4-FFF2-40B4-BE49-F238E27FC236}">
              <a16:creationId xmlns:a16="http://schemas.microsoft.com/office/drawing/2014/main" id="{00000000-0008-0000-07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xdr:colOff>
      <xdr:row>20</xdr:row>
      <xdr:rowOff>60960</xdr:rowOff>
    </xdr:from>
    <xdr:to>
      <xdr:col>7</xdr:col>
      <xdr:colOff>289781</xdr:colOff>
      <xdr:row>44</xdr:row>
      <xdr:rowOff>119710</xdr:rowOff>
    </xdr:to>
    <xdr:graphicFrame macro="">
      <xdr:nvGraphicFramePr>
        <xdr:cNvPr id="5" name="Graf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20</xdr:row>
      <xdr:rowOff>95250</xdr:rowOff>
    </xdr:from>
    <xdr:to>
      <xdr:col>15</xdr:col>
      <xdr:colOff>523875</xdr:colOff>
      <xdr:row>44</xdr:row>
      <xdr:rowOff>9252</xdr:rowOff>
    </xdr:to>
    <xdr:graphicFrame macro="">
      <xdr:nvGraphicFramePr>
        <xdr:cNvPr id="2" name="Graf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22860</xdr:rowOff>
    </xdr:from>
    <xdr:to>
      <xdr:col>0</xdr:col>
      <xdr:colOff>123825</xdr:colOff>
      <xdr:row>19</xdr:row>
      <xdr:rowOff>149350</xdr:rowOff>
    </xdr:to>
    <xdr:graphicFrame macro="">
      <xdr:nvGraphicFramePr>
        <xdr:cNvPr id="4" name="Graf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24</xdr:row>
      <xdr:rowOff>57151</xdr:rowOff>
    </xdr:from>
    <xdr:to>
      <xdr:col>7</xdr:col>
      <xdr:colOff>129600</xdr:colOff>
      <xdr:row>42</xdr:row>
      <xdr:rowOff>15876</xdr:rowOff>
    </xdr:to>
    <xdr:graphicFrame macro="">
      <xdr:nvGraphicFramePr>
        <xdr:cNvPr id="5" name="Graf 4">
          <a:extLst>
            <a:ext uri="{FF2B5EF4-FFF2-40B4-BE49-F238E27FC236}">
              <a16:creationId xmlns:a16="http://schemas.microsoft.com/office/drawing/2014/main" i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477838</xdr:colOff>
      <xdr:row>24</xdr:row>
      <xdr:rowOff>57151</xdr:rowOff>
    </xdr:from>
    <xdr:to>
      <xdr:col>13</xdr:col>
      <xdr:colOff>612322</xdr:colOff>
      <xdr:row>42</xdr:row>
      <xdr:rowOff>47625</xdr:rowOff>
    </xdr:to>
    <xdr:graphicFrame macro="">
      <xdr:nvGraphicFramePr>
        <xdr:cNvPr id="2" name="Graf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xdr:row>
      <xdr:rowOff>0</xdr:rowOff>
    </xdr:from>
    <xdr:to>
      <xdr:col>0</xdr:col>
      <xdr:colOff>123825</xdr:colOff>
      <xdr:row>22</xdr:row>
      <xdr:rowOff>150302</xdr:rowOff>
    </xdr:to>
    <xdr:graphicFrame macro="">
      <xdr:nvGraphicFramePr>
        <xdr:cNvPr id="6" name="Graf 5">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8</xdr:col>
      <xdr:colOff>276226</xdr:colOff>
      <xdr:row>20</xdr:row>
      <xdr:rowOff>38100</xdr:rowOff>
    </xdr:from>
    <xdr:to>
      <xdr:col>13</xdr:col>
      <xdr:colOff>666750</xdr:colOff>
      <xdr:row>45</xdr:row>
      <xdr:rowOff>9525</xdr:rowOff>
    </xdr:to>
    <xdr:graphicFrame macro="">
      <xdr:nvGraphicFramePr>
        <xdr:cNvPr id="2" name="Graf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20</xdr:row>
      <xdr:rowOff>57150</xdr:rowOff>
    </xdr:from>
    <xdr:to>
      <xdr:col>8</xdr:col>
      <xdr:colOff>155869</xdr:colOff>
      <xdr:row>43</xdr:row>
      <xdr:rowOff>47632</xdr:rowOff>
    </xdr:to>
    <xdr:graphicFrame macro="">
      <xdr:nvGraphicFramePr>
        <xdr:cNvPr id="3" name="Graf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xdr:row>
      <xdr:rowOff>0</xdr:rowOff>
    </xdr:from>
    <xdr:to>
      <xdr:col>0</xdr:col>
      <xdr:colOff>123825</xdr:colOff>
      <xdr:row>20</xdr:row>
      <xdr:rowOff>76200</xdr:rowOff>
    </xdr:to>
    <xdr:graphicFrame macro="">
      <xdr:nvGraphicFramePr>
        <xdr:cNvPr id="4" name="Graf 3">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20</xdr:row>
      <xdr:rowOff>52916</xdr:rowOff>
    </xdr:from>
    <xdr:to>
      <xdr:col>15</xdr:col>
      <xdr:colOff>600074</xdr:colOff>
      <xdr:row>44</xdr:row>
      <xdr:rowOff>152399</xdr:rowOff>
    </xdr:to>
    <xdr:graphicFrame macro="">
      <xdr:nvGraphicFramePr>
        <xdr:cNvPr id="2" name="Graf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123825</xdr:colOff>
      <xdr:row>19</xdr:row>
      <xdr:rowOff>126490</xdr:rowOff>
    </xdr:to>
    <xdr:graphicFrame macro="">
      <xdr:nvGraphicFramePr>
        <xdr:cNvPr id="5" name="Graf 4">
          <a:extLst>
            <a:ext uri="{FF2B5EF4-FFF2-40B4-BE49-F238E27FC236}">
              <a16:creationId xmlns:a16="http://schemas.microsoft.com/office/drawing/2014/main" i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114300</xdr:colOff>
      <xdr:row>35</xdr:row>
      <xdr:rowOff>19591</xdr:rowOff>
    </xdr:from>
    <xdr:to>
      <xdr:col>3</xdr:col>
      <xdr:colOff>91440</xdr:colOff>
      <xdr:row>45</xdr:row>
      <xdr:rowOff>30521</xdr:rowOff>
    </xdr:to>
    <xdr:graphicFrame macro="">
      <xdr:nvGraphicFramePr>
        <xdr:cNvPr id="2" name="Graf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xdr:colOff>
      <xdr:row>25</xdr:row>
      <xdr:rowOff>66946</xdr:rowOff>
    </xdr:from>
    <xdr:to>
      <xdr:col>2</xdr:col>
      <xdr:colOff>241575</xdr:colOff>
      <xdr:row>35</xdr:row>
      <xdr:rowOff>80282</xdr:rowOff>
    </xdr:to>
    <xdr:graphicFrame macro="">
      <xdr:nvGraphicFramePr>
        <xdr:cNvPr id="3" name="Graf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563881</xdr:colOff>
      <xdr:row>35</xdr:row>
      <xdr:rowOff>86266</xdr:rowOff>
    </xdr:from>
    <xdr:to>
      <xdr:col>8</xdr:col>
      <xdr:colOff>160108</xdr:colOff>
      <xdr:row>45</xdr:row>
      <xdr:rowOff>97880</xdr:rowOff>
    </xdr:to>
    <xdr:graphicFrame macro="">
      <xdr:nvGraphicFramePr>
        <xdr:cNvPr id="4" name="Graf 3">
          <a:extLst>
            <a:ext uri="{FF2B5EF4-FFF2-40B4-BE49-F238E27FC236}">
              <a16:creationId xmlns:a16="http://schemas.microsoft.com/office/drawing/2014/main" id="{00000000-0008-0000-0C00-00000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119062</xdr:colOff>
      <xdr:row>25</xdr:row>
      <xdr:rowOff>57151</xdr:rowOff>
    </xdr:from>
    <xdr:to>
      <xdr:col>8</xdr:col>
      <xdr:colOff>141562</xdr:colOff>
      <xdr:row>35</xdr:row>
      <xdr:rowOff>52343</xdr:rowOff>
    </xdr:to>
    <xdr:graphicFrame macro="">
      <xdr:nvGraphicFramePr>
        <xdr:cNvPr id="5" name="Graf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398692</xdr:colOff>
      <xdr:row>35</xdr:row>
      <xdr:rowOff>57691</xdr:rowOff>
    </xdr:from>
    <xdr:to>
      <xdr:col>13</xdr:col>
      <xdr:colOff>512293</xdr:colOff>
      <xdr:row>45</xdr:row>
      <xdr:rowOff>69305</xdr:rowOff>
    </xdr:to>
    <xdr:graphicFrame macro="">
      <xdr:nvGraphicFramePr>
        <xdr:cNvPr id="6" name="Graf 5">
          <a:extLst>
            <a:ext uri="{FF2B5EF4-FFF2-40B4-BE49-F238E27FC236}">
              <a16:creationId xmlns:a16="http://schemas.microsoft.com/office/drawing/2014/main" id="{00000000-0008-0000-0C00-000006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438151</xdr:colOff>
      <xdr:row>25</xdr:row>
      <xdr:rowOff>38100</xdr:rowOff>
    </xdr:from>
    <xdr:to>
      <xdr:col>13</xdr:col>
      <xdr:colOff>517801</xdr:colOff>
      <xdr:row>35</xdr:row>
      <xdr:rowOff>23767</xdr:rowOff>
    </xdr:to>
    <xdr:graphicFrame macro="">
      <xdr:nvGraphicFramePr>
        <xdr:cNvPr id="7" name="Graf 6">
          <a:extLst>
            <a:ext uri="{FF2B5EF4-FFF2-40B4-BE49-F238E27FC236}">
              <a16:creationId xmlns:a16="http://schemas.microsoft.com/office/drawing/2014/main" id="{00000000-0008-0000-0C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14</xdr:row>
      <xdr:rowOff>14287</xdr:rowOff>
    </xdr:from>
    <xdr:to>
      <xdr:col>0</xdr:col>
      <xdr:colOff>152400</xdr:colOff>
      <xdr:row>20</xdr:row>
      <xdr:rowOff>152400</xdr:rowOff>
    </xdr:to>
    <xdr:graphicFrame macro="">
      <xdr:nvGraphicFramePr>
        <xdr:cNvPr id="8" name="Graf 7">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22</xdr:row>
      <xdr:rowOff>14286</xdr:rowOff>
    </xdr:from>
    <xdr:to>
      <xdr:col>0</xdr:col>
      <xdr:colOff>114300</xdr:colOff>
      <xdr:row>25</xdr:row>
      <xdr:rowOff>9524</xdr:rowOff>
    </xdr:to>
    <xdr:graphicFrame macro="">
      <xdr:nvGraphicFramePr>
        <xdr:cNvPr id="9" name="Graf 8">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5</xdr:row>
      <xdr:rowOff>14287</xdr:rowOff>
    </xdr:from>
    <xdr:to>
      <xdr:col>0</xdr:col>
      <xdr:colOff>152400</xdr:colOff>
      <xdr:row>13</xdr:row>
      <xdr:rowOff>0</xdr:rowOff>
    </xdr:to>
    <xdr:graphicFrame macro="">
      <xdr:nvGraphicFramePr>
        <xdr:cNvPr id="10" name="Graf 9">
          <a:extLst>
            <a:ext uri="{FF2B5EF4-FFF2-40B4-BE49-F238E27FC236}">
              <a16:creationId xmlns:a16="http://schemas.microsoft.com/office/drawing/2014/main" id="{00000000-0008-0000-0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85725</xdr:colOff>
      <xdr:row>20</xdr:row>
      <xdr:rowOff>66675</xdr:rowOff>
    </xdr:from>
    <xdr:to>
      <xdr:col>12</xdr:col>
      <xdr:colOff>646460</xdr:colOff>
      <xdr:row>44</xdr:row>
      <xdr:rowOff>40822</xdr:rowOff>
    </xdr:to>
    <xdr:graphicFrame macro="">
      <xdr:nvGraphicFramePr>
        <xdr:cNvPr id="2" name="Graf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20</xdr:row>
      <xdr:rowOff>104775</xdr:rowOff>
    </xdr:from>
    <xdr:to>
      <xdr:col>7</xdr:col>
      <xdr:colOff>85724</xdr:colOff>
      <xdr:row>34</xdr:row>
      <xdr:rowOff>59872</xdr:rowOff>
    </xdr:to>
    <xdr:graphicFrame macro="">
      <xdr:nvGraphicFramePr>
        <xdr:cNvPr id="4" name="Graf 3">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6</xdr:row>
      <xdr:rowOff>0</xdr:rowOff>
    </xdr:from>
    <xdr:to>
      <xdr:col>0</xdr:col>
      <xdr:colOff>123825</xdr:colOff>
      <xdr:row>20</xdr:row>
      <xdr:rowOff>0</xdr:rowOff>
    </xdr:to>
    <xdr:graphicFrame macro="">
      <xdr:nvGraphicFramePr>
        <xdr:cNvPr id="5" name="Graf 4">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31</xdr:row>
      <xdr:rowOff>13607</xdr:rowOff>
    </xdr:from>
    <xdr:to>
      <xdr:col>7</xdr:col>
      <xdr:colOff>200024</xdr:colOff>
      <xdr:row>45</xdr:row>
      <xdr:rowOff>68035</xdr:rowOff>
    </xdr:to>
    <xdr:graphicFrame macro="">
      <xdr:nvGraphicFramePr>
        <xdr:cNvPr id="3" name="Graf 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1</xdr:colOff>
      <xdr:row>16</xdr:row>
      <xdr:rowOff>81643</xdr:rowOff>
    </xdr:from>
    <xdr:to>
      <xdr:col>13</xdr:col>
      <xdr:colOff>571501</xdr:colOff>
      <xdr:row>41</xdr:row>
      <xdr:rowOff>76200</xdr:rowOff>
    </xdr:to>
    <xdr:graphicFrame macro="">
      <xdr:nvGraphicFramePr>
        <xdr:cNvPr id="3" name="Graf 2">
          <a:extLst>
            <a:ext uri="{FF2B5EF4-FFF2-40B4-BE49-F238E27FC236}">
              <a16:creationId xmlns:a16="http://schemas.microsoft.com/office/drawing/2014/main" id="{00000000-0008-0000-0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4761</xdr:rowOff>
    </xdr:from>
    <xdr:to>
      <xdr:col>0</xdr:col>
      <xdr:colOff>142875</xdr:colOff>
      <xdr:row>15</xdr:row>
      <xdr:rowOff>0</xdr:rowOff>
    </xdr:to>
    <xdr:graphicFrame macro="">
      <xdr:nvGraphicFramePr>
        <xdr:cNvPr id="2" name="Graf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8282</xdr:colOff>
      <xdr:row>19</xdr:row>
      <xdr:rowOff>9524</xdr:rowOff>
    </xdr:from>
    <xdr:to>
      <xdr:col>9</xdr:col>
      <xdr:colOff>911679</xdr:colOff>
      <xdr:row>43</xdr:row>
      <xdr:rowOff>147411</xdr:rowOff>
    </xdr:to>
    <xdr:graphicFrame macro="">
      <xdr:nvGraphicFramePr>
        <xdr:cNvPr id="3" name="Graf 2">
          <a:extLst>
            <a:ext uri="{FF2B5EF4-FFF2-40B4-BE49-F238E27FC236}">
              <a16:creationId xmlns:a16="http://schemas.microsoft.com/office/drawing/2014/main" id="{00000000-0008-0000-0F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30480</xdr:colOff>
      <xdr:row>19</xdr:row>
      <xdr:rowOff>47625</xdr:rowOff>
    </xdr:from>
    <xdr:to>
      <xdr:col>9</xdr:col>
      <xdr:colOff>906531</xdr:colOff>
      <xdr:row>42</xdr:row>
      <xdr:rowOff>104776</xdr:rowOff>
    </xdr:to>
    <xdr:graphicFrame macro="">
      <xdr:nvGraphicFramePr>
        <xdr:cNvPr id="2" name="Graf 1">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423023</xdr:colOff>
      <xdr:row>36</xdr:row>
      <xdr:rowOff>0</xdr:rowOff>
    </xdr:from>
    <xdr:to>
      <xdr:col>14</xdr:col>
      <xdr:colOff>67234</xdr:colOff>
      <xdr:row>44</xdr:row>
      <xdr:rowOff>11207</xdr:rowOff>
    </xdr:to>
    <xdr:graphicFrame macro="">
      <xdr:nvGraphicFramePr>
        <xdr:cNvPr id="4" name="Graf 3">
          <a:extLst>
            <a:ext uri="{FF2B5EF4-FFF2-40B4-BE49-F238E27FC236}">
              <a16:creationId xmlns:a16="http://schemas.microsoft.com/office/drawing/2014/main" id="{00000000-0008-0000-1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321608</xdr:colOff>
      <xdr:row>36</xdr:row>
      <xdr:rowOff>11207</xdr:rowOff>
    </xdr:from>
    <xdr:to>
      <xdr:col>14</xdr:col>
      <xdr:colOff>388843</xdr:colOff>
      <xdr:row>44</xdr:row>
      <xdr:rowOff>0</xdr:rowOff>
    </xdr:to>
    <xdr:graphicFrame macro="">
      <xdr:nvGraphicFramePr>
        <xdr:cNvPr id="2" name="Graf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36</xdr:row>
      <xdr:rowOff>0</xdr:rowOff>
    </xdr:from>
    <xdr:to>
      <xdr:col>3</xdr:col>
      <xdr:colOff>314324</xdr:colOff>
      <xdr:row>44</xdr:row>
      <xdr:rowOff>11207</xdr:rowOff>
    </xdr:to>
    <xdr:graphicFrame macro="">
      <xdr:nvGraphicFramePr>
        <xdr:cNvPr id="3" name="Graf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27</xdr:row>
      <xdr:rowOff>9525</xdr:rowOff>
    </xdr:from>
    <xdr:to>
      <xdr:col>0</xdr:col>
      <xdr:colOff>123825</xdr:colOff>
      <xdr:row>35</xdr:row>
      <xdr:rowOff>0</xdr:rowOff>
    </xdr:to>
    <xdr:graphicFrame macro="">
      <xdr:nvGraphicFramePr>
        <xdr:cNvPr id="6" name="Graf 5">
          <a:extLst>
            <a:ext uri="{FF2B5EF4-FFF2-40B4-BE49-F238E27FC236}">
              <a16:creationId xmlns:a16="http://schemas.microsoft.com/office/drawing/2014/main" id="{00000000-0008-0000-1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xdr:colOff>
      <xdr:row>1</xdr:row>
      <xdr:rowOff>212187</xdr:rowOff>
    </xdr:from>
    <xdr:to>
      <xdr:col>0</xdr:col>
      <xdr:colOff>1082829</xdr:colOff>
      <xdr:row>5</xdr:row>
      <xdr:rowOff>154622</xdr:rowOff>
    </xdr:to>
    <xdr:pic>
      <xdr:nvPicPr>
        <xdr:cNvPr id="8" name="Obrázek 7">
          <a:extLst>
            <a:ext uri="{FF2B5EF4-FFF2-40B4-BE49-F238E27FC236}">
              <a16:creationId xmlns:a16="http://schemas.microsoft.com/office/drawing/2014/main" id="{00000000-0008-0000-10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t="9389" b="9389"/>
        <a:stretch/>
      </xdr:blipFill>
      <xdr:spPr>
        <a:xfrm>
          <a:off x="1" y="469922"/>
          <a:ext cx="1082828" cy="637200"/>
        </a:xfrm>
        <a:prstGeom prst="rect">
          <a:avLst/>
        </a:prstGeom>
      </xdr:spPr>
    </xdr:pic>
    <xdr:clientData/>
  </xdr:twoCellAnchor>
  <xdr:twoCellAnchor>
    <xdr:from>
      <xdr:col>0</xdr:col>
      <xdr:colOff>0</xdr:colOff>
      <xdr:row>9</xdr:row>
      <xdr:rowOff>9238</xdr:rowOff>
    </xdr:from>
    <xdr:to>
      <xdr:col>0</xdr:col>
      <xdr:colOff>123825</xdr:colOff>
      <xdr:row>25</xdr:row>
      <xdr:rowOff>89546</xdr:rowOff>
    </xdr:to>
    <xdr:graphicFrame macro="">
      <xdr:nvGraphicFramePr>
        <xdr:cNvPr id="9" name="Graf 8">
          <a:extLst>
            <a:ext uri="{FF2B5EF4-FFF2-40B4-BE49-F238E27FC236}">
              <a16:creationId xmlns:a16="http://schemas.microsoft.com/office/drawing/2014/main" id="{00000000-0008-0000-1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3</xdr:col>
      <xdr:colOff>333379</xdr:colOff>
      <xdr:row>35</xdr:row>
      <xdr:rowOff>19050</xdr:rowOff>
    </xdr:from>
    <xdr:to>
      <xdr:col>12</xdr:col>
      <xdr:colOff>326572</xdr:colOff>
      <xdr:row>45</xdr:row>
      <xdr:rowOff>95249</xdr:rowOff>
    </xdr:to>
    <xdr:graphicFrame macro="">
      <xdr:nvGraphicFramePr>
        <xdr:cNvPr id="2" name="Graf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453390</xdr:colOff>
      <xdr:row>35</xdr:row>
      <xdr:rowOff>57150</xdr:rowOff>
    </xdr:from>
    <xdr:to>
      <xdr:col>14</xdr:col>
      <xdr:colOff>436789</xdr:colOff>
      <xdr:row>45</xdr:row>
      <xdr:rowOff>91168</xdr:rowOff>
    </xdr:to>
    <xdr:graphicFrame macro="">
      <xdr:nvGraphicFramePr>
        <xdr:cNvPr id="3" name="Graf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19050</xdr:rowOff>
    </xdr:from>
    <xdr:to>
      <xdr:col>3</xdr:col>
      <xdr:colOff>314324</xdr:colOff>
      <xdr:row>45</xdr:row>
      <xdr:rowOff>72119</xdr:rowOff>
    </xdr:to>
    <xdr:graphicFrame macro="">
      <xdr:nvGraphicFramePr>
        <xdr:cNvPr id="4" name="Graf 3">
          <a:extLst>
            <a:ext uri="{FF2B5EF4-FFF2-40B4-BE49-F238E27FC236}">
              <a16:creationId xmlns:a16="http://schemas.microsoft.com/office/drawing/2014/main" id="{00000000-0008-0000-1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26</xdr:row>
      <xdr:rowOff>9525</xdr:rowOff>
    </xdr:from>
    <xdr:to>
      <xdr:col>0</xdr:col>
      <xdr:colOff>123825</xdr:colOff>
      <xdr:row>34</xdr:row>
      <xdr:rowOff>0</xdr:rowOff>
    </xdr:to>
    <xdr:graphicFrame macro="">
      <xdr:nvGraphicFramePr>
        <xdr:cNvPr id="6" name="Graf 5">
          <a:extLst>
            <a:ext uri="{FF2B5EF4-FFF2-40B4-BE49-F238E27FC236}">
              <a16:creationId xmlns:a16="http://schemas.microsoft.com/office/drawing/2014/main" id="{00000000-0008-0000-1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60960</xdr:colOff>
      <xdr:row>1</xdr:row>
      <xdr:rowOff>9525</xdr:rowOff>
    </xdr:from>
    <xdr:to>
      <xdr:col>0</xdr:col>
      <xdr:colOff>1027464</xdr:colOff>
      <xdr:row>6</xdr:row>
      <xdr:rowOff>60616</xdr:rowOff>
    </xdr:to>
    <xdr:pic>
      <xdr:nvPicPr>
        <xdr:cNvPr id="9" name="Obrázek 8">
          <a:extLst>
            <a:ext uri="{FF2B5EF4-FFF2-40B4-BE49-F238E27FC236}">
              <a16:creationId xmlns:a16="http://schemas.microsoft.com/office/drawing/2014/main" id="{00000000-0008-0000-1100-000009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60960" y="240846"/>
          <a:ext cx="966504" cy="677020"/>
        </a:xfrm>
        <a:prstGeom prst="rect">
          <a:avLst/>
        </a:prstGeom>
      </xdr:spPr>
    </xdr:pic>
    <xdr:clientData/>
  </xdr:twoCellAnchor>
  <xdr:twoCellAnchor>
    <xdr:from>
      <xdr:col>0</xdr:col>
      <xdr:colOff>0</xdr:colOff>
      <xdr:row>9</xdr:row>
      <xdr:rowOff>17478</xdr:rowOff>
    </xdr:from>
    <xdr:to>
      <xdr:col>0</xdr:col>
      <xdr:colOff>123825</xdr:colOff>
      <xdr:row>24</xdr:row>
      <xdr:rowOff>132826</xdr:rowOff>
    </xdr:to>
    <xdr:graphicFrame macro="">
      <xdr:nvGraphicFramePr>
        <xdr:cNvPr id="8" name="Graf 7">
          <a:extLst>
            <a:ext uri="{FF2B5EF4-FFF2-40B4-BE49-F238E27FC236}">
              <a16:creationId xmlns:a16="http://schemas.microsoft.com/office/drawing/2014/main" id="{00000000-0008-0000-1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5</xdr:row>
      <xdr:rowOff>144882</xdr:rowOff>
    </xdr:to>
    <xdr:pic>
      <xdr:nvPicPr>
        <xdr:cNvPr id="2" name="Obrázek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7" name="Obrázek 6">
          <a:extLst>
            <a:ext uri="{FF2B5EF4-FFF2-40B4-BE49-F238E27FC236}">
              <a16:creationId xmlns:a16="http://schemas.microsoft.com/office/drawing/2014/main" id="{00000000-0008-0000-1200-000007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8" name="Graf 7">
          <a:extLst>
            <a:ext uri="{FF2B5EF4-FFF2-40B4-BE49-F238E27FC236}">
              <a16:creationId xmlns:a16="http://schemas.microsoft.com/office/drawing/2014/main" id="{00000000-0008-0000-1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9" name="Graf 8">
          <a:extLst>
            <a:ext uri="{FF2B5EF4-FFF2-40B4-BE49-F238E27FC236}">
              <a16:creationId xmlns:a16="http://schemas.microsoft.com/office/drawing/2014/main" id="{00000000-0008-0000-1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10" name="Graf 9">
          <a:extLst>
            <a:ext uri="{FF2B5EF4-FFF2-40B4-BE49-F238E27FC236}">
              <a16:creationId xmlns:a16="http://schemas.microsoft.com/office/drawing/2014/main" id="{00000000-0008-0000-1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11" name="Graf 10">
          <a:extLst>
            <a:ext uri="{FF2B5EF4-FFF2-40B4-BE49-F238E27FC236}">
              <a16:creationId xmlns:a16="http://schemas.microsoft.com/office/drawing/2014/main" id="{00000000-0008-0000-1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2" name="Graf 1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6</xdr:row>
      <xdr:rowOff>19152</xdr:rowOff>
    </xdr:to>
    <xdr:pic>
      <xdr:nvPicPr>
        <xdr:cNvPr id="2" name="Obrázek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6" name="Obrázek 5">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8" name="Graf 7">
          <a:extLst>
            <a:ext uri="{FF2B5EF4-FFF2-40B4-BE49-F238E27FC236}">
              <a16:creationId xmlns:a16="http://schemas.microsoft.com/office/drawing/2014/main" id="{00000000-0008-0000-1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9" name="Graf 8">
          <a:extLst>
            <a:ext uri="{FF2B5EF4-FFF2-40B4-BE49-F238E27FC236}">
              <a16:creationId xmlns:a16="http://schemas.microsoft.com/office/drawing/2014/main" id="{00000000-0008-0000-1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10" name="Graf 9">
          <a:extLst>
            <a:ext uri="{FF2B5EF4-FFF2-40B4-BE49-F238E27FC236}">
              <a16:creationId xmlns:a16="http://schemas.microsoft.com/office/drawing/2014/main" id="{00000000-0008-0000-13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1" name="Graf 10">
          <a:extLst>
            <a:ext uri="{FF2B5EF4-FFF2-40B4-BE49-F238E27FC236}">
              <a16:creationId xmlns:a16="http://schemas.microsoft.com/office/drawing/2014/main" id="{00000000-0008-0000-1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5</xdr:row>
      <xdr:rowOff>144882</xdr:rowOff>
    </xdr:to>
    <xdr:pic>
      <xdr:nvPicPr>
        <xdr:cNvPr id="3" name="Obrázek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8" name="Obrázek 7">
          <a:extLst>
            <a:ext uri="{FF2B5EF4-FFF2-40B4-BE49-F238E27FC236}">
              <a16:creationId xmlns:a16="http://schemas.microsoft.com/office/drawing/2014/main" id="{00000000-0008-0000-1400-000008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6" name="Graf 5">
          <a:extLst>
            <a:ext uri="{FF2B5EF4-FFF2-40B4-BE49-F238E27FC236}">
              <a16:creationId xmlns:a16="http://schemas.microsoft.com/office/drawing/2014/main" id="{00000000-0008-0000-1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7" name="Graf 6">
          <a:extLst>
            <a:ext uri="{FF2B5EF4-FFF2-40B4-BE49-F238E27FC236}">
              <a16:creationId xmlns:a16="http://schemas.microsoft.com/office/drawing/2014/main" id="{00000000-0008-0000-1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4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6</xdr:row>
      <xdr:rowOff>19152</xdr:rowOff>
    </xdr:to>
    <xdr:pic>
      <xdr:nvPicPr>
        <xdr:cNvPr id="2" name="Obrázek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6" name="Obrázek 5">
          <a:extLst>
            <a:ext uri="{FF2B5EF4-FFF2-40B4-BE49-F238E27FC236}">
              <a16:creationId xmlns:a16="http://schemas.microsoft.com/office/drawing/2014/main" id="{00000000-0008-0000-1500-000006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7" name="Graf 6">
          <a:extLst>
            <a:ext uri="{FF2B5EF4-FFF2-40B4-BE49-F238E27FC236}">
              <a16:creationId xmlns:a16="http://schemas.microsoft.com/office/drawing/2014/main" id="{00000000-0008-0000-15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8" name="Graf 7">
          <a:extLst>
            <a:ext uri="{FF2B5EF4-FFF2-40B4-BE49-F238E27FC236}">
              <a16:creationId xmlns:a16="http://schemas.microsoft.com/office/drawing/2014/main" id="{00000000-0008-0000-1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5</xdr:row>
      <xdr:rowOff>144882</xdr:rowOff>
    </xdr:to>
    <xdr:pic>
      <xdr:nvPicPr>
        <xdr:cNvPr id="3" name="Obrázek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8" name="Obrázek 7">
          <a:extLst>
            <a:ext uri="{FF2B5EF4-FFF2-40B4-BE49-F238E27FC236}">
              <a16:creationId xmlns:a16="http://schemas.microsoft.com/office/drawing/2014/main" id="{00000000-0008-0000-1600-000008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6" name="Graf 5">
          <a:extLst>
            <a:ext uri="{FF2B5EF4-FFF2-40B4-BE49-F238E27FC236}">
              <a16:creationId xmlns:a16="http://schemas.microsoft.com/office/drawing/2014/main" id="{00000000-0008-0000-1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7" name="Graf 6">
          <a:extLst>
            <a:ext uri="{FF2B5EF4-FFF2-40B4-BE49-F238E27FC236}">
              <a16:creationId xmlns:a16="http://schemas.microsoft.com/office/drawing/2014/main" id="{00000000-0008-0000-1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6</xdr:row>
      <xdr:rowOff>19152</xdr:rowOff>
    </xdr:to>
    <xdr:pic>
      <xdr:nvPicPr>
        <xdr:cNvPr id="2" name="Obrázek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6" name="Obrázek 5">
          <a:extLst>
            <a:ext uri="{FF2B5EF4-FFF2-40B4-BE49-F238E27FC236}">
              <a16:creationId xmlns:a16="http://schemas.microsoft.com/office/drawing/2014/main" id="{00000000-0008-0000-1700-000006000000}"/>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4">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7" name="Graf 6">
          <a:extLst>
            <a:ext uri="{FF2B5EF4-FFF2-40B4-BE49-F238E27FC236}">
              <a16:creationId xmlns:a16="http://schemas.microsoft.com/office/drawing/2014/main" id="{00000000-0008-0000-1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8" name="Graf 7">
          <a:extLst>
            <a:ext uri="{FF2B5EF4-FFF2-40B4-BE49-F238E27FC236}">
              <a16:creationId xmlns:a16="http://schemas.microsoft.com/office/drawing/2014/main" id="{00000000-0008-0000-1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5</xdr:row>
      <xdr:rowOff>144882</xdr:rowOff>
    </xdr:to>
    <xdr:pic>
      <xdr:nvPicPr>
        <xdr:cNvPr id="3" name="Obrázek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8" name="Obrázek 7">
          <a:extLst>
            <a:ext uri="{FF2B5EF4-FFF2-40B4-BE49-F238E27FC236}">
              <a16:creationId xmlns:a16="http://schemas.microsoft.com/office/drawing/2014/main" id="{00000000-0008-0000-1800-000008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6" name="Graf 5">
          <a:extLst>
            <a:ext uri="{FF2B5EF4-FFF2-40B4-BE49-F238E27FC236}">
              <a16:creationId xmlns:a16="http://schemas.microsoft.com/office/drawing/2014/main" id="{00000000-0008-0000-1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7" name="Graf 6">
          <a:extLst>
            <a:ext uri="{FF2B5EF4-FFF2-40B4-BE49-F238E27FC236}">
              <a16:creationId xmlns:a16="http://schemas.microsoft.com/office/drawing/2014/main" id="{00000000-0008-0000-18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6</xdr:row>
      <xdr:rowOff>19152</xdr:rowOff>
    </xdr:to>
    <xdr:pic>
      <xdr:nvPicPr>
        <xdr:cNvPr id="2" name="Obrázek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6" name="Obrázek 5">
          <a:extLst>
            <a:ext uri="{FF2B5EF4-FFF2-40B4-BE49-F238E27FC236}">
              <a16:creationId xmlns:a16="http://schemas.microsoft.com/office/drawing/2014/main" id="{00000000-0008-0000-1900-000006000000}"/>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4">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7" name="Graf 6">
          <a:extLst>
            <a:ext uri="{FF2B5EF4-FFF2-40B4-BE49-F238E27FC236}">
              <a16:creationId xmlns:a16="http://schemas.microsoft.com/office/drawing/2014/main" id="{00000000-0008-0000-1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8" name="Graf 7">
          <a:extLst>
            <a:ext uri="{FF2B5EF4-FFF2-40B4-BE49-F238E27FC236}">
              <a16:creationId xmlns:a16="http://schemas.microsoft.com/office/drawing/2014/main" id="{00000000-0008-0000-19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9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9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5</xdr:row>
      <xdr:rowOff>144882</xdr:rowOff>
    </xdr:to>
    <xdr:pic>
      <xdr:nvPicPr>
        <xdr:cNvPr id="3" name="Obrázek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8" name="Obrázek 7">
          <a:extLst>
            <a:ext uri="{FF2B5EF4-FFF2-40B4-BE49-F238E27FC236}">
              <a16:creationId xmlns:a16="http://schemas.microsoft.com/office/drawing/2014/main" id="{00000000-0008-0000-1A00-000008000000}"/>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4">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6" name="Graf 5">
          <a:extLst>
            <a:ext uri="{FF2B5EF4-FFF2-40B4-BE49-F238E27FC236}">
              <a16:creationId xmlns:a16="http://schemas.microsoft.com/office/drawing/2014/main" id="{00000000-0008-0000-1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7" name="Graf 6">
          <a:extLst>
            <a:ext uri="{FF2B5EF4-FFF2-40B4-BE49-F238E27FC236}">
              <a16:creationId xmlns:a16="http://schemas.microsoft.com/office/drawing/2014/main" id="{00000000-0008-0000-1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A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6</xdr:row>
      <xdr:rowOff>19152</xdr:rowOff>
    </xdr:to>
    <xdr:pic>
      <xdr:nvPicPr>
        <xdr:cNvPr id="2" name="Obrázek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6" name="Obrázek 5">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4">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7" name="Graf 6">
          <a:extLst>
            <a:ext uri="{FF2B5EF4-FFF2-40B4-BE49-F238E27FC236}">
              <a16:creationId xmlns:a16="http://schemas.microsoft.com/office/drawing/2014/main" id="{00000000-0008-0000-1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8" name="Graf 7">
          <a:extLst>
            <a:ext uri="{FF2B5EF4-FFF2-40B4-BE49-F238E27FC236}">
              <a16:creationId xmlns:a16="http://schemas.microsoft.com/office/drawing/2014/main" id="{00000000-0008-0000-1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B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B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5</xdr:row>
      <xdr:rowOff>144882</xdr:rowOff>
    </xdr:to>
    <xdr:pic>
      <xdr:nvPicPr>
        <xdr:cNvPr id="3" name="Obrázek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8" name="Obrázek 7">
          <a:extLst>
            <a:ext uri="{FF2B5EF4-FFF2-40B4-BE49-F238E27FC236}">
              <a16:creationId xmlns:a16="http://schemas.microsoft.com/office/drawing/2014/main" id="{00000000-0008-0000-1C00-000008000000}"/>
            </a:ext>
          </a:extLst>
        </xdr:cNvPr>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4">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6" name="Graf 5">
          <a:extLst>
            <a:ext uri="{FF2B5EF4-FFF2-40B4-BE49-F238E27FC236}">
              <a16:creationId xmlns:a16="http://schemas.microsoft.com/office/drawing/2014/main" id="{00000000-0008-0000-1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7" name="Graf 6">
          <a:extLst>
            <a:ext uri="{FF2B5EF4-FFF2-40B4-BE49-F238E27FC236}">
              <a16:creationId xmlns:a16="http://schemas.microsoft.com/office/drawing/2014/main" id="{00000000-0008-0000-1C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xdr:col>
      <xdr:colOff>451350</xdr:colOff>
      <xdr:row>6</xdr:row>
      <xdr:rowOff>19152</xdr:rowOff>
    </xdr:to>
    <xdr:pic>
      <xdr:nvPicPr>
        <xdr:cNvPr id="2" name="Obrázek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6"/>
          <a:ext cx="1080000" cy="621131"/>
        </a:xfrm>
        <a:prstGeom prst="rect">
          <a:avLst/>
        </a:prstGeom>
      </xdr:spPr>
    </xdr:pic>
    <xdr:clientData/>
  </xdr:twoCellAnchor>
  <xdr:twoCellAnchor editAs="oneCell">
    <xdr:from>
      <xdr:col>0</xdr:col>
      <xdr:colOff>0</xdr:colOff>
      <xdr:row>17</xdr:row>
      <xdr:rowOff>0</xdr:rowOff>
    </xdr:from>
    <xdr:to>
      <xdr:col>1</xdr:col>
      <xdr:colOff>451350</xdr:colOff>
      <xdr:row>21</xdr:row>
      <xdr:rowOff>19151</xdr:rowOff>
    </xdr:to>
    <xdr:pic>
      <xdr:nvPicPr>
        <xdr:cNvPr id="7" name="Obrázek 6">
          <a:extLst>
            <a:ext uri="{FF2B5EF4-FFF2-40B4-BE49-F238E27FC236}">
              <a16:creationId xmlns:a16="http://schemas.microsoft.com/office/drawing/2014/main" id="{00000000-0008-0000-1D00-000007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2647950"/>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6" name="Graf 5">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8" name="Graf 7">
          <a:extLst>
            <a:ext uri="{FF2B5EF4-FFF2-40B4-BE49-F238E27FC236}">
              <a16:creationId xmlns:a16="http://schemas.microsoft.com/office/drawing/2014/main" id="{00000000-0008-0000-1D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D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D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17</xdr:row>
      <xdr:rowOff>1</xdr:rowOff>
    </xdr:from>
    <xdr:to>
      <xdr:col>1</xdr:col>
      <xdr:colOff>451350</xdr:colOff>
      <xdr:row>21</xdr:row>
      <xdr:rowOff>19152</xdr:rowOff>
    </xdr:to>
    <xdr:pic>
      <xdr:nvPicPr>
        <xdr:cNvPr id="3" name="Obrázek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2647951"/>
          <a:ext cx="1080000" cy="621131"/>
        </a:xfrm>
        <a:prstGeom prst="rect">
          <a:avLst/>
        </a:prstGeom>
      </xdr:spPr>
    </xdr:pic>
    <xdr:clientData/>
  </xdr:twoCellAnchor>
  <xdr:twoCellAnchor editAs="oneCell">
    <xdr:from>
      <xdr:col>0</xdr:col>
      <xdr:colOff>0</xdr:colOff>
      <xdr:row>2</xdr:row>
      <xdr:rowOff>0</xdr:rowOff>
    </xdr:from>
    <xdr:to>
      <xdr:col>1</xdr:col>
      <xdr:colOff>451350</xdr:colOff>
      <xdr:row>5</xdr:row>
      <xdr:rowOff>144881</xdr:rowOff>
    </xdr:to>
    <xdr:pic>
      <xdr:nvPicPr>
        <xdr:cNvPr id="8" name="Obrázek 7">
          <a:extLst>
            <a:ext uri="{FF2B5EF4-FFF2-40B4-BE49-F238E27FC236}">
              <a16:creationId xmlns:a16="http://schemas.microsoft.com/office/drawing/2014/main" id="{00000000-0008-0000-1E00-00000800000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bg2">
              <a:lumMod val="50000"/>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0" y="333375"/>
          <a:ext cx="1080000" cy="621131"/>
        </a:xfrm>
        <a:prstGeom prst="rect">
          <a:avLst/>
        </a:prstGeom>
      </xdr:spPr>
    </xdr:pic>
    <xdr:clientData/>
  </xdr:twoCellAnchor>
  <xdr:twoCellAnchor>
    <xdr:from>
      <xdr:col>9</xdr:col>
      <xdr:colOff>790575</xdr:colOff>
      <xdr:row>17</xdr:row>
      <xdr:rowOff>0</xdr:rowOff>
    </xdr:from>
    <xdr:to>
      <xdr:col>12</xdr:col>
      <xdr:colOff>523872</xdr:colOff>
      <xdr:row>27</xdr:row>
      <xdr:rowOff>9525</xdr:rowOff>
    </xdr:to>
    <xdr:graphicFrame macro="">
      <xdr:nvGraphicFramePr>
        <xdr:cNvPr id="5" name="Graf 4">
          <a:extLst>
            <a:ext uri="{FF2B5EF4-FFF2-40B4-BE49-F238E27FC236}">
              <a16:creationId xmlns:a16="http://schemas.microsoft.com/office/drawing/2014/main" id="{00000000-0008-0000-1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533399</xdr:colOff>
      <xdr:row>17</xdr:row>
      <xdr:rowOff>0</xdr:rowOff>
    </xdr:from>
    <xdr:to>
      <xdr:col>10</xdr:col>
      <xdr:colOff>112949</xdr:colOff>
      <xdr:row>27</xdr:row>
      <xdr:rowOff>123825</xdr:rowOff>
    </xdr:to>
    <xdr:graphicFrame macro="">
      <xdr:nvGraphicFramePr>
        <xdr:cNvPr id="6" name="Graf 5">
          <a:extLst>
            <a:ext uri="{FF2B5EF4-FFF2-40B4-BE49-F238E27FC236}">
              <a16:creationId xmlns:a16="http://schemas.microsoft.com/office/drawing/2014/main" id="{00000000-0008-0000-1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29</xdr:row>
      <xdr:rowOff>0</xdr:rowOff>
    </xdr:from>
    <xdr:to>
      <xdr:col>4</xdr:col>
      <xdr:colOff>381000</xdr:colOff>
      <xdr:row>44</xdr:row>
      <xdr:rowOff>142875</xdr:rowOff>
    </xdr:to>
    <xdr:graphicFrame macro="">
      <xdr:nvGraphicFramePr>
        <xdr:cNvPr id="7" name="Graf 6">
          <a:extLst>
            <a:ext uri="{FF2B5EF4-FFF2-40B4-BE49-F238E27FC236}">
              <a16:creationId xmlns:a16="http://schemas.microsoft.com/office/drawing/2014/main" id="{00000000-0008-0000-1E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0</xdr:colOff>
      <xdr:row>29</xdr:row>
      <xdr:rowOff>0</xdr:rowOff>
    </xdr:from>
    <xdr:to>
      <xdr:col>7</xdr:col>
      <xdr:colOff>781050</xdr:colOff>
      <xdr:row>44</xdr:row>
      <xdr:rowOff>142125</xdr:rowOff>
    </xdr:to>
    <xdr:graphicFrame macro="">
      <xdr:nvGraphicFramePr>
        <xdr:cNvPr id="9" name="Graf 8">
          <a:extLst>
            <a:ext uri="{FF2B5EF4-FFF2-40B4-BE49-F238E27FC236}">
              <a16:creationId xmlns:a16="http://schemas.microsoft.com/office/drawing/2014/main" id="{00000000-0008-0000-1E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8</xdr:col>
      <xdr:colOff>0</xdr:colOff>
      <xdr:row>29</xdr:row>
      <xdr:rowOff>0</xdr:rowOff>
    </xdr:from>
    <xdr:to>
      <xdr:col>12</xdr:col>
      <xdr:colOff>475950</xdr:colOff>
      <xdr:row>44</xdr:row>
      <xdr:rowOff>142125</xdr:rowOff>
    </xdr:to>
    <xdr:graphicFrame macro="">
      <xdr:nvGraphicFramePr>
        <xdr:cNvPr id="10" name="Graf 9">
          <a:extLst>
            <a:ext uri="{FF2B5EF4-FFF2-40B4-BE49-F238E27FC236}">
              <a16:creationId xmlns:a16="http://schemas.microsoft.com/office/drawing/2014/main" id="{00000000-0008-0000-1E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265342</xdr:colOff>
      <xdr:row>35</xdr:row>
      <xdr:rowOff>38101</xdr:rowOff>
    </xdr:from>
    <xdr:to>
      <xdr:col>12</xdr:col>
      <xdr:colOff>68036</xdr:colOff>
      <xdr:row>45</xdr:row>
      <xdr:rowOff>47626</xdr:rowOff>
    </xdr:to>
    <xdr:graphicFrame macro="">
      <xdr:nvGraphicFramePr>
        <xdr:cNvPr id="2" name="Graf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322489</xdr:colOff>
      <xdr:row>35</xdr:row>
      <xdr:rowOff>1</xdr:rowOff>
    </xdr:from>
    <xdr:to>
      <xdr:col>14</xdr:col>
      <xdr:colOff>333375</xdr:colOff>
      <xdr:row>45</xdr:row>
      <xdr:rowOff>70759</xdr:rowOff>
    </xdr:to>
    <xdr:graphicFrame macro="">
      <xdr:nvGraphicFramePr>
        <xdr:cNvPr id="3" name="Graf 2">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38101</xdr:rowOff>
    </xdr:from>
    <xdr:to>
      <xdr:col>3</xdr:col>
      <xdr:colOff>314324</xdr:colOff>
      <xdr:row>45</xdr:row>
      <xdr:rowOff>72120</xdr:rowOff>
    </xdr:to>
    <xdr:graphicFrame macro="">
      <xdr:nvGraphicFramePr>
        <xdr:cNvPr id="4" name="Graf 3">
          <a:extLst>
            <a:ext uri="{FF2B5EF4-FFF2-40B4-BE49-F238E27FC236}">
              <a16:creationId xmlns:a16="http://schemas.microsoft.com/office/drawing/2014/main" id="{00000000-0008-0000-1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26</xdr:row>
      <xdr:rowOff>9525</xdr:rowOff>
    </xdr:from>
    <xdr:to>
      <xdr:col>0</xdr:col>
      <xdr:colOff>123825</xdr:colOff>
      <xdr:row>34</xdr:row>
      <xdr:rowOff>0</xdr:rowOff>
    </xdr:to>
    <xdr:graphicFrame macro="">
      <xdr:nvGraphicFramePr>
        <xdr:cNvPr id="6" name="Graf 5">
          <a:extLst>
            <a:ext uri="{FF2B5EF4-FFF2-40B4-BE49-F238E27FC236}">
              <a16:creationId xmlns:a16="http://schemas.microsoft.com/office/drawing/2014/main" id="{00000000-0008-0000-1F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127991</xdr:colOff>
      <xdr:row>1</xdr:row>
      <xdr:rowOff>0</xdr:rowOff>
    </xdr:from>
    <xdr:to>
      <xdr:col>0</xdr:col>
      <xdr:colOff>1038472</xdr:colOff>
      <xdr:row>6</xdr:row>
      <xdr:rowOff>11271</xdr:rowOff>
    </xdr:to>
    <xdr:pic>
      <xdr:nvPicPr>
        <xdr:cNvPr id="7" name="Obrázek 6">
          <a:extLst>
            <a:ext uri="{FF2B5EF4-FFF2-40B4-BE49-F238E27FC236}">
              <a16:creationId xmlns:a16="http://schemas.microsoft.com/office/drawing/2014/main" id="{00000000-0008-0000-1F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27991" y="231321"/>
          <a:ext cx="910481" cy="637200"/>
        </a:xfrm>
        <a:prstGeom prst="rect">
          <a:avLst/>
        </a:prstGeom>
      </xdr:spPr>
    </xdr:pic>
    <xdr:clientData/>
  </xdr:twoCellAnchor>
  <xdr:twoCellAnchor>
    <xdr:from>
      <xdr:col>0</xdr:col>
      <xdr:colOff>0</xdr:colOff>
      <xdr:row>8</xdr:row>
      <xdr:rowOff>152400</xdr:rowOff>
    </xdr:from>
    <xdr:to>
      <xdr:col>0</xdr:col>
      <xdr:colOff>123825</xdr:colOff>
      <xdr:row>24</xdr:row>
      <xdr:rowOff>135775</xdr:rowOff>
    </xdr:to>
    <xdr:graphicFrame macro="">
      <xdr:nvGraphicFramePr>
        <xdr:cNvPr id="8" name="Graf 7">
          <a:extLst>
            <a:ext uri="{FF2B5EF4-FFF2-40B4-BE49-F238E27FC236}">
              <a16:creationId xmlns:a16="http://schemas.microsoft.com/office/drawing/2014/main" id="{00000000-0008-0000-1F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3</xdr:col>
      <xdr:colOff>311606</xdr:colOff>
      <xdr:row>35</xdr:row>
      <xdr:rowOff>19050</xdr:rowOff>
    </xdr:from>
    <xdr:to>
      <xdr:col>12</xdr:col>
      <xdr:colOff>95251</xdr:colOff>
      <xdr:row>45</xdr:row>
      <xdr:rowOff>89807</xdr:rowOff>
    </xdr:to>
    <xdr:graphicFrame macro="">
      <xdr:nvGraphicFramePr>
        <xdr:cNvPr id="2" name="Graf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314325</xdr:colOff>
      <xdr:row>35</xdr:row>
      <xdr:rowOff>19050</xdr:rowOff>
    </xdr:from>
    <xdr:to>
      <xdr:col>14</xdr:col>
      <xdr:colOff>361950</xdr:colOff>
      <xdr:row>45</xdr:row>
      <xdr:rowOff>70758</xdr:rowOff>
    </xdr:to>
    <xdr:graphicFrame macro="">
      <xdr:nvGraphicFramePr>
        <xdr:cNvPr id="3" name="Graf 2">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38100</xdr:rowOff>
    </xdr:from>
    <xdr:to>
      <xdr:col>3</xdr:col>
      <xdr:colOff>314324</xdr:colOff>
      <xdr:row>45</xdr:row>
      <xdr:rowOff>95251</xdr:rowOff>
    </xdr:to>
    <xdr:graphicFrame macro="">
      <xdr:nvGraphicFramePr>
        <xdr:cNvPr id="4" name="Graf 3">
          <a:extLst>
            <a:ext uri="{FF2B5EF4-FFF2-40B4-BE49-F238E27FC236}">
              <a16:creationId xmlns:a16="http://schemas.microsoft.com/office/drawing/2014/main" id="{00000000-0008-0000-2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26</xdr:row>
      <xdr:rowOff>17145</xdr:rowOff>
    </xdr:from>
    <xdr:to>
      <xdr:col>0</xdr:col>
      <xdr:colOff>123825</xdr:colOff>
      <xdr:row>34</xdr:row>
      <xdr:rowOff>7620</xdr:rowOff>
    </xdr:to>
    <xdr:graphicFrame macro="">
      <xdr:nvGraphicFramePr>
        <xdr:cNvPr id="6" name="Graf 5">
          <a:extLst>
            <a:ext uri="{FF2B5EF4-FFF2-40B4-BE49-F238E27FC236}">
              <a16:creationId xmlns:a16="http://schemas.microsoft.com/office/drawing/2014/main" id="{00000000-0008-0000-2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99497</xdr:colOff>
      <xdr:row>1</xdr:row>
      <xdr:rowOff>0</xdr:rowOff>
    </xdr:from>
    <xdr:to>
      <xdr:col>0</xdr:col>
      <xdr:colOff>1005217</xdr:colOff>
      <xdr:row>6</xdr:row>
      <xdr:rowOff>7920</xdr:rowOff>
    </xdr:to>
    <xdr:pic>
      <xdr:nvPicPr>
        <xdr:cNvPr id="7" name="Obrázek 6">
          <a:extLst>
            <a:ext uri="{FF2B5EF4-FFF2-40B4-BE49-F238E27FC236}">
              <a16:creationId xmlns:a16="http://schemas.microsoft.com/office/drawing/2014/main" id="{00000000-0008-0000-20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99497" y="231321"/>
          <a:ext cx="905720" cy="633849"/>
        </a:xfrm>
        <a:prstGeom prst="rect">
          <a:avLst/>
        </a:prstGeom>
      </xdr:spPr>
    </xdr:pic>
    <xdr:clientData/>
  </xdr:twoCellAnchor>
  <xdr:twoCellAnchor>
    <xdr:from>
      <xdr:col>0</xdr:col>
      <xdr:colOff>0</xdr:colOff>
      <xdr:row>9</xdr:row>
      <xdr:rowOff>0</xdr:rowOff>
    </xdr:from>
    <xdr:to>
      <xdr:col>0</xdr:col>
      <xdr:colOff>123825</xdr:colOff>
      <xdr:row>25</xdr:row>
      <xdr:rowOff>0</xdr:rowOff>
    </xdr:to>
    <xdr:graphicFrame macro="">
      <xdr:nvGraphicFramePr>
        <xdr:cNvPr id="8" name="Graf 7">
          <a:extLst>
            <a:ext uri="{FF2B5EF4-FFF2-40B4-BE49-F238E27FC236}">
              <a16:creationId xmlns:a16="http://schemas.microsoft.com/office/drawing/2014/main" id="{00000000-0008-0000-2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3</xdr:col>
      <xdr:colOff>292555</xdr:colOff>
      <xdr:row>35</xdr:row>
      <xdr:rowOff>38100</xdr:rowOff>
    </xdr:from>
    <xdr:to>
      <xdr:col>12</xdr:col>
      <xdr:colOff>435428</xdr:colOff>
      <xdr:row>45</xdr:row>
      <xdr:rowOff>66676</xdr:rowOff>
    </xdr:to>
    <xdr:graphicFrame macro="">
      <xdr:nvGraphicFramePr>
        <xdr:cNvPr id="2" name="Graf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425904</xdr:colOff>
      <xdr:row>35</xdr:row>
      <xdr:rowOff>38100</xdr:rowOff>
    </xdr:from>
    <xdr:to>
      <xdr:col>14</xdr:col>
      <xdr:colOff>400050</xdr:colOff>
      <xdr:row>45</xdr:row>
      <xdr:rowOff>88447</xdr:rowOff>
    </xdr:to>
    <xdr:graphicFrame macro="">
      <xdr:nvGraphicFramePr>
        <xdr:cNvPr id="3" name="Graf 2">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xdr:colOff>
      <xdr:row>35</xdr:row>
      <xdr:rowOff>28575</xdr:rowOff>
    </xdr:from>
    <xdr:to>
      <xdr:col>3</xdr:col>
      <xdr:colOff>247650</xdr:colOff>
      <xdr:row>45</xdr:row>
      <xdr:rowOff>57150</xdr:rowOff>
    </xdr:to>
    <xdr:graphicFrame macro="">
      <xdr:nvGraphicFramePr>
        <xdr:cNvPr id="4" name="Graf 3">
          <a:extLst>
            <a:ext uri="{FF2B5EF4-FFF2-40B4-BE49-F238E27FC236}">
              <a16:creationId xmlns:a16="http://schemas.microsoft.com/office/drawing/2014/main" id="{00000000-0008-0000-2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26</xdr:row>
      <xdr:rowOff>9525</xdr:rowOff>
    </xdr:from>
    <xdr:to>
      <xdr:col>0</xdr:col>
      <xdr:colOff>123825</xdr:colOff>
      <xdr:row>34</xdr:row>
      <xdr:rowOff>0</xdr:rowOff>
    </xdr:to>
    <xdr:graphicFrame macro="">
      <xdr:nvGraphicFramePr>
        <xdr:cNvPr id="6" name="Graf 5">
          <a:extLst>
            <a:ext uri="{FF2B5EF4-FFF2-40B4-BE49-F238E27FC236}">
              <a16:creationId xmlns:a16="http://schemas.microsoft.com/office/drawing/2014/main" id="{00000000-0008-0000-2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99416</xdr:colOff>
      <xdr:row>1</xdr:row>
      <xdr:rowOff>0</xdr:rowOff>
    </xdr:from>
    <xdr:to>
      <xdr:col>0</xdr:col>
      <xdr:colOff>1007831</xdr:colOff>
      <xdr:row>6</xdr:row>
      <xdr:rowOff>9825</xdr:rowOff>
    </xdr:to>
    <xdr:pic>
      <xdr:nvPicPr>
        <xdr:cNvPr id="7" name="Obrázek 6">
          <a:extLst>
            <a:ext uri="{FF2B5EF4-FFF2-40B4-BE49-F238E27FC236}">
              <a16:creationId xmlns:a16="http://schemas.microsoft.com/office/drawing/2014/main" id="{00000000-0008-0000-2100-000007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99416" y="231321"/>
          <a:ext cx="908415" cy="635754"/>
        </a:xfrm>
        <a:prstGeom prst="rect">
          <a:avLst/>
        </a:prstGeom>
      </xdr:spPr>
    </xdr:pic>
    <xdr:clientData/>
  </xdr:twoCellAnchor>
  <xdr:twoCellAnchor>
    <xdr:from>
      <xdr:col>0</xdr:col>
      <xdr:colOff>0</xdr:colOff>
      <xdr:row>8</xdr:row>
      <xdr:rowOff>153184</xdr:rowOff>
    </xdr:from>
    <xdr:to>
      <xdr:col>0</xdr:col>
      <xdr:colOff>123825</xdr:colOff>
      <xdr:row>24</xdr:row>
      <xdr:rowOff>137473</xdr:rowOff>
    </xdr:to>
    <xdr:graphicFrame macro="">
      <xdr:nvGraphicFramePr>
        <xdr:cNvPr id="8" name="Graf 7">
          <a:extLst>
            <a:ext uri="{FF2B5EF4-FFF2-40B4-BE49-F238E27FC236}">
              <a16:creationId xmlns:a16="http://schemas.microsoft.com/office/drawing/2014/main" id="{00000000-0008-0000-2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3</xdr:col>
      <xdr:colOff>238127</xdr:colOff>
      <xdr:row>36</xdr:row>
      <xdr:rowOff>28575</xdr:rowOff>
    </xdr:from>
    <xdr:to>
      <xdr:col>13</xdr:col>
      <xdr:colOff>244929</xdr:colOff>
      <xdr:row>45</xdr:row>
      <xdr:rowOff>29936</xdr:rowOff>
    </xdr:to>
    <xdr:graphicFrame macro="">
      <xdr:nvGraphicFramePr>
        <xdr:cNvPr id="2" name="Graf 1">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371476</xdr:colOff>
      <xdr:row>36</xdr:row>
      <xdr:rowOff>28575</xdr:rowOff>
    </xdr:from>
    <xdr:to>
      <xdr:col>14</xdr:col>
      <xdr:colOff>371476</xdr:colOff>
      <xdr:row>45</xdr:row>
      <xdr:rowOff>114300</xdr:rowOff>
    </xdr:to>
    <xdr:graphicFrame macro="">
      <xdr:nvGraphicFramePr>
        <xdr:cNvPr id="3" name="Graf 2">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36</xdr:row>
      <xdr:rowOff>28575</xdr:rowOff>
    </xdr:from>
    <xdr:to>
      <xdr:col>3</xdr:col>
      <xdr:colOff>314324</xdr:colOff>
      <xdr:row>45</xdr:row>
      <xdr:rowOff>68036</xdr:rowOff>
    </xdr:to>
    <xdr:graphicFrame macro="">
      <xdr:nvGraphicFramePr>
        <xdr:cNvPr id="4" name="Graf 3">
          <a:extLst>
            <a:ext uri="{FF2B5EF4-FFF2-40B4-BE49-F238E27FC236}">
              <a16:creationId xmlns:a16="http://schemas.microsoft.com/office/drawing/2014/main" id="{00000000-0008-0000-2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100159</xdr:colOff>
      <xdr:row>1</xdr:row>
      <xdr:rowOff>0</xdr:rowOff>
    </xdr:from>
    <xdr:to>
      <xdr:col>0</xdr:col>
      <xdr:colOff>1008574</xdr:colOff>
      <xdr:row>6</xdr:row>
      <xdr:rowOff>9825</xdr:rowOff>
    </xdr:to>
    <xdr:pic>
      <xdr:nvPicPr>
        <xdr:cNvPr id="7" name="Obrázek 6">
          <a:extLst>
            <a:ext uri="{FF2B5EF4-FFF2-40B4-BE49-F238E27FC236}">
              <a16:creationId xmlns:a16="http://schemas.microsoft.com/office/drawing/2014/main" id="{00000000-0008-0000-22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0159" y="231321"/>
          <a:ext cx="908415" cy="635754"/>
        </a:xfrm>
        <a:prstGeom prst="rect">
          <a:avLst/>
        </a:prstGeom>
      </xdr:spPr>
    </xdr:pic>
    <xdr:clientData/>
  </xdr:twoCellAnchor>
  <xdr:twoCellAnchor>
    <xdr:from>
      <xdr:col>0</xdr:col>
      <xdr:colOff>0</xdr:colOff>
      <xdr:row>27</xdr:row>
      <xdr:rowOff>15240</xdr:rowOff>
    </xdr:from>
    <xdr:to>
      <xdr:col>0</xdr:col>
      <xdr:colOff>123825</xdr:colOff>
      <xdr:row>35</xdr:row>
      <xdr:rowOff>5715</xdr:rowOff>
    </xdr:to>
    <xdr:graphicFrame macro="">
      <xdr:nvGraphicFramePr>
        <xdr:cNvPr id="12" name="Graf 11">
          <a:extLst>
            <a:ext uri="{FF2B5EF4-FFF2-40B4-BE49-F238E27FC236}">
              <a16:creationId xmlns:a16="http://schemas.microsoft.com/office/drawing/2014/main" id="{00000000-0008-0000-2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9</xdr:row>
      <xdr:rowOff>0</xdr:rowOff>
    </xdr:from>
    <xdr:to>
      <xdr:col>0</xdr:col>
      <xdr:colOff>123825</xdr:colOff>
      <xdr:row>25</xdr:row>
      <xdr:rowOff>0</xdr:rowOff>
    </xdr:to>
    <xdr:graphicFrame macro="">
      <xdr:nvGraphicFramePr>
        <xdr:cNvPr id="8" name="Graf 7">
          <a:extLst>
            <a:ext uri="{FF2B5EF4-FFF2-40B4-BE49-F238E27FC236}">
              <a16:creationId xmlns:a16="http://schemas.microsoft.com/office/drawing/2014/main" id="{00000000-0008-0000-2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3</xdr:col>
      <xdr:colOff>278947</xdr:colOff>
      <xdr:row>35</xdr:row>
      <xdr:rowOff>66675</xdr:rowOff>
    </xdr:from>
    <xdr:to>
      <xdr:col>12</xdr:col>
      <xdr:colOff>190500</xdr:colOff>
      <xdr:row>45</xdr:row>
      <xdr:rowOff>31297</xdr:rowOff>
    </xdr:to>
    <xdr:graphicFrame macro="">
      <xdr:nvGraphicFramePr>
        <xdr:cNvPr id="2" name="Graf 1">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333375</xdr:colOff>
      <xdr:row>35</xdr:row>
      <xdr:rowOff>85725</xdr:rowOff>
    </xdr:from>
    <xdr:to>
      <xdr:col>14</xdr:col>
      <xdr:colOff>381000</xdr:colOff>
      <xdr:row>45</xdr:row>
      <xdr:rowOff>92670</xdr:rowOff>
    </xdr:to>
    <xdr:graphicFrame macro="">
      <xdr:nvGraphicFramePr>
        <xdr:cNvPr id="3" name="Graf 2">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66675</xdr:rowOff>
    </xdr:from>
    <xdr:to>
      <xdr:col>3</xdr:col>
      <xdr:colOff>314324</xdr:colOff>
      <xdr:row>45</xdr:row>
      <xdr:rowOff>81829</xdr:rowOff>
    </xdr:to>
    <xdr:graphicFrame macro="">
      <xdr:nvGraphicFramePr>
        <xdr:cNvPr id="4" name="Graf 3">
          <a:extLst>
            <a:ext uri="{FF2B5EF4-FFF2-40B4-BE49-F238E27FC236}">
              <a16:creationId xmlns:a16="http://schemas.microsoft.com/office/drawing/2014/main" id="{00000000-0008-0000-2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101507</xdr:colOff>
      <xdr:row>1</xdr:row>
      <xdr:rowOff>0</xdr:rowOff>
    </xdr:from>
    <xdr:to>
      <xdr:col>0</xdr:col>
      <xdr:colOff>1007227</xdr:colOff>
      <xdr:row>6</xdr:row>
      <xdr:rowOff>7920</xdr:rowOff>
    </xdr:to>
    <xdr:pic>
      <xdr:nvPicPr>
        <xdr:cNvPr id="7" name="Obrázek 6">
          <a:extLst>
            <a:ext uri="{FF2B5EF4-FFF2-40B4-BE49-F238E27FC236}">
              <a16:creationId xmlns:a16="http://schemas.microsoft.com/office/drawing/2014/main" id="{00000000-0008-0000-23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1507" y="231321"/>
          <a:ext cx="905720" cy="633849"/>
        </a:xfrm>
        <a:prstGeom prst="rect">
          <a:avLst/>
        </a:prstGeom>
      </xdr:spPr>
    </xdr:pic>
    <xdr:clientData/>
  </xdr:twoCellAnchor>
  <xdr:twoCellAnchor>
    <xdr:from>
      <xdr:col>0</xdr:col>
      <xdr:colOff>0</xdr:colOff>
      <xdr:row>26</xdr:row>
      <xdr:rowOff>16420</xdr:rowOff>
    </xdr:from>
    <xdr:to>
      <xdr:col>0</xdr:col>
      <xdr:colOff>123825</xdr:colOff>
      <xdr:row>34</xdr:row>
      <xdr:rowOff>7158</xdr:rowOff>
    </xdr:to>
    <xdr:graphicFrame macro="">
      <xdr:nvGraphicFramePr>
        <xdr:cNvPr id="8" name="Graf 7">
          <a:extLst>
            <a:ext uri="{FF2B5EF4-FFF2-40B4-BE49-F238E27FC236}">
              <a16:creationId xmlns:a16="http://schemas.microsoft.com/office/drawing/2014/main" id="{00000000-0008-0000-2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9</xdr:row>
      <xdr:rowOff>0</xdr:rowOff>
    </xdr:from>
    <xdr:to>
      <xdr:col>0</xdr:col>
      <xdr:colOff>123825</xdr:colOff>
      <xdr:row>24</xdr:row>
      <xdr:rowOff>140918</xdr:rowOff>
    </xdr:to>
    <xdr:graphicFrame macro="">
      <xdr:nvGraphicFramePr>
        <xdr:cNvPr id="9" name="Graf 8">
          <a:extLst>
            <a:ext uri="{FF2B5EF4-FFF2-40B4-BE49-F238E27FC236}">
              <a16:creationId xmlns:a16="http://schemas.microsoft.com/office/drawing/2014/main" id="{00000000-0008-0000-2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3</xdr:col>
      <xdr:colOff>306162</xdr:colOff>
      <xdr:row>35</xdr:row>
      <xdr:rowOff>66675</xdr:rowOff>
    </xdr:from>
    <xdr:to>
      <xdr:col>12</xdr:col>
      <xdr:colOff>244928</xdr:colOff>
      <xdr:row>45</xdr:row>
      <xdr:rowOff>21772</xdr:rowOff>
    </xdr:to>
    <xdr:graphicFrame macro="">
      <xdr:nvGraphicFramePr>
        <xdr:cNvPr id="2" name="Graf 1">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400050</xdr:colOff>
      <xdr:row>35</xdr:row>
      <xdr:rowOff>85725</xdr:rowOff>
    </xdr:from>
    <xdr:to>
      <xdr:col>14</xdr:col>
      <xdr:colOff>447675</xdr:colOff>
      <xdr:row>45</xdr:row>
      <xdr:rowOff>18742</xdr:rowOff>
    </xdr:to>
    <xdr:graphicFrame macro="">
      <xdr:nvGraphicFramePr>
        <xdr:cNvPr id="3" name="Graf 2">
          <a:extLst>
            <a:ext uri="{FF2B5EF4-FFF2-40B4-BE49-F238E27FC236}">
              <a16:creationId xmlns:a16="http://schemas.microsoft.com/office/drawing/2014/main" id="{00000000-0008-0000-2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66675</xdr:rowOff>
    </xdr:from>
    <xdr:to>
      <xdr:col>3</xdr:col>
      <xdr:colOff>314324</xdr:colOff>
      <xdr:row>45</xdr:row>
      <xdr:rowOff>81560</xdr:rowOff>
    </xdr:to>
    <xdr:graphicFrame macro="">
      <xdr:nvGraphicFramePr>
        <xdr:cNvPr id="4" name="Graf 3">
          <a:extLst>
            <a:ext uri="{FF2B5EF4-FFF2-40B4-BE49-F238E27FC236}">
              <a16:creationId xmlns:a16="http://schemas.microsoft.com/office/drawing/2014/main" i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102379</xdr:colOff>
      <xdr:row>0</xdr:row>
      <xdr:rowOff>180975</xdr:rowOff>
    </xdr:from>
    <xdr:to>
      <xdr:col>0</xdr:col>
      <xdr:colOff>1007841</xdr:colOff>
      <xdr:row>5</xdr:row>
      <xdr:rowOff>120315</xdr:rowOff>
    </xdr:to>
    <xdr:pic>
      <xdr:nvPicPr>
        <xdr:cNvPr id="7" name="Obrázek 6">
          <a:extLst>
            <a:ext uri="{FF2B5EF4-FFF2-40B4-BE49-F238E27FC236}">
              <a16:creationId xmlns:a16="http://schemas.microsoft.com/office/drawing/2014/main" id="{00000000-0008-0000-24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2379" y="180975"/>
          <a:ext cx="905462" cy="646911"/>
        </a:xfrm>
        <a:prstGeom prst="rect">
          <a:avLst/>
        </a:prstGeom>
      </xdr:spPr>
    </xdr:pic>
    <xdr:clientData/>
  </xdr:twoCellAnchor>
  <xdr:twoCellAnchor>
    <xdr:from>
      <xdr:col>0</xdr:col>
      <xdr:colOff>0</xdr:colOff>
      <xdr:row>26</xdr:row>
      <xdr:rowOff>30480</xdr:rowOff>
    </xdr:from>
    <xdr:to>
      <xdr:col>0</xdr:col>
      <xdr:colOff>123825</xdr:colOff>
      <xdr:row>33</xdr:row>
      <xdr:rowOff>139494</xdr:rowOff>
    </xdr:to>
    <xdr:graphicFrame macro="">
      <xdr:nvGraphicFramePr>
        <xdr:cNvPr id="8" name="Graf 7">
          <a:extLst>
            <a:ext uri="{FF2B5EF4-FFF2-40B4-BE49-F238E27FC236}">
              <a16:creationId xmlns:a16="http://schemas.microsoft.com/office/drawing/2014/main" id="{00000000-0008-0000-2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9</xdr:row>
      <xdr:rowOff>0</xdr:rowOff>
    </xdr:from>
    <xdr:to>
      <xdr:col>0</xdr:col>
      <xdr:colOff>123825</xdr:colOff>
      <xdr:row>24</xdr:row>
      <xdr:rowOff>134470</xdr:rowOff>
    </xdr:to>
    <xdr:graphicFrame macro="">
      <xdr:nvGraphicFramePr>
        <xdr:cNvPr id="9" name="Graf 8">
          <a:extLst>
            <a:ext uri="{FF2B5EF4-FFF2-40B4-BE49-F238E27FC236}">
              <a16:creationId xmlns:a16="http://schemas.microsoft.com/office/drawing/2014/main" id="{00000000-0008-0000-2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3</xdr:col>
      <xdr:colOff>292556</xdr:colOff>
      <xdr:row>35</xdr:row>
      <xdr:rowOff>38100</xdr:rowOff>
    </xdr:from>
    <xdr:to>
      <xdr:col>13</xdr:col>
      <xdr:colOff>0</xdr:colOff>
      <xdr:row>45</xdr:row>
      <xdr:rowOff>54429</xdr:rowOff>
    </xdr:to>
    <xdr:graphicFrame macro="">
      <xdr:nvGraphicFramePr>
        <xdr:cNvPr id="2" name="Graf 1">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381000</xdr:colOff>
      <xdr:row>35</xdr:row>
      <xdr:rowOff>19050</xdr:rowOff>
    </xdr:from>
    <xdr:to>
      <xdr:col>14</xdr:col>
      <xdr:colOff>428625</xdr:colOff>
      <xdr:row>45</xdr:row>
      <xdr:rowOff>85725</xdr:rowOff>
    </xdr:to>
    <xdr:graphicFrame macro="">
      <xdr:nvGraphicFramePr>
        <xdr:cNvPr id="3" name="Graf 2">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38100</xdr:rowOff>
    </xdr:from>
    <xdr:to>
      <xdr:col>3</xdr:col>
      <xdr:colOff>314324</xdr:colOff>
      <xdr:row>45</xdr:row>
      <xdr:rowOff>61365</xdr:rowOff>
    </xdr:to>
    <xdr:graphicFrame macro="">
      <xdr:nvGraphicFramePr>
        <xdr:cNvPr id="4" name="Graf 3">
          <a:extLst>
            <a:ext uri="{FF2B5EF4-FFF2-40B4-BE49-F238E27FC236}">
              <a16:creationId xmlns:a16="http://schemas.microsoft.com/office/drawing/2014/main" id="{00000000-0008-0000-2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100159</xdr:colOff>
      <xdr:row>1</xdr:row>
      <xdr:rowOff>0</xdr:rowOff>
    </xdr:from>
    <xdr:to>
      <xdr:col>0</xdr:col>
      <xdr:colOff>1008574</xdr:colOff>
      <xdr:row>6</xdr:row>
      <xdr:rowOff>9826</xdr:rowOff>
    </xdr:to>
    <xdr:pic>
      <xdr:nvPicPr>
        <xdr:cNvPr id="7" name="Obrázek 6">
          <a:extLst>
            <a:ext uri="{FF2B5EF4-FFF2-40B4-BE49-F238E27FC236}">
              <a16:creationId xmlns:a16="http://schemas.microsoft.com/office/drawing/2014/main" id="{00000000-0008-0000-25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0159" y="231321"/>
          <a:ext cx="908415" cy="635755"/>
        </a:xfrm>
        <a:prstGeom prst="rect">
          <a:avLst/>
        </a:prstGeom>
      </xdr:spPr>
    </xdr:pic>
    <xdr:clientData/>
  </xdr:twoCellAnchor>
  <xdr:twoCellAnchor>
    <xdr:from>
      <xdr:col>0</xdr:col>
      <xdr:colOff>0</xdr:colOff>
      <xdr:row>26</xdr:row>
      <xdr:rowOff>38100</xdr:rowOff>
    </xdr:from>
    <xdr:to>
      <xdr:col>0</xdr:col>
      <xdr:colOff>123825</xdr:colOff>
      <xdr:row>34</xdr:row>
      <xdr:rowOff>2334</xdr:rowOff>
    </xdr:to>
    <xdr:graphicFrame macro="">
      <xdr:nvGraphicFramePr>
        <xdr:cNvPr id="8" name="Graf 7">
          <a:extLst>
            <a:ext uri="{FF2B5EF4-FFF2-40B4-BE49-F238E27FC236}">
              <a16:creationId xmlns:a16="http://schemas.microsoft.com/office/drawing/2014/main" id="{00000000-0008-0000-2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8</xdr:row>
      <xdr:rowOff>153830</xdr:rowOff>
    </xdr:from>
    <xdr:to>
      <xdr:col>0</xdr:col>
      <xdr:colOff>123825</xdr:colOff>
      <xdr:row>25</xdr:row>
      <xdr:rowOff>3577</xdr:rowOff>
    </xdr:to>
    <xdr:graphicFrame macro="">
      <xdr:nvGraphicFramePr>
        <xdr:cNvPr id="9" name="Graf 8">
          <a:extLst>
            <a:ext uri="{FF2B5EF4-FFF2-40B4-BE49-F238E27FC236}">
              <a16:creationId xmlns:a16="http://schemas.microsoft.com/office/drawing/2014/main" id="{00000000-0008-0000-2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3</xdr:col>
      <xdr:colOff>319770</xdr:colOff>
      <xdr:row>36</xdr:row>
      <xdr:rowOff>38100</xdr:rowOff>
    </xdr:from>
    <xdr:to>
      <xdr:col>12</xdr:col>
      <xdr:colOff>462643</xdr:colOff>
      <xdr:row>45</xdr:row>
      <xdr:rowOff>123825</xdr:rowOff>
    </xdr:to>
    <xdr:graphicFrame macro="">
      <xdr:nvGraphicFramePr>
        <xdr:cNvPr id="2" name="Graf 1">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361950</xdr:colOff>
      <xdr:row>36</xdr:row>
      <xdr:rowOff>47625</xdr:rowOff>
    </xdr:from>
    <xdr:to>
      <xdr:col>14</xdr:col>
      <xdr:colOff>409575</xdr:colOff>
      <xdr:row>45</xdr:row>
      <xdr:rowOff>81733</xdr:rowOff>
    </xdr:to>
    <xdr:graphicFrame macro="">
      <xdr:nvGraphicFramePr>
        <xdr:cNvPr id="3" name="Graf 2">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36</xdr:row>
      <xdr:rowOff>38100</xdr:rowOff>
    </xdr:from>
    <xdr:to>
      <xdr:col>3</xdr:col>
      <xdr:colOff>314324</xdr:colOff>
      <xdr:row>45</xdr:row>
      <xdr:rowOff>114973</xdr:rowOff>
    </xdr:to>
    <xdr:graphicFrame macro="">
      <xdr:nvGraphicFramePr>
        <xdr:cNvPr id="4" name="Graf 3">
          <a:extLst>
            <a:ext uri="{FF2B5EF4-FFF2-40B4-BE49-F238E27FC236}">
              <a16:creationId xmlns:a16="http://schemas.microsoft.com/office/drawing/2014/main" id="{00000000-0008-0000-2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100764</xdr:colOff>
      <xdr:row>1</xdr:row>
      <xdr:rowOff>0</xdr:rowOff>
    </xdr:from>
    <xdr:to>
      <xdr:col>0</xdr:col>
      <xdr:colOff>1006484</xdr:colOff>
      <xdr:row>6</xdr:row>
      <xdr:rowOff>7920</xdr:rowOff>
    </xdr:to>
    <xdr:pic>
      <xdr:nvPicPr>
        <xdr:cNvPr id="7" name="Obrázek 6">
          <a:extLst>
            <a:ext uri="{FF2B5EF4-FFF2-40B4-BE49-F238E27FC236}">
              <a16:creationId xmlns:a16="http://schemas.microsoft.com/office/drawing/2014/main" id="{00000000-0008-0000-26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0764" y="231321"/>
          <a:ext cx="905720" cy="633849"/>
        </a:xfrm>
        <a:prstGeom prst="rect">
          <a:avLst/>
        </a:prstGeom>
      </xdr:spPr>
    </xdr:pic>
    <xdr:clientData/>
  </xdr:twoCellAnchor>
  <xdr:twoCellAnchor>
    <xdr:from>
      <xdr:col>0</xdr:col>
      <xdr:colOff>0</xdr:colOff>
      <xdr:row>27</xdr:row>
      <xdr:rowOff>38100</xdr:rowOff>
    </xdr:from>
    <xdr:to>
      <xdr:col>0</xdr:col>
      <xdr:colOff>123825</xdr:colOff>
      <xdr:row>35</xdr:row>
      <xdr:rowOff>2334</xdr:rowOff>
    </xdr:to>
    <xdr:graphicFrame macro="">
      <xdr:nvGraphicFramePr>
        <xdr:cNvPr id="8" name="Graf 7">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9</xdr:row>
      <xdr:rowOff>0</xdr:rowOff>
    </xdr:from>
    <xdr:to>
      <xdr:col>0</xdr:col>
      <xdr:colOff>123825</xdr:colOff>
      <xdr:row>25</xdr:row>
      <xdr:rowOff>0</xdr:rowOff>
    </xdr:to>
    <xdr:graphicFrame macro="">
      <xdr:nvGraphicFramePr>
        <xdr:cNvPr id="9" name="Graf 8">
          <a:extLst>
            <a:ext uri="{FF2B5EF4-FFF2-40B4-BE49-F238E27FC236}">
              <a16:creationId xmlns:a16="http://schemas.microsoft.com/office/drawing/2014/main" id="{00000000-0008-0000-2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3</xdr:col>
      <xdr:colOff>265341</xdr:colOff>
      <xdr:row>35</xdr:row>
      <xdr:rowOff>12248</xdr:rowOff>
    </xdr:from>
    <xdr:to>
      <xdr:col>13</xdr:col>
      <xdr:colOff>95250</xdr:colOff>
      <xdr:row>45</xdr:row>
      <xdr:rowOff>28577</xdr:rowOff>
    </xdr:to>
    <xdr:graphicFrame macro="">
      <xdr:nvGraphicFramePr>
        <xdr:cNvPr id="2" name="Graf 1">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424544</xdr:colOff>
      <xdr:row>35</xdr:row>
      <xdr:rowOff>2723</xdr:rowOff>
    </xdr:from>
    <xdr:to>
      <xdr:col>14</xdr:col>
      <xdr:colOff>366033</xdr:colOff>
      <xdr:row>45</xdr:row>
      <xdr:rowOff>114301</xdr:rowOff>
    </xdr:to>
    <xdr:graphicFrame macro="">
      <xdr:nvGraphicFramePr>
        <xdr:cNvPr id="3" name="Graf 2">
          <a:extLst>
            <a:ext uri="{FF2B5EF4-FFF2-40B4-BE49-F238E27FC236}">
              <a16:creationId xmlns:a16="http://schemas.microsoft.com/office/drawing/2014/main" id="{00000000-0008-0000-2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12248</xdr:rowOff>
    </xdr:from>
    <xdr:to>
      <xdr:col>3</xdr:col>
      <xdr:colOff>314324</xdr:colOff>
      <xdr:row>45</xdr:row>
      <xdr:rowOff>54133</xdr:rowOff>
    </xdr:to>
    <xdr:graphicFrame macro="">
      <xdr:nvGraphicFramePr>
        <xdr:cNvPr id="4" name="Graf 3">
          <a:extLst>
            <a:ext uri="{FF2B5EF4-FFF2-40B4-BE49-F238E27FC236}">
              <a16:creationId xmlns:a16="http://schemas.microsoft.com/office/drawing/2014/main" id="{00000000-0008-0000-2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100764</xdr:colOff>
      <xdr:row>1</xdr:row>
      <xdr:rowOff>0</xdr:rowOff>
    </xdr:from>
    <xdr:to>
      <xdr:col>0</xdr:col>
      <xdr:colOff>1006484</xdr:colOff>
      <xdr:row>6</xdr:row>
      <xdr:rowOff>7920</xdr:rowOff>
    </xdr:to>
    <xdr:pic>
      <xdr:nvPicPr>
        <xdr:cNvPr id="7" name="Obrázek 6">
          <a:extLst>
            <a:ext uri="{FF2B5EF4-FFF2-40B4-BE49-F238E27FC236}">
              <a16:creationId xmlns:a16="http://schemas.microsoft.com/office/drawing/2014/main" id="{00000000-0008-0000-27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0764" y="231321"/>
          <a:ext cx="905720" cy="633849"/>
        </a:xfrm>
        <a:prstGeom prst="rect">
          <a:avLst/>
        </a:prstGeom>
      </xdr:spPr>
    </xdr:pic>
    <xdr:clientData/>
  </xdr:twoCellAnchor>
  <xdr:twoCellAnchor>
    <xdr:from>
      <xdr:col>0</xdr:col>
      <xdr:colOff>0</xdr:colOff>
      <xdr:row>26</xdr:row>
      <xdr:rowOff>30480</xdr:rowOff>
    </xdr:from>
    <xdr:to>
      <xdr:col>0</xdr:col>
      <xdr:colOff>123825</xdr:colOff>
      <xdr:row>33</xdr:row>
      <xdr:rowOff>139494</xdr:rowOff>
    </xdr:to>
    <xdr:graphicFrame macro="">
      <xdr:nvGraphicFramePr>
        <xdr:cNvPr id="8" name="Graf 7">
          <a:extLst>
            <a:ext uri="{FF2B5EF4-FFF2-40B4-BE49-F238E27FC236}">
              <a16:creationId xmlns:a16="http://schemas.microsoft.com/office/drawing/2014/main" i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9</xdr:row>
      <xdr:rowOff>5404</xdr:rowOff>
    </xdr:from>
    <xdr:to>
      <xdr:col>0</xdr:col>
      <xdr:colOff>123825</xdr:colOff>
      <xdr:row>24</xdr:row>
      <xdr:rowOff>140510</xdr:rowOff>
    </xdr:to>
    <xdr:graphicFrame macro="">
      <xdr:nvGraphicFramePr>
        <xdr:cNvPr id="9" name="Graf 8">
          <a:extLst>
            <a:ext uri="{FF2B5EF4-FFF2-40B4-BE49-F238E27FC236}">
              <a16:creationId xmlns:a16="http://schemas.microsoft.com/office/drawing/2014/main" id="{00000000-0008-0000-2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3</xdr:col>
      <xdr:colOff>319770</xdr:colOff>
      <xdr:row>35</xdr:row>
      <xdr:rowOff>29696</xdr:rowOff>
    </xdr:from>
    <xdr:to>
      <xdr:col>13</xdr:col>
      <xdr:colOff>258536</xdr:colOff>
      <xdr:row>44</xdr:row>
      <xdr:rowOff>36499</xdr:rowOff>
    </xdr:to>
    <xdr:graphicFrame macro="">
      <xdr:nvGraphicFramePr>
        <xdr:cNvPr id="2" name="Graf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401411</xdr:colOff>
      <xdr:row>35</xdr:row>
      <xdr:rowOff>20171</xdr:rowOff>
    </xdr:from>
    <xdr:to>
      <xdr:col>14</xdr:col>
      <xdr:colOff>449036</xdr:colOff>
      <xdr:row>44</xdr:row>
      <xdr:rowOff>104776</xdr:rowOff>
    </xdr:to>
    <xdr:graphicFrame macro="">
      <xdr:nvGraphicFramePr>
        <xdr:cNvPr id="3" name="Graf 2">
          <a:extLst>
            <a:ext uri="{FF2B5EF4-FFF2-40B4-BE49-F238E27FC236}">
              <a16:creationId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29696</xdr:rowOff>
    </xdr:from>
    <xdr:to>
      <xdr:col>3</xdr:col>
      <xdr:colOff>314324</xdr:colOff>
      <xdr:row>44</xdr:row>
      <xdr:rowOff>95386</xdr:rowOff>
    </xdr:to>
    <xdr:graphicFrame macro="">
      <xdr:nvGraphicFramePr>
        <xdr:cNvPr id="4" name="Graf 3">
          <a:extLst>
            <a:ext uri="{FF2B5EF4-FFF2-40B4-BE49-F238E27FC236}">
              <a16:creationId xmlns:a16="http://schemas.microsoft.com/office/drawing/2014/main" id="{00000000-0008-0000-2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98199</xdr:colOff>
      <xdr:row>0</xdr:row>
      <xdr:rowOff>171450</xdr:rowOff>
    </xdr:from>
    <xdr:to>
      <xdr:col>0</xdr:col>
      <xdr:colOff>1009048</xdr:colOff>
      <xdr:row>4</xdr:row>
      <xdr:rowOff>138777</xdr:rowOff>
    </xdr:to>
    <xdr:pic>
      <xdr:nvPicPr>
        <xdr:cNvPr id="7" name="Obrázek 6">
          <a:extLst>
            <a:ext uri="{FF2B5EF4-FFF2-40B4-BE49-F238E27FC236}">
              <a16:creationId xmlns:a16="http://schemas.microsoft.com/office/drawing/2014/main" id="{00000000-0008-0000-28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98199" y="171450"/>
          <a:ext cx="910849" cy="661291"/>
        </a:xfrm>
        <a:prstGeom prst="rect">
          <a:avLst/>
        </a:prstGeom>
      </xdr:spPr>
    </xdr:pic>
    <xdr:clientData/>
  </xdr:twoCellAnchor>
  <xdr:twoCellAnchor>
    <xdr:from>
      <xdr:col>0</xdr:col>
      <xdr:colOff>0</xdr:colOff>
      <xdr:row>26</xdr:row>
      <xdr:rowOff>30480</xdr:rowOff>
    </xdr:from>
    <xdr:to>
      <xdr:col>0</xdr:col>
      <xdr:colOff>123825</xdr:colOff>
      <xdr:row>33</xdr:row>
      <xdr:rowOff>139494</xdr:rowOff>
    </xdr:to>
    <xdr:graphicFrame macro="">
      <xdr:nvGraphicFramePr>
        <xdr:cNvPr id="8" name="Graf 7">
          <a:extLst>
            <a:ext uri="{FF2B5EF4-FFF2-40B4-BE49-F238E27FC236}">
              <a16:creationId xmlns:a16="http://schemas.microsoft.com/office/drawing/2014/main" id="{00000000-0008-0000-28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8</xdr:row>
      <xdr:rowOff>0</xdr:rowOff>
    </xdr:from>
    <xdr:to>
      <xdr:col>0</xdr:col>
      <xdr:colOff>123825</xdr:colOff>
      <xdr:row>23</xdr:row>
      <xdr:rowOff>135106</xdr:rowOff>
    </xdr:to>
    <xdr:graphicFrame macro="">
      <xdr:nvGraphicFramePr>
        <xdr:cNvPr id="9" name="Graf 8">
          <a:extLst>
            <a:ext uri="{FF2B5EF4-FFF2-40B4-BE49-F238E27FC236}">
              <a16:creationId xmlns:a16="http://schemas.microsoft.com/office/drawing/2014/main" id="{00000000-0008-0000-2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3</xdr:col>
      <xdr:colOff>325212</xdr:colOff>
      <xdr:row>35</xdr:row>
      <xdr:rowOff>28575</xdr:rowOff>
    </xdr:from>
    <xdr:to>
      <xdr:col>13</xdr:col>
      <xdr:colOff>454478</xdr:colOff>
      <xdr:row>45</xdr:row>
      <xdr:rowOff>66676</xdr:rowOff>
    </xdr:to>
    <xdr:graphicFrame macro="">
      <xdr:nvGraphicFramePr>
        <xdr:cNvPr id="2" name="Graf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352424</xdr:colOff>
      <xdr:row>35</xdr:row>
      <xdr:rowOff>19050</xdr:rowOff>
    </xdr:from>
    <xdr:to>
      <xdr:col>14</xdr:col>
      <xdr:colOff>293913</xdr:colOff>
      <xdr:row>45</xdr:row>
      <xdr:rowOff>50073</xdr:rowOff>
    </xdr:to>
    <xdr:graphicFrame macro="">
      <xdr:nvGraphicFramePr>
        <xdr:cNvPr id="3" name="Graf 2">
          <a:extLst>
            <a:ext uri="{FF2B5EF4-FFF2-40B4-BE49-F238E27FC236}">
              <a16:creationId xmlns:a16="http://schemas.microsoft.com/office/drawing/2014/main" id="{00000000-0008-0000-2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38100</xdr:rowOff>
    </xdr:from>
    <xdr:to>
      <xdr:col>3</xdr:col>
      <xdr:colOff>314324</xdr:colOff>
      <xdr:row>45</xdr:row>
      <xdr:rowOff>116594</xdr:rowOff>
    </xdr:to>
    <xdr:graphicFrame macro="">
      <xdr:nvGraphicFramePr>
        <xdr:cNvPr id="4" name="Graf 3">
          <a:extLst>
            <a:ext uri="{FF2B5EF4-FFF2-40B4-BE49-F238E27FC236}">
              <a16:creationId xmlns:a16="http://schemas.microsoft.com/office/drawing/2014/main" id="{00000000-0008-0000-2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100159</xdr:colOff>
      <xdr:row>1</xdr:row>
      <xdr:rowOff>0</xdr:rowOff>
    </xdr:from>
    <xdr:to>
      <xdr:col>0</xdr:col>
      <xdr:colOff>1008574</xdr:colOff>
      <xdr:row>6</xdr:row>
      <xdr:rowOff>9825</xdr:rowOff>
    </xdr:to>
    <xdr:pic>
      <xdr:nvPicPr>
        <xdr:cNvPr id="7" name="Obrázek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0159" y="231321"/>
          <a:ext cx="908415" cy="635754"/>
        </a:xfrm>
        <a:prstGeom prst="rect">
          <a:avLst/>
        </a:prstGeom>
      </xdr:spPr>
    </xdr:pic>
    <xdr:clientData/>
  </xdr:twoCellAnchor>
  <xdr:twoCellAnchor>
    <xdr:from>
      <xdr:col>0</xdr:col>
      <xdr:colOff>0</xdr:colOff>
      <xdr:row>26</xdr:row>
      <xdr:rowOff>30480</xdr:rowOff>
    </xdr:from>
    <xdr:to>
      <xdr:col>0</xdr:col>
      <xdr:colOff>123825</xdr:colOff>
      <xdr:row>33</xdr:row>
      <xdr:rowOff>139494</xdr:rowOff>
    </xdr:to>
    <xdr:graphicFrame macro="">
      <xdr:nvGraphicFramePr>
        <xdr:cNvPr id="8" name="Graf 7">
          <a:extLst>
            <a:ext uri="{FF2B5EF4-FFF2-40B4-BE49-F238E27FC236}">
              <a16:creationId xmlns:a16="http://schemas.microsoft.com/office/drawing/2014/main" id="{00000000-0008-0000-29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9</xdr:row>
      <xdr:rowOff>15240</xdr:rowOff>
    </xdr:from>
    <xdr:to>
      <xdr:col>0</xdr:col>
      <xdr:colOff>123825</xdr:colOff>
      <xdr:row>24</xdr:row>
      <xdr:rowOff>130176</xdr:rowOff>
    </xdr:to>
    <xdr:graphicFrame macro="">
      <xdr:nvGraphicFramePr>
        <xdr:cNvPr id="9" name="Graf 8">
          <a:extLst>
            <a:ext uri="{FF2B5EF4-FFF2-40B4-BE49-F238E27FC236}">
              <a16:creationId xmlns:a16="http://schemas.microsoft.com/office/drawing/2014/main" id="{00000000-0008-0000-29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3</xdr:col>
      <xdr:colOff>321131</xdr:colOff>
      <xdr:row>35</xdr:row>
      <xdr:rowOff>95250</xdr:rowOff>
    </xdr:from>
    <xdr:to>
      <xdr:col>13</xdr:col>
      <xdr:colOff>110218</xdr:colOff>
      <xdr:row>45</xdr:row>
      <xdr:rowOff>142875</xdr:rowOff>
    </xdr:to>
    <xdr:graphicFrame macro="">
      <xdr:nvGraphicFramePr>
        <xdr:cNvPr id="2" name="Graf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390525</xdr:colOff>
      <xdr:row>35</xdr:row>
      <xdr:rowOff>95250</xdr:rowOff>
    </xdr:from>
    <xdr:to>
      <xdr:col>14</xdr:col>
      <xdr:colOff>438150</xdr:colOff>
      <xdr:row>45</xdr:row>
      <xdr:rowOff>31054</xdr:rowOff>
    </xdr:to>
    <xdr:graphicFrame macro="">
      <xdr:nvGraphicFramePr>
        <xdr:cNvPr id="3" name="Graf 2">
          <a:extLst>
            <a:ext uri="{FF2B5EF4-FFF2-40B4-BE49-F238E27FC236}">
              <a16:creationId xmlns:a16="http://schemas.microsoft.com/office/drawing/2014/main" id="{00000000-0008-0000-2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47625</xdr:rowOff>
    </xdr:from>
    <xdr:to>
      <xdr:col>3</xdr:col>
      <xdr:colOff>314324</xdr:colOff>
      <xdr:row>45</xdr:row>
      <xdr:rowOff>81644</xdr:rowOff>
    </xdr:to>
    <xdr:graphicFrame macro="">
      <xdr:nvGraphicFramePr>
        <xdr:cNvPr id="4" name="Graf 3">
          <a:extLst>
            <a:ext uri="{FF2B5EF4-FFF2-40B4-BE49-F238E27FC236}">
              <a16:creationId xmlns:a16="http://schemas.microsoft.com/office/drawing/2014/main" id="{00000000-0008-0000-2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100764</xdr:colOff>
      <xdr:row>1</xdr:row>
      <xdr:rowOff>0</xdr:rowOff>
    </xdr:from>
    <xdr:to>
      <xdr:col>0</xdr:col>
      <xdr:colOff>1006484</xdr:colOff>
      <xdr:row>6</xdr:row>
      <xdr:rowOff>7920</xdr:rowOff>
    </xdr:to>
    <xdr:pic>
      <xdr:nvPicPr>
        <xdr:cNvPr id="7" name="Obrázek 6">
          <a:extLst>
            <a:ext uri="{FF2B5EF4-FFF2-40B4-BE49-F238E27FC236}">
              <a16:creationId xmlns:a16="http://schemas.microsoft.com/office/drawing/2014/main" id="{00000000-0008-0000-2A00-000007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00764" y="231321"/>
          <a:ext cx="905720" cy="633849"/>
        </a:xfrm>
        <a:prstGeom prst="rect">
          <a:avLst/>
        </a:prstGeom>
      </xdr:spPr>
    </xdr:pic>
    <xdr:clientData/>
  </xdr:twoCellAnchor>
  <xdr:twoCellAnchor>
    <xdr:from>
      <xdr:col>0</xdr:col>
      <xdr:colOff>0</xdr:colOff>
      <xdr:row>26</xdr:row>
      <xdr:rowOff>30480</xdr:rowOff>
    </xdr:from>
    <xdr:to>
      <xdr:col>0</xdr:col>
      <xdr:colOff>123825</xdr:colOff>
      <xdr:row>33</xdr:row>
      <xdr:rowOff>139494</xdr:rowOff>
    </xdr:to>
    <xdr:graphicFrame macro="">
      <xdr:nvGraphicFramePr>
        <xdr:cNvPr id="8" name="Graf 7">
          <a:extLst>
            <a:ext uri="{FF2B5EF4-FFF2-40B4-BE49-F238E27FC236}">
              <a16:creationId xmlns:a16="http://schemas.microsoft.com/office/drawing/2014/main" id="{00000000-0008-0000-2A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9</xdr:row>
      <xdr:rowOff>15240</xdr:rowOff>
    </xdr:from>
    <xdr:to>
      <xdr:col>0</xdr:col>
      <xdr:colOff>123825</xdr:colOff>
      <xdr:row>24</xdr:row>
      <xdr:rowOff>130176</xdr:rowOff>
    </xdr:to>
    <xdr:graphicFrame macro="">
      <xdr:nvGraphicFramePr>
        <xdr:cNvPr id="9" name="Graf 8">
          <a:extLst>
            <a:ext uri="{FF2B5EF4-FFF2-40B4-BE49-F238E27FC236}">
              <a16:creationId xmlns:a16="http://schemas.microsoft.com/office/drawing/2014/main" id="{00000000-0008-0000-2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0</xdr:col>
      <xdr:colOff>1</xdr:colOff>
      <xdr:row>22</xdr:row>
      <xdr:rowOff>53340</xdr:rowOff>
    </xdr:from>
    <xdr:to>
      <xdr:col>6</xdr:col>
      <xdr:colOff>295275</xdr:colOff>
      <xdr:row>42</xdr:row>
      <xdr:rowOff>129268</xdr:rowOff>
    </xdr:to>
    <xdr:graphicFrame macro="">
      <xdr:nvGraphicFramePr>
        <xdr:cNvPr id="3" name="Graf 2">
          <a:extLst>
            <a:ext uri="{FF2B5EF4-FFF2-40B4-BE49-F238E27FC236}">
              <a16:creationId xmlns:a16="http://schemas.microsoft.com/office/drawing/2014/main" id="{00000000-0008-0000-2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9525</xdr:colOff>
      <xdr:row>22</xdr:row>
      <xdr:rowOff>109039</xdr:rowOff>
    </xdr:from>
    <xdr:to>
      <xdr:col>15</xdr:col>
      <xdr:colOff>438150</xdr:colOff>
      <xdr:row>42</xdr:row>
      <xdr:rowOff>154305</xdr:rowOff>
    </xdr:to>
    <xdr:graphicFrame macro="">
      <xdr:nvGraphicFramePr>
        <xdr:cNvPr id="4" name="Graf 3">
          <a:extLst>
            <a:ext uri="{FF2B5EF4-FFF2-40B4-BE49-F238E27FC236}">
              <a16:creationId xmlns:a16="http://schemas.microsoft.com/office/drawing/2014/main" id="{00000000-0008-0000-2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xdr:row>
      <xdr:rowOff>22860</xdr:rowOff>
    </xdr:from>
    <xdr:to>
      <xdr:col>0</xdr:col>
      <xdr:colOff>123825</xdr:colOff>
      <xdr:row>21</xdr:row>
      <xdr:rowOff>0</xdr:rowOff>
    </xdr:to>
    <xdr:graphicFrame macro="">
      <xdr:nvGraphicFramePr>
        <xdr:cNvPr id="5" name="Graf 4">
          <a:extLst>
            <a:ext uri="{FF2B5EF4-FFF2-40B4-BE49-F238E27FC236}">
              <a16:creationId xmlns:a16="http://schemas.microsoft.com/office/drawing/2014/main" id="{00000000-0008-0000-2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0</xdr:col>
      <xdr:colOff>1</xdr:colOff>
      <xdr:row>26</xdr:row>
      <xdr:rowOff>123826</xdr:rowOff>
    </xdr:from>
    <xdr:to>
      <xdr:col>3</xdr:col>
      <xdr:colOff>419101</xdr:colOff>
      <xdr:row>42</xdr:row>
      <xdr:rowOff>142876</xdr:rowOff>
    </xdr:to>
    <xdr:graphicFrame macro="">
      <xdr:nvGraphicFramePr>
        <xdr:cNvPr id="3" name="Graf 2">
          <a:extLst>
            <a:ext uri="{FF2B5EF4-FFF2-40B4-BE49-F238E27FC236}">
              <a16:creationId xmlns:a16="http://schemas.microsoft.com/office/drawing/2014/main" id="{00000000-0008-0000-2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636270</xdr:colOff>
      <xdr:row>26</xdr:row>
      <xdr:rowOff>104775</xdr:rowOff>
    </xdr:from>
    <xdr:to>
      <xdr:col>9</xdr:col>
      <xdr:colOff>371475</xdr:colOff>
      <xdr:row>42</xdr:row>
      <xdr:rowOff>123825</xdr:rowOff>
    </xdr:to>
    <xdr:graphicFrame macro="">
      <xdr:nvGraphicFramePr>
        <xdr:cNvPr id="4" name="Graf 3">
          <a:extLst>
            <a:ext uri="{FF2B5EF4-FFF2-40B4-BE49-F238E27FC236}">
              <a16:creationId xmlns:a16="http://schemas.microsoft.com/office/drawing/2014/main" id="{00000000-0008-0000-2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25</xdr:row>
      <xdr:rowOff>22860</xdr:rowOff>
    </xdr:from>
    <xdr:to>
      <xdr:col>5</xdr:col>
      <xdr:colOff>236218</xdr:colOff>
      <xdr:row>36</xdr:row>
      <xdr:rowOff>132640</xdr:rowOff>
    </xdr:to>
    <xdr:graphicFrame macro="">
      <xdr:nvGraphicFramePr>
        <xdr:cNvPr id="2" name="Graf 1">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57147</xdr:colOff>
      <xdr:row>36</xdr:row>
      <xdr:rowOff>9525</xdr:rowOff>
    </xdr:from>
    <xdr:to>
      <xdr:col>9</xdr:col>
      <xdr:colOff>257175</xdr:colOff>
      <xdr:row>44</xdr:row>
      <xdr:rowOff>152400</xdr:rowOff>
    </xdr:to>
    <xdr:graphicFrame macro="">
      <xdr:nvGraphicFramePr>
        <xdr:cNvPr id="3" name="Graf 2">
          <a:extLst>
            <a:ext uri="{FF2B5EF4-FFF2-40B4-BE49-F238E27FC236}">
              <a16:creationId xmlns:a16="http://schemas.microsoft.com/office/drawing/2014/main" id="{00000000-0008-0000-2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447675</xdr:colOff>
      <xdr:row>25</xdr:row>
      <xdr:rowOff>5715</xdr:rowOff>
    </xdr:from>
    <xdr:to>
      <xdr:col>13</xdr:col>
      <xdr:colOff>230502</xdr:colOff>
      <xdr:row>36</xdr:row>
      <xdr:rowOff>123824</xdr:rowOff>
    </xdr:to>
    <xdr:graphicFrame macro="">
      <xdr:nvGraphicFramePr>
        <xdr:cNvPr id="4" name="Graf 3">
          <a:extLst>
            <a:ext uri="{FF2B5EF4-FFF2-40B4-BE49-F238E27FC236}">
              <a16:creationId xmlns:a16="http://schemas.microsoft.com/office/drawing/2014/main" id="{00000000-0008-0000-2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0</xdr:col>
      <xdr:colOff>19050</xdr:colOff>
      <xdr:row>13</xdr:row>
      <xdr:rowOff>22858</xdr:rowOff>
    </xdr:from>
    <xdr:to>
      <xdr:col>8</xdr:col>
      <xdr:colOff>751410</xdr:colOff>
      <xdr:row>28</xdr:row>
      <xdr:rowOff>115306</xdr:rowOff>
    </xdr:to>
    <xdr:graphicFrame macro="">
      <xdr:nvGraphicFramePr>
        <xdr:cNvPr id="2" name="Graf 1">
          <a:extLst>
            <a:ext uri="{FF2B5EF4-FFF2-40B4-BE49-F238E27FC236}">
              <a16:creationId xmlns:a16="http://schemas.microsoft.com/office/drawing/2014/main" id="{00000000-0008-0000-3000-000002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22860</xdr:rowOff>
    </xdr:from>
    <xdr:to>
      <xdr:col>0</xdr:col>
      <xdr:colOff>123825</xdr:colOff>
      <xdr:row>11</xdr:row>
      <xdr:rowOff>139494</xdr:rowOff>
    </xdr:to>
    <xdr:graphicFrame macro="">
      <xdr:nvGraphicFramePr>
        <xdr:cNvPr id="4" name="Graf 3">
          <a:extLst>
            <a:ext uri="{FF2B5EF4-FFF2-40B4-BE49-F238E27FC236}">
              <a16:creationId xmlns:a16="http://schemas.microsoft.com/office/drawing/2014/main" id="{00000000-0008-0000-3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4</xdr:row>
      <xdr:rowOff>7620</xdr:rowOff>
    </xdr:from>
    <xdr:to>
      <xdr:col>0</xdr:col>
      <xdr:colOff>123825</xdr:colOff>
      <xdr:row>20</xdr:row>
      <xdr:rowOff>7620</xdr:rowOff>
    </xdr:to>
    <xdr:graphicFrame macro="">
      <xdr:nvGraphicFramePr>
        <xdr:cNvPr id="5" name="Graf 4">
          <a:extLst>
            <a:ext uri="{FF2B5EF4-FFF2-40B4-BE49-F238E27FC236}">
              <a16:creationId xmlns:a16="http://schemas.microsoft.com/office/drawing/2014/main" id="{00000000-0008-0000-3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20</xdr:row>
      <xdr:rowOff>85725</xdr:rowOff>
    </xdr:from>
    <xdr:to>
      <xdr:col>8</xdr:col>
      <xdr:colOff>111906</xdr:colOff>
      <xdr:row>40</xdr:row>
      <xdr:rowOff>104775</xdr:rowOff>
    </xdr:to>
    <xdr:pic>
      <xdr:nvPicPr>
        <xdr:cNvPr id="5" name="Obrázek 4">
          <a:extLst>
            <a:ext uri="{FF2B5EF4-FFF2-40B4-BE49-F238E27FC236}">
              <a16:creationId xmlns:a16="http://schemas.microsoft.com/office/drawing/2014/main" id="{DCBCF869-1F64-C0FE-B130-1A300BEA8389}"/>
            </a:ext>
          </a:extLst>
        </xdr:cNvPr>
        <xdr:cNvPicPr>
          <a:picLocks noChangeAspect="1"/>
        </xdr:cNvPicPr>
      </xdr:nvPicPr>
      <xdr:blipFill>
        <a:blip xmlns:r="http://schemas.openxmlformats.org/officeDocument/2006/relationships" r:embed="rId1"/>
        <a:stretch>
          <a:fillRect/>
        </a:stretch>
      </xdr:blipFill>
      <xdr:spPr>
        <a:xfrm>
          <a:off x="0" y="3333750"/>
          <a:ext cx="6474606" cy="3257550"/>
        </a:xfrm>
        <a:prstGeom prst="rect">
          <a:avLst/>
        </a:prstGeom>
      </xdr:spPr>
    </xdr:pic>
    <xdr:clientData/>
  </xdr:twoCellAnchor>
  <xdr:twoCellAnchor editAs="oneCell">
    <xdr:from>
      <xdr:col>0</xdr:col>
      <xdr:colOff>0</xdr:colOff>
      <xdr:row>2</xdr:row>
      <xdr:rowOff>1</xdr:rowOff>
    </xdr:from>
    <xdr:to>
      <xdr:col>7</xdr:col>
      <xdr:colOff>385590</xdr:colOff>
      <xdr:row>20</xdr:row>
      <xdr:rowOff>133351</xdr:rowOff>
    </xdr:to>
    <xdr:pic>
      <xdr:nvPicPr>
        <xdr:cNvPr id="4" name="Obrázek 3">
          <a:extLst>
            <a:ext uri="{FF2B5EF4-FFF2-40B4-BE49-F238E27FC236}">
              <a16:creationId xmlns:a16="http://schemas.microsoft.com/office/drawing/2014/main" id="{88BE3C3F-7234-6BA0-B375-9B49A5C6C834}"/>
            </a:ext>
          </a:extLst>
        </xdr:cNvPr>
        <xdr:cNvPicPr>
          <a:picLocks noChangeAspect="1"/>
        </xdr:cNvPicPr>
      </xdr:nvPicPr>
      <xdr:blipFill>
        <a:blip xmlns:r="http://schemas.openxmlformats.org/officeDocument/2006/relationships" r:embed="rId2"/>
        <a:stretch>
          <a:fillRect/>
        </a:stretch>
      </xdr:blipFill>
      <xdr:spPr>
        <a:xfrm>
          <a:off x="0" y="333376"/>
          <a:ext cx="6138690" cy="3048000"/>
        </a:xfrm>
        <a:prstGeom prst="rect">
          <a:avLst/>
        </a:prstGeom>
      </xdr:spPr>
    </xdr:pic>
    <xdr:clientData/>
  </xdr:twoCellAnchor>
  <xdr:twoCellAnchor>
    <xdr:from>
      <xdr:col>1</xdr:col>
      <xdr:colOff>28575</xdr:colOff>
      <xdr:row>9</xdr:row>
      <xdr:rowOff>60960</xdr:rowOff>
    </xdr:from>
    <xdr:to>
      <xdr:col>1</xdr:col>
      <xdr:colOff>529590</xdr:colOff>
      <xdr:row>10</xdr:row>
      <xdr:rowOff>137160</xdr:rowOff>
    </xdr:to>
    <xdr:sp macro="" textlink="">
      <xdr:nvSpPr>
        <xdr:cNvPr id="6" name="TextovéPole 5">
          <a:extLst>
            <a:ext uri="{FF2B5EF4-FFF2-40B4-BE49-F238E27FC236}">
              <a16:creationId xmlns:a16="http://schemas.microsoft.com/office/drawing/2014/main" id="{00000000-0008-0000-3200-000006000000}"/>
            </a:ext>
          </a:extLst>
        </xdr:cNvPr>
        <xdr:cNvSpPr txBox="1"/>
      </xdr:nvSpPr>
      <xdr:spPr>
        <a:xfrm>
          <a:off x="2114550" y="1527810"/>
          <a:ext cx="50101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600">
              <a:latin typeface="Arial" panose="020B0604020202020204" pitchFamily="34" charset="0"/>
              <a:cs typeface="Arial" panose="020B0604020202020204" pitchFamily="34" charset="0"/>
            </a:rPr>
            <a:t>4,950.0</a:t>
          </a:r>
        </a:p>
      </xdr:txBody>
    </xdr:sp>
    <xdr:clientData/>
  </xdr:twoCellAnchor>
  <xdr:twoCellAnchor>
    <xdr:from>
      <xdr:col>1</xdr:col>
      <xdr:colOff>140970</xdr:colOff>
      <xdr:row>28</xdr:row>
      <xdr:rowOff>85725</xdr:rowOff>
    </xdr:from>
    <xdr:to>
      <xdr:col>2</xdr:col>
      <xdr:colOff>32385</xdr:colOff>
      <xdr:row>30</xdr:row>
      <xdr:rowOff>0</xdr:rowOff>
    </xdr:to>
    <xdr:sp macro="" textlink="">
      <xdr:nvSpPr>
        <xdr:cNvPr id="8" name="TextovéPole 7">
          <a:extLst>
            <a:ext uri="{FF2B5EF4-FFF2-40B4-BE49-F238E27FC236}">
              <a16:creationId xmlns:a16="http://schemas.microsoft.com/office/drawing/2014/main" id="{592A0394-33D2-4E58-9F91-9295557FB6E1}"/>
            </a:ext>
          </a:extLst>
        </xdr:cNvPr>
        <xdr:cNvSpPr txBox="1"/>
      </xdr:nvSpPr>
      <xdr:spPr>
        <a:xfrm>
          <a:off x="2226945" y="4629150"/>
          <a:ext cx="50101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600">
              <a:latin typeface="Arial" panose="020B0604020202020204" pitchFamily="34" charset="0"/>
              <a:cs typeface="Arial" panose="020B0604020202020204" pitchFamily="34" charset="0"/>
            </a:rPr>
            <a:t>1,584,2</a:t>
          </a:r>
        </a:p>
      </xdr:txBody>
    </xdr:sp>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1</xdr:colOff>
      <xdr:row>1</xdr:row>
      <xdr:rowOff>22412</xdr:rowOff>
    </xdr:from>
    <xdr:to>
      <xdr:col>14</xdr:col>
      <xdr:colOff>942336</xdr:colOff>
      <xdr:row>36</xdr:row>
      <xdr:rowOff>89647</xdr:rowOff>
    </xdr:to>
    <xdr:pic>
      <xdr:nvPicPr>
        <xdr:cNvPr id="4" name="Obrázek 3">
          <a:extLst>
            <a:ext uri="{FF2B5EF4-FFF2-40B4-BE49-F238E27FC236}">
              <a16:creationId xmlns:a16="http://schemas.microsoft.com/office/drawing/2014/main" id="{62CAE933-98C9-FE77-33C4-0B4EBBBD32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 y="179294"/>
          <a:ext cx="9413982" cy="55581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Z%20Teplo%202025_cz/v1/export_ER&#218;-T1_1.xlsm" TargetMode="External"/><Relationship Id="rId2" Type="http://schemas.openxmlformats.org/officeDocument/2006/relationships/externalLinkPath" Target="file:///S:\NOV&#193;%20STATISTIKA\Zpr&#225;vy%20TEPLO\Ro&#269;n&#237;%20zpr&#225;vy%20TEPLO\RZ%20Teplo%202025_cz\v1\export_ER&#218;-T1_1.xlsm" TargetMode="External"/><Relationship Id="rId1" Type="http://schemas.openxmlformats.org/officeDocument/2006/relationships/externalLinkPath" Target="/NOV&#193;%20STATISTIKA/Zpr&#225;vy%20TEPLO/Ro&#269;n&#237;%20zpr&#225;vy%20TEPLO/RZ%20Teplo%202025_cz/v1/export_ER&#218;-T1_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RÚ-T1_paliva_sum"/>
      <sheetName val="ERÚ-T1_subjekt_sum"/>
      <sheetName val="Podklady QZ"/>
      <sheetName val="Podklady RZ"/>
      <sheetName val="List1"/>
      <sheetName val="List2"/>
      <sheetName val="kont_paliva"/>
      <sheetName val="kont_subjekt"/>
      <sheetName val="List3"/>
      <sheetName val="List4"/>
      <sheetName val="List5"/>
    </sheetNames>
    <sheetDataSet>
      <sheetData sheetId="0"/>
      <sheetData sheetId="1"/>
      <sheetData sheetId="2"/>
      <sheetData sheetId="3">
        <row r="1">
          <cell r="O1" t="str">
            <v>leden 2025</v>
          </cell>
          <cell r="Q1" t="str">
            <v>prosinec 2025</v>
          </cell>
        </row>
        <row r="6">
          <cell r="B6">
            <v>17776.669269999995</v>
          </cell>
          <cell r="C6">
            <v>16072.978868999999</v>
          </cell>
          <cell r="D6">
            <v>13890.679092</v>
          </cell>
          <cell r="E6">
            <v>10129.228413999999</v>
          </cell>
          <cell r="F6">
            <v>9074.5858589999989</v>
          </cell>
          <cell r="G6">
            <v>6821.9287780000004</v>
          </cell>
          <cell r="H6">
            <v>6698.5725780000002</v>
          </cell>
          <cell r="I6">
            <v>6715.0381390000011</v>
          </cell>
          <cell r="J6">
            <v>7603.2186329999995</v>
          </cell>
          <cell r="K6">
            <v>11558.006442999998</v>
          </cell>
          <cell r="L6">
            <v>14587.348405000001</v>
          </cell>
          <cell r="M6">
            <v>16406.202335999998</v>
          </cell>
        </row>
        <row r="8">
          <cell r="B8">
            <v>960.26152599999932</v>
          </cell>
          <cell r="C8">
            <v>873.41144100000042</v>
          </cell>
          <cell r="D8">
            <v>888.00841499999933</v>
          </cell>
          <cell r="E8">
            <v>627.70268700000031</v>
          </cell>
          <cell r="F8">
            <v>613.3591439999999</v>
          </cell>
          <cell r="G8">
            <v>549.74356999999975</v>
          </cell>
          <cell r="H8">
            <v>585.81627399999888</v>
          </cell>
          <cell r="I8">
            <v>568.94966900000043</v>
          </cell>
          <cell r="J8">
            <v>583.31821300000081</v>
          </cell>
          <cell r="K8">
            <v>569.54518300000018</v>
          </cell>
          <cell r="L8">
            <v>659.85796300000004</v>
          </cell>
          <cell r="M8">
            <v>772.32480800000098</v>
          </cell>
        </row>
        <row r="10">
          <cell r="B10">
            <v>1205.2531230000004</v>
          </cell>
          <cell r="C10">
            <v>1091.341024000001</v>
          </cell>
          <cell r="D10">
            <v>1116.874949</v>
          </cell>
          <cell r="E10">
            <v>942.78563599999973</v>
          </cell>
          <cell r="F10">
            <v>895.60693800000013</v>
          </cell>
          <cell r="G10">
            <v>804.51485400000013</v>
          </cell>
          <cell r="H10">
            <v>770.20403599999975</v>
          </cell>
          <cell r="I10">
            <v>786.57357499999989</v>
          </cell>
          <cell r="J10">
            <v>829.01235999999972</v>
          </cell>
          <cell r="K10">
            <v>1031.5713320000002</v>
          </cell>
          <cell r="L10">
            <v>1115.9100080000003</v>
          </cell>
          <cell r="M10">
            <v>1160.1989219999996</v>
          </cell>
        </row>
        <row r="12">
          <cell r="B12">
            <v>4248.4491209999996</v>
          </cell>
          <cell r="C12">
            <v>3673.1395030000003</v>
          </cell>
          <cell r="D12">
            <v>3609.7513260000046</v>
          </cell>
          <cell r="E12">
            <v>3156.7241380000005</v>
          </cell>
          <cell r="F12">
            <v>3117.2789760000028</v>
          </cell>
          <cell r="G12">
            <v>2772.7826579999987</v>
          </cell>
          <cell r="H12">
            <v>2796.6730219999999</v>
          </cell>
          <cell r="I12">
            <v>2763.5835430000016</v>
          </cell>
          <cell r="J12">
            <v>2875.4597730000005</v>
          </cell>
          <cell r="K12">
            <v>3235.6288559999998</v>
          </cell>
          <cell r="L12">
            <v>3779.5287960000028</v>
          </cell>
          <cell r="M12">
            <v>3956.8482959999988</v>
          </cell>
        </row>
        <row r="14">
          <cell r="B14">
            <v>11343.689448999998</v>
          </cell>
          <cell r="C14">
            <v>10404.305332999998</v>
          </cell>
          <cell r="D14">
            <v>8262.3240799999985</v>
          </cell>
          <cell r="E14">
            <v>5385.6958020000002</v>
          </cell>
          <cell r="F14">
            <v>4431.3834989999996</v>
          </cell>
          <cell r="G14">
            <v>2675.2117450000001</v>
          </cell>
          <cell r="H14">
            <v>2529.1830219999993</v>
          </cell>
          <cell r="I14">
            <v>2578.0161079999993</v>
          </cell>
          <cell r="J14">
            <v>3288.1327899999992</v>
          </cell>
          <cell r="K14">
            <v>6681.1730380000008</v>
          </cell>
          <cell r="L14">
            <v>9011.7368769999994</v>
          </cell>
          <cell r="M14">
            <v>10502.239142999999</v>
          </cell>
        </row>
        <row r="16">
          <cell r="B16">
            <v>19.016050999998697</v>
          </cell>
          <cell r="C16">
            <v>30.781567999998515</v>
          </cell>
          <cell r="D16">
            <v>13.720321999997395</v>
          </cell>
          <cell r="E16">
            <v>16.320150999997168</v>
          </cell>
          <cell r="F16">
            <v>16.957301999997071</v>
          </cell>
          <cell r="G16">
            <v>19.675951000001987</v>
          </cell>
          <cell r="H16">
            <v>16.696224000002076</v>
          </cell>
          <cell r="I16">
            <v>17.915243999999348</v>
          </cell>
          <cell r="J16">
            <v>27.295496999999614</v>
          </cell>
          <cell r="K16">
            <v>40.088033999998515</v>
          </cell>
          <cell r="L16">
            <v>20.314760999997816</v>
          </cell>
          <cell r="M16">
            <v>14.591167000000496</v>
          </cell>
        </row>
        <row r="24">
          <cell r="B24">
            <v>2886.1940449999997</v>
          </cell>
          <cell r="C24">
            <v>2780.8423480000001</v>
          </cell>
          <cell r="D24">
            <v>2839.93309</v>
          </cell>
          <cell r="E24">
            <v>2271.3722940000002</v>
          </cell>
          <cell r="F24">
            <v>2331.6238069999995</v>
          </cell>
          <cell r="G24">
            <v>1960.526879999999</v>
          </cell>
          <cell r="H24">
            <v>1843.2877769999998</v>
          </cell>
          <cell r="I24">
            <v>1821.5612910000007</v>
          </cell>
          <cell r="J24">
            <v>1892.884605</v>
          </cell>
          <cell r="K24">
            <v>2016.5162929999995</v>
          </cell>
          <cell r="L24">
            <v>2808.2422560000005</v>
          </cell>
          <cell r="M24">
            <v>2999.7368469999997</v>
          </cell>
        </row>
        <row r="25">
          <cell r="B25">
            <v>428.82339799999971</v>
          </cell>
          <cell r="C25">
            <v>381.63779800000015</v>
          </cell>
          <cell r="D25">
            <v>388.28209800000019</v>
          </cell>
          <cell r="E25">
            <v>339.11875999999961</v>
          </cell>
          <cell r="F25">
            <v>327.05380499999978</v>
          </cell>
          <cell r="G25">
            <v>280.03358800000012</v>
          </cell>
          <cell r="H25">
            <v>284.10209800000024</v>
          </cell>
          <cell r="I25">
            <v>286.69029400000016</v>
          </cell>
          <cell r="J25">
            <v>295.27005299999979</v>
          </cell>
          <cell r="K25">
            <v>360.41159999999962</v>
          </cell>
          <cell r="L25">
            <v>389.01214500000003</v>
          </cell>
          <cell r="M25">
            <v>415.66325499999982</v>
          </cell>
        </row>
        <row r="26">
          <cell r="B26">
            <v>1191.9834470000001</v>
          </cell>
          <cell r="C26">
            <v>1068.405988</v>
          </cell>
          <cell r="D26">
            <v>840.06755299999998</v>
          </cell>
          <cell r="E26">
            <v>535.10350600000004</v>
          </cell>
          <cell r="F26">
            <v>389.87119100000001</v>
          </cell>
          <cell r="G26">
            <v>238.64380700000004</v>
          </cell>
          <cell r="H26">
            <v>218.97862700000002</v>
          </cell>
          <cell r="I26">
            <v>309.58034199999997</v>
          </cell>
          <cell r="J26">
            <v>353.32003900000001</v>
          </cell>
          <cell r="K26">
            <v>704.74515099999996</v>
          </cell>
          <cell r="L26">
            <v>864.54262100000005</v>
          </cell>
          <cell r="M26">
            <v>885.22837000000015</v>
          </cell>
        </row>
        <row r="27">
          <cell r="B27">
            <v>8.4641999999999999</v>
          </cell>
          <cell r="C27">
            <v>6.5362969999999994</v>
          </cell>
          <cell r="D27">
            <v>9.5557790000000011</v>
          </cell>
          <cell r="E27">
            <v>9.0206859999999995</v>
          </cell>
          <cell r="F27">
            <v>7.2004830000000011</v>
          </cell>
          <cell r="G27">
            <v>8.978333000000001</v>
          </cell>
          <cell r="H27">
            <v>5.1979449999999998</v>
          </cell>
          <cell r="I27">
            <v>6.9834749999999994</v>
          </cell>
          <cell r="J27">
            <v>5.6043710000000004</v>
          </cell>
          <cell r="K27">
            <v>4.938714</v>
          </cell>
          <cell r="L27">
            <v>2.7984359999999997</v>
          </cell>
          <cell r="M27">
            <v>3.1025699999999996</v>
          </cell>
        </row>
        <row r="28">
          <cell r="B28">
            <v>10.092826102609573</v>
          </cell>
          <cell r="C28">
            <v>9.8115970693443408</v>
          </cell>
          <cell r="D28">
            <v>8.5647440847745511</v>
          </cell>
          <cell r="E28">
            <v>7.5743113894828902</v>
          </cell>
          <cell r="F28">
            <v>7.218090815806546</v>
          </cell>
          <cell r="G28">
            <v>7.1020725153167099</v>
          </cell>
          <cell r="H28">
            <v>6.664342292579418</v>
          </cell>
          <cell r="I28">
            <v>6.3150251032848113</v>
          </cell>
          <cell r="J28">
            <v>6.1613478499682541</v>
          </cell>
          <cell r="K28">
            <v>7.9577555093167787</v>
          </cell>
          <cell r="L28">
            <v>8.19780914805904</v>
          </cell>
          <cell r="M28">
            <v>9.2325501194570929</v>
          </cell>
        </row>
        <row r="29">
          <cell r="B29">
            <v>0.13239300000000001</v>
          </cell>
          <cell r="C29">
            <v>9.1897000000000006E-2</v>
          </cell>
          <cell r="D29">
            <v>8.668300000000001E-2</v>
          </cell>
          <cell r="E29">
            <v>0.26817599999999997</v>
          </cell>
          <cell r="F29">
            <v>8.1819000000000003E-2</v>
          </cell>
          <cell r="G29">
            <v>0.103688</v>
          </cell>
          <cell r="H29">
            <v>8.139600000000001E-2</v>
          </cell>
          <cell r="I29">
            <v>8.4158999999999998E-2</v>
          </cell>
          <cell r="J29">
            <v>7.3440999999999992E-2</v>
          </cell>
          <cell r="K29">
            <v>2.5090000000000001E-2</v>
          </cell>
          <cell r="L29">
            <v>1.3119E-2</v>
          </cell>
          <cell r="M29">
            <v>9.1149999999999998E-3</v>
          </cell>
        </row>
        <row r="30">
          <cell r="B30">
            <v>6729.1287229999989</v>
          </cell>
          <cell r="C30">
            <v>6118.3898970000009</v>
          </cell>
          <cell r="D30">
            <v>5100.5716630000006</v>
          </cell>
          <cell r="E30">
            <v>3504.3321049999995</v>
          </cell>
          <cell r="F30">
            <v>2775.3962080000006</v>
          </cell>
          <cell r="G30">
            <v>1678.136481</v>
          </cell>
          <cell r="H30">
            <v>1648.3997199999999</v>
          </cell>
          <cell r="I30">
            <v>1698.3892800000003</v>
          </cell>
          <cell r="J30">
            <v>2119.7089309999997</v>
          </cell>
          <cell r="K30">
            <v>3908.9498360000002</v>
          </cell>
          <cell r="L30">
            <v>5188.3245389999984</v>
          </cell>
          <cell r="M30">
            <v>6068.4466600000005</v>
          </cell>
        </row>
        <row r="31">
          <cell r="B31">
            <v>288.73899999999998</v>
          </cell>
          <cell r="C31">
            <v>255.24299999999999</v>
          </cell>
          <cell r="D31">
            <v>163.875</v>
          </cell>
          <cell r="E31">
            <v>121.599</v>
          </cell>
          <cell r="F31">
            <v>105.85</v>
          </cell>
          <cell r="G31">
            <v>54.954000000000001</v>
          </cell>
          <cell r="H31">
            <v>47.25</v>
          </cell>
          <cell r="I31">
            <v>28.913</v>
          </cell>
          <cell r="J31">
            <v>70.477999999999994</v>
          </cell>
          <cell r="K31">
            <v>162.31100000000001</v>
          </cell>
          <cell r="L31">
            <v>193.78</v>
          </cell>
          <cell r="M31">
            <v>205.114</v>
          </cell>
        </row>
        <row r="32">
          <cell r="B32">
            <v>0</v>
          </cell>
          <cell r="C32">
            <v>0</v>
          </cell>
          <cell r="D32">
            <v>0</v>
          </cell>
          <cell r="E32">
            <v>0</v>
          </cell>
          <cell r="F32">
            <v>0</v>
          </cell>
          <cell r="G32">
            <v>0</v>
          </cell>
          <cell r="H32">
            <v>0</v>
          </cell>
          <cell r="I32">
            <v>0</v>
          </cell>
          <cell r="J32">
            <v>0</v>
          </cell>
          <cell r="K32">
            <v>0</v>
          </cell>
          <cell r="L32">
            <v>0</v>
          </cell>
          <cell r="M32">
            <v>0</v>
          </cell>
        </row>
        <row r="33">
          <cell r="B33">
            <v>649.42890899999998</v>
          </cell>
          <cell r="C33">
            <v>547.52115900000001</v>
          </cell>
          <cell r="D33">
            <v>597.77222899999992</v>
          </cell>
          <cell r="E33">
            <v>567.41801399999997</v>
          </cell>
          <cell r="F33">
            <v>599.49592100000007</v>
          </cell>
          <cell r="G33">
            <v>596.68909400000007</v>
          </cell>
          <cell r="H33">
            <v>510.80502400000006</v>
          </cell>
          <cell r="I33">
            <v>465.378491</v>
          </cell>
          <cell r="J33">
            <v>531.62015899999994</v>
          </cell>
          <cell r="K33">
            <v>607.96601899999996</v>
          </cell>
          <cell r="L33">
            <v>578.68453599999998</v>
          </cell>
          <cell r="M33">
            <v>665.68714899999998</v>
          </cell>
        </row>
        <row r="34">
          <cell r="B34">
            <v>2.6741980000000001</v>
          </cell>
          <cell r="C34">
            <v>2.8312179999999998</v>
          </cell>
          <cell r="D34">
            <v>2.3364059999999998</v>
          </cell>
          <cell r="E34">
            <v>0.63553099999999996</v>
          </cell>
          <cell r="F34">
            <v>0.67357100000000003</v>
          </cell>
          <cell r="G34">
            <v>0.58597800000000011</v>
          </cell>
          <cell r="H34">
            <v>0.52681200000000006</v>
          </cell>
          <cell r="I34">
            <v>0.682558</v>
          </cell>
          <cell r="J34">
            <v>0.525451</v>
          </cell>
          <cell r="K34">
            <v>17.795936999999999</v>
          </cell>
          <cell r="L34">
            <v>38.462813000000004</v>
          </cell>
          <cell r="M34">
            <v>43.518440000000005</v>
          </cell>
        </row>
        <row r="35">
          <cell r="B35">
            <v>513.64987899999994</v>
          </cell>
          <cell r="C35">
            <v>464.83387399999998</v>
          </cell>
          <cell r="D35">
            <v>446.25828799999999</v>
          </cell>
          <cell r="E35">
            <v>430.80910299999999</v>
          </cell>
          <cell r="F35">
            <v>397.93519600000008</v>
          </cell>
          <cell r="G35">
            <v>351.49276799999996</v>
          </cell>
          <cell r="H35">
            <v>305.24789600000003</v>
          </cell>
          <cell r="I35">
            <v>323.37362899999999</v>
          </cell>
          <cell r="J35">
            <v>374.42604400000005</v>
          </cell>
          <cell r="K35">
            <v>356.59377199999994</v>
          </cell>
          <cell r="L35">
            <v>398.01475499999992</v>
          </cell>
          <cell r="M35">
            <v>438.1909</v>
          </cell>
        </row>
        <row r="36">
          <cell r="B36">
            <v>579.21939899999984</v>
          </cell>
          <cell r="C36">
            <v>526.79929499999992</v>
          </cell>
          <cell r="D36">
            <v>539.49875200000008</v>
          </cell>
          <cell r="E36">
            <v>517.29084</v>
          </cell>
          <cell r="F36">
            <v>577.45080399999995</v>
          </cell>
          <cell r="G36">
            <v>475.24125300000003</v>
          </cell>
          <cell r="H36">
            <v>503.81722699999989</v>
          </cell>
          <cell r="I36">
            <v>487.92218399999996</v>
          </cell>
          <cell r="J36">
            <v>481.17700499999995</v>
          </cell>
          <cell r="K36">
            <v>567.18822900000009</v>
          </cell>
          <cell r="L36">
            <v>544.39064000000008</v>
          </cell>
          <cell r="M36">
            <v>573.13409000000024</v>
          </cell>
        </row>
        <row r="37">
          <cell r="B37">
            <v>0</v>
          </cell>
          <cell r="C37">
            <v>0</v>
          </cell>
          <cell r="D37">
            <v>0</v>
          </cell>
          <cell r="E37">
            <v>0</v>
          </cell>
          <cell r="F37">
            <v>0</v>
          </cell>
          <cell r="G37">
            <v>0</v>
          </cell>
          <cell r="H37">
            <v>0</v>
          </cell>
          <cell r="I37">
            <v>0</v>
          </cell>
          <cell r="J37">
            <v>0</v>
          </cell>
          <cell r="K37">
            <v>0</v>
          </cell>
          <cell r="L37">
            <v>0</v>
          </cell>
          <cell r="M37">
            <v>0</v>
          </cell>
        </row>
        <row r="38">
          <cell r="B38">
            <v>32.992674000000015</v>
          </cell>
          <cell r="C38">
            <v>42.257221000000008</v>
          </cell>
          <cell r="D38">
            <v>18.490400999999999</v>
          </cell>
          <cell r="E38">
            <v>8.8269530000000014</v>
          </cell>
          <cell r="F38">
            <v>4.5780010000000004</v>
          </cell>
          <cell r="G38">
            <v>11.713188000000002</v>
          </cell>
          <cell r="H38">
            <v>6.5402319999999987</v>
          </cell>
          <cell r="I38">
            <v>4.1048540000000004</v>
          </cell>
          <cell r="J38">
            <v>7.8787449999999959</v>
          </cell>
          <cell r="K38">
            <v>14.114493999999995</v>
          </cell>
          <cell r="L38">
            <v>24.638608999999995</v>
          </cell>
          <cell r="M38">
            <v>26.807938000000007</v>
          </cell>
        </row>
        <row r="39">
          <cell r="B39">
            <v>4455.1461788973875</v>
          </cell>
          <cell r="C39">
            <v>3867.7772799306535</v>
          </cell>
          <cell r="D39">
            <v>2935.3864059152274</v>
          </cell>
          <cell r="E39">
            <v>1815.8591346105163</v>
          </cell>
          <cell r="F39">
            <v>1550.1569621841916</v>
          </cell>
          <cell r="G39">
            <v>1157.7276474846849</v>
          </cell>
          <cell r="H39">
            <v>1317.6734817074209</v>
          </cell>
          <cell r="I39">
            <v>1275.0595568967149</v>
          </cell>
          <cell r="J39">
            <v>1464.0904411500317</v>
          </cell>
          <cell r="K39">
            <v>2828.4925524906839</v>
          </cell>
          <cell r="L39">
            <v>3548.2461268519414</v>
          </cell>
          <cell r="M39">
            <v>4072.3304518805448</v>
          </cell>
        </row>
        <row r="47">
          <cell r="B47">
            <v>701.83383899999978</v>
          </cell>
          <cell r="C47">
            <v>647.42768200000012</v>
          </cell>
          <cell r="D47">
            <v>535.96928300000002</v>
          </cell>
          <cell r="E47">
            <v>350.22648999999996</v>
          </cell>
          <cell r="F47">
            <v>278.73124899999999</v>
          </cell>
          <cell r="G47">
            <v>212.67398999999989</v>
          </cell>
          <cell r="H47">
            <v>209.35098999999997</v>
          </cell>
          <cell r="I47">
            <v>219.42076000000003</v>
          </cell>
          <cell r="J47">
            <v>201.22339300000002</v>
          </cell>
          <cell r="K47">
            <v>412.82934299999999</v>
          </cell>
          <cell r="L47">
            <v>532.71223899999995</v>
          </cell>
          <cell r="M47">
            <v>647.58369800000014</v>
          </cell>
        </row>
        <row r="48">
          <cell r="B48">
            <v>941.83407799999998</v>
          </cell>
          <cell r="C48">
            <v>837.91943500000014</v>
          </cell>
          <cell r="D48">
            <v>700.63859200000047</v>
          </cell>
          <cell r="E48">
            <v>495.05722999999989</v>
          </cell>
          <cell r="F48">
            <v>409.36051000000015</v>
          </cell>
          <cell r="G48">
            <v>265.20983900000004</v>
          </cell>
          <cell r="H48">
            <v>257.11681400000009</v>
          </cell>
          <cell r="I48">
            <v>255.2556780000001</v>
          </cell>
          <cell r="J48">
            <v>310.04777299999984</v>
          </cell>
          <cell r="K48">
            <v>591.44738799999971</v>
          </cell>
          <cell r="L48">
            <v>751.59259099999963</v>
          </cell>
          <cell r="M48">
            <v>857.76357499999961</v>
          </cell>
        </row>
        <row r="49">
          <cell r="B49">
            <v>1106.8514629999997</v>
          </cell>
          <cell r="C49">
            <v>918.8392369999998</v>
          </cell>
          <cell r="D49">
            <v>675.92072499999972</v>
          </cell>
          <cell r="E49">
            <v>481.49774799999989</v>
          </cell>
          <cell r="F49">
            <v>395.53288500000002</v>
          </cell>
          <cell r="G49">
            <v>267.10593800000009</v>
          </cell>
          <cell r="H49">
            <v>255.97213199999996</v>
          </cell>
          <cell r="I49">
            <v>261.86374699999999</v>
          </cell>
          <cell r="J49">
            <v>315.67641499999991</v>
          </cell>
          <cell r="K49">
            <v>563.67818299999988</v>
          </cell>
          <cell r="L49">
            <v>792.25264600000003</v>
          </cell>
          <cell r="M49">
            <v>929.96756200000004</v>
          </cell>
        </row>
        <row r="50">
          <cell r="B50">
            <v>761.0698910000001</v>
          </cell>
          <cell r="C50">
            <v>686.87834900000018</v>
          </cell>
          <cell r="D50">
            <v>633.17939699999999</v>
          </cell>
          <cell r="E50">
            <v>428.76314099999991</v>
          </cell>
          <cell r="F50">
            <v>381.84763600000002</v>
          </cell>
          <cell r="G50">
            <v>274.14864999999992</v>
          </cell>
          <cell r="H50">
            <v>222.32362900000004</v>
          </cell>
          <cell r="I50">
            <v>250.58322900000007</v>
          </cell>
          <cell r="J50">
            <v>329.56837400000001</v>
          </cell>
          <cell r="K50">
            <v>508.68928600000015</v>
          </cell>
          <cell r="L50">
            <v>610.46966499999996</v>
          </cell>
          <cell r="M50">
            <v>655.6247340000001</v>
          </cell>
        </row>
        <row r="51">
          <cell r="B51">
            <v>494.95268000000027</v>
          </cell>
          <cell r="C51">
            <v>443.48810400000025</v>
          </cell>
          <cell r="D51">
            <v>377.33746100000013</v>
          </cell>
          <cell r="E51">
            <v>278.087647</v>
          </cell>
          <cell r="F51">
            <v>246.05467499999997</v>
          </cell>
          <cell r="G51">
            <v>174.85272399999999</v>
          </cell>
          <cell r="H51">
            <v>153.48962099999989</v>
          </cell>
          <cell r="I51">
            <v>153.339778</v>
          </cell>
          <cell r="J51">
            <v>161.83980099999999</v>
          </cell>
          <cell r="K51">
            <v>285.88415299999991</v>
          </cell>
          <cell r="L51">
            <v>403.26669999999973</v>
          </cell>
          <cell r="M51">
            <v>449.61077999999986</v>
          </cell>
        </row>
        <row r="52">
          <cell r="B52">
            <v>577.04798699999992</v>
          </cell>
          <cell r="C52">
            <v>466.03972299999998</v>
          </cell>
          <cell r="D52">
            <v>390.98162500000018</v>
          </cell>
          <cell r="E52">
            <v>290.69342299999994</v>
          </cell>
          <cell r="F52">
            <v>261.554057</v>
          </cell>
          <cell r="G52">
            <v>183.29052200000001</v>
          </cell>
          <cell r="H52">
            <v>159.35952400000008</v>
          </cell>
          <cell r="I52">
            <v>172.037429</v>
          </cell>
          <cell r="J52">
            <v>227.47142299999996</v>
          </cell>
          <cell r="K52">
            <v>437.50827000000021</v>
          </cell>
          <cell r="L52">
            <v>511.96691700000002</v>
          </cell>
          <cell r="M52">
            <v>546.30764000000022</v>
          </cell>
        </row>
        <row r="53">
          <cell r="B53">
            <v>320.51495699999987</v>
          </cell>
          <cell r="C53">
            <v>291.27961799999997</v>
          </cell>
          <cell r="D53">
            <v>233.27520199999992</v>
          </cell>
          <cell r="E53">
            <v>169.58790899999994</v>
          </cell>
          <cell r="F53">
            <v>139.49206800000002</v>
          </cell>
          <cell r="G53">
            <v>108.268145</v>
          </cell>
          <cell r="H53">
            <v>108.78134799999999</v>
          </cell>
          <cell r="I53">
            <v>111.67087500000001</v>
          </cell>
          <cell r="J53">
            <v>125.48661300000001</v>
          </cell>
          <cell r="K53">
            <v>197.10084799999998</v>
          </cell>
          <cell r="L53">
            <v>244.74630699999997</v>
          </cell>
          <cell r="M53">
            <v>286.93005199999999</v>
          </cell>
        </row>
        <row r="54">
          <cell r="B54">
            <v>2898.5000739999996</v>
          </cell>
          <cell r="C54">
            <v>2596.5932919999982</v>
          </cell>
          <cell r="D54">
            <v>2278.9672000000014</v>
          </cell>
          <cell r="E54">
            <v>1797.450376</v>
          </cell>
          <cell r="F54">
            <v>1727.0730469999999</v>
          </cell>
          <cell r="G54">
            <v>1361.2338269999991</v>
          </cell>
          <cell r="H54">
            <v>1365.6938140000002</v>
          </cell>
          <cell r="I54">
            <v>1281.7341759999997</v>
          </cell>
          <cell r="J54">
            <v>1399.4293289999994</v>
          </cell>
          <cell r="K54">
            <v>1852.5069699999995</v>
          </cell>
          <cell r="L54">
            <v>2396.0390179999986</v>
          </cell>
          <cell r="M54">
            <v>2617.2329359999981</v>
          </cell>
        </row>
        <row r="55">
          <cell r="B55">
            <v>840.45302899999979</v>
          </cell>
          <cell r="C55">
            <v>731.69727200000023</v>
          </cell>
          <cell r="D55">
            <v>609.35652299999958</v>
          </cell>
          <cell r="E55">
            <v>433.18756399999995</v>
          </cell>
          <cell r="F55">
            <v>396.204814</v>
          </cell>
          <cell r="G55">
            <v>291.52868800000005</v>
          </cell>
          <cell r="H55">
            <v>297.36584700000009</v>
          </cell>
          <cell r="I55">
            <v>298.99763500000006</v>
          </cell>
          <cell r="J55">
            <v>384.24273500000004</v>
          </cell>
          <cell r="K55">
            <v>604.16556500000002</v>
          </cell>
          <cell r="L55">
            <v>712.69148299999972</v>
          </cell>
          <cell r="M55">
            <v>763.33287200000029</v>
          </cell>
        </row>
        <row r="56">
          <cell r="B56">
            <v>883.34504800000002</v>
          </cell>
          <cell r="C56">
            <v>798.98017700000003</v>
          </cell>
          <cell r="D56">
            <v>654.18327000000011</v>
          </cell>
          <cell r="E56">
            <v>447.53759099999991</v>
          </cell>
          <cell r="F56">
            <v>390.67997399999985</v>
          </cell>
          <cell r="G56">
            <v>242.71413300000003</v>
          </cell>
          <cell r="H56">
            <v>232.63440199999999</v>
          </cell>
          <cell r="I56">
            <v>217.425625</v>
          </cell>
          <cell r="J56">
            <v>302.06138300000009</v>
          </cell>
          <cell r="K56">
            <v>544.83273700000007</v>
          </cell>
          <cell r="L56">
            <v>702.82843100000014</v>
          </cell>
          <cell r="M56">
            <v>811.21239099999991</v>
          </cell>
        </row>
        <row r="57">
          <cell r="B57">
            <v>802.96832399999994</v>
          </cell>
          <cell r="C57">
            <v>749.67213400000014</v>
          </cell>
          <cell r="D57">
            <v>599.70777999999962</v>
          </cell>
          <cell r="E57">
            <v>409.47026499999981</v>
          </cell>
          <cell r="F57">
            <v>327.26888900000012</v>
          </cell>
          <cell r="G57">
            <v>204.52695299999996</v>
          </cell>
          <cell r="H57">
            <v>199.27451800000003</v>
          </cell>
          <cell r="I57">
            <v>167.58932399999998</v>
          </cell>
          <cell r="J57">
            <v>259.11889700000006</v>
          </cell>
          <cell r="K57">
            <v>472.53928200000001</v>
          </cell>
          <cell r="L57">
            <v>643.962627</v>
          </cell>
          <cell r="M57">
            <v>727.06912600000032</v>
          </cell>
        </row>
        <row r="58">
          <cell r="B58">
            <v>3296.4961460000004</v>
          </cell>
          <cell r="C58">
            <v>2948.4409509999991</v>
          </cell>
          <cell r="D58">
            <v>2475.4287169999984</v>
          </cell>
          <cell r="E58">
            <v>1578.0504259999998</v>
          </cell>
          <cell r="F58">
            <v>1394.528558</v>
          </cell>
          <cell r="G58">
            <v>1015.1108159999997</v>
          </cell>
          <cell r="H58">
            <v>892.64355899999953</v>
          </cell>
          <cell r="I58">
            <v>956.15823899999998</v>
          </cell>
          <cell r="J58">
            <v>1246.9695540000009</v>
          </cell>
          <cell r="K58">
            <v>2194.0583110000011</v>
          </cell>
          <cell r="L58">
            <v>2704.3923460000024</v>
          </cell>
          <cell r="M58">
            <v>3115.2165160000018</v>
          </cell>
        </row>
        <row r="59">
          <cell r="B59">
            <v>3318.2928880000013</v>
          </cell>
          <cell r="C59">
            <v>3226.4574980000011</v>
          </cell>
          <cell r="D59">
            <v>3105.6299070000005</v>
          </cell>
          <cell r="E59">
            <v>2500.743132000001</v>
          </cell>
          <cell r="F59">
            <v>2281.0711150000002</v>
          </cell>
          <cell r="G59">
            <v>1888.0366609999996</v>
          </cell>
          <cell r="H59">
            <v>2005.9094800000003</v>
          </cell>
          <cell r="I59">
            <v>2064.9610579999999</v>
          </cell>
          <cell r="J59">
            <v>1983.1210899999999</v>
          </cell>
          <cell r="K59">
            <v>2359.2003109999987</v>
          </cell>
          <cell r="L59">
            <v>2952.7232989999989</v>
          </cell>
          <cell r="M59">
            <v>3303.9238449999998</v>
          </cell>
        </row>
        <row r="60">
          <cell r="B60">
            <v>832.50886599999967</v>
          </cell>
          <cell r="C60">
            <v>729.26539700000023</v>
          </cell>
          <cell r="D60">
            <v>620.10341000000005</v>
          </cell>
          <cell r="E60">
            <v>468.875472</v>
          </cell>
          <cell r="F60">
            <v>445.18638199999992</v>
          </cell>
          <cell r="G60">
            <v>333.22789200000011</v>
          </cell>
          <cell r="H60">
            <v>338.68865899999992</v>
          </cell>
          <cell r="I60">
            <v>304.000586</v>
          </cell>
          <cell r="J60">
            <v>356.96185299999996</v>
          </cell>
          <cell r="K60">
            <v>533.56579600000009</v>
          </cell>
          <cell r="L60">
            <v>627.70413599999995</v>
          </cell>
          <cell r="M60">
            <v>694.4266090000001</v>
          </cell>
        </row>
        <row r="66">
          <cell r="B66">
            <v>0</v>
          </cell>
          <cell r="C66">
            <v>2659.0152970000013</v>
          </cell>
          <cell r="D66">
            <v>570.721225</v>
          </cell>
          <cell r="E66">
            <v>469.79233399999998</v>
          </cell>
          <cell r="F66">
            <v>1465.7979300000002</v>
          </cell>
          <cell r="G66">
            <v>998.83309899999972</v>
          </cell>
          <cell r="H66">
            <v>6.1033650000000002</v>
          </cell>
          <cell r="I66">
            <v>6577.1923609999994</v>
          </cell>
          <cell r="J66">
            <v>110.53078500000004</v>
          </cell>
          <cell r="K66">
            <v>149.59891099999999</v>
          </cell>
          <cell r="L66">
            <v>1700.0613860000001</v>
          </cell>
          <cell r="M66">
            <v>2306.7285249999991</v>
          </cell>
          <cell r="N66">
            <v>10570.709424000004</v>
          </cell>
          <cell r="O66">
            <v>867.63689099999999</v>
          </cell>
        </row>
        <row r="67">
          <cell r="B67">
            <v>190.24960000000002</v>
          </cell>
          <cell r="C67">
            <v>409.99302100000028</v>
          </cell>
          <cell r="D67">
            <v>306.72936099999993</v>
          </cell>
          <cell r="E67">
            <v>48.861753</v>
          </cell>
          <cell r="F67">
            <v>614.22622299999989</v>
          </cell>
          <cell r="G67">
            <v>402.18448099999966</v>
          </cell>
          <cell r="H67">
            <v>39.666316000000016</v>
          </cell>
          <cell r="I67">
            <v>320.50370699999974</v>
          </cell>
          <cell r="J67">
            <v>348.8740020000003</v>
          </cell>
          <cell r="K67">
            <v>413.02942000000036</v>
          </cell>
          <cell r="L67">
            <v>356.62181199999981</v>
          </cell>
          <cell r="M67">
            <v>477.97765699999979</v>
          </cell>
          <cell r="N67">
            <v>87.29606600000001</v>
          </cell>
          <cell r="O67">
            <v>159.88547300000002</v>
          </cell>
        </row>
        <row r="68">
          <cell r="B68">
            <v>0</v>
          </cell>
          <cell r="C68">
            <v>32.392000000000003</v>
          </cell>
          <cell r="D68">
            <v>0.14817000000000002</v>
          </cell>
          <cell r="E68">
            <v>0</v>
          </cell>
          <cell r="F68">
            <v>0</v>
          </cell>
          <cell r="G68">
            <v>0.20102999999999999</v>
          </cell>
          <cell r="H68">
            <v>0</v>
          </cell>
          <cell r="I68">
            <v>7413.0344320000013</v>
          </cell>
          <cell r="J68">
            <v>0</v>
          </cell>
          <cell r="K68">
            <v>0</v>
          </cell>
          <cell r="L68">
            <v>0</v>
          </cell>
          <cell r="M68">
            <v>0</v>
          </cell>
          <cell r="N68">
            <v>3.2022300000000001</v>
          </cell>
          <cell r="O68">
            <v>151.49278000000001</v>
          </cell>
        </row>
        <row r="69">
          <cell r="B69">
            <v>2.048</v>
          </cell>
          <cell r="C69">
            <v>0.12403999999999998</v>
          </cell>
          <cell r="D69">
            <v>5.9444239999999997</v>
          </cell>
          <cell r="E69">
            <v>0</v>
          </cell>
          <cell r="F69">
            <v>1.9711099999999999</v>
          </cell>
          <cell r="G69">
            <v>2.4187999999999996</v>
          </cell>
          <cell r="H69">
            <v>3.0195700000000003</v>
          </cell>
          <cell r="I69">
            <v>0.77793400000000001</v>
          </cell>
          <cell r="J69">
            <v>0.15534699999999999</v>
          </cell>
          <cell r="K69">
            <v>25.027750000000001</v>
          </cell>
          <cell r="L69">
            <v>5.4628350000000001</v>
          </cell>
          <cell r="M69">
            <v>30.698062</v>
          </cell>
          <cell r="N69">
            <v>0.73341699999999999</v>
          </cell>
          <cell r="O69">
            <v>0</v>
          </cell>
        </row>
        <row r="70">
          <cell r="B70">
            <v>35.353199999999987</v>
          </cell>
          <cell r="C70">
            <v>0</v>
          </cell>
          <cell r="D70">
            <v>0.24530799999999997</v>
          </cell>
          <cell r="E70">
            <v>3.3396340000000002</v>
          </cell>
          <cell r="F70">
            <v>3.3147099999999994</v>
          </cell>
          <cell r="G70">
            <v>0</v>
          </cell>
          <cell r="H70">
            <v>0.90800000000000003</v>
          </cell>
          <cell r="I70">
            <v>0</v>
          </cell>
          <cell r="J70">
            <v>0</v>
          </cell>
          <cell r="K70">
            <v>0</v>
          </cell>
          <cell r="L70">
            <v>1.27</v>
          </cell>
          <cell r="M70">
            <v>0</v>
          </cell>
          <cell r="N70">
            <v>46.251500000000014</v>
          </cell>
          <cell r="O70">
            <v>4.2101199999999999</v>
          </cell>
        </row>
        <row r="71">
          <cell r="B71">
            <v>0</v>
          </cell>
          <cell r="C71">
            <v>0</v>
          </cell>
          <cell r="D71">
            <v>0.11742900000000002</v>
          </cell>
          <cell r="E71">
            <v>0.51534700000000011</v>
          </cell>
          <cell r="F71">
            <v>0.15800000000000003</v>
          </cell>
          <cell r="G71">
            <v>1.1200000000000002E-2</v>
          </cell>
          <cell r="H71">
            <v>0</v>
          </cell>
          <cell r="I71">
            <v>0</v>
          </cell>
          <cell r="J71">
            <v>0</v>
          </cell>
          <cell r="K71">
            <v>0</v>
          </cell>
          <cell r="L71">
            <v>0</v>
          </cell>
          <cell r="M71">
            <v>0</v>
          </cell>
          <cell r="N71">
            <v>0.249</v>
          </cell>
          <cell r="O71">
            <v>0</v>
          </cell>
        </row>
        <row r="72">
          <cell r="B72">
            <v>0</v>
          </cell>
          <cell r="C72">
            <v>1430.3699939999992</v>
          </cell>
          <cell r="D72">
            <v>16.857559999999999</v>
          </cell>
          <cell r="E72">
            <v>3974.9697629999987</v>
          </cell>
          <cell r="F72">
            <v>307.18638100000004</v>
          </cell>
          <cell r="G72">
            <v>1077.51558</v>
          </cell>
          <cell r="H72">
            <v>84.486384999999999</v>
          </cell>
          <cell r="I72">
            <v>410.52561999999995</v>
          </cell>
          <cell r="J72">
            <v>1831.8955539999997</v>
          </cell>
          <cell r="K72">
            <v>4992.3875720000005</v>
          </cell>
          <cell r="L72">
            <v>2341.6278720000005</v>
          </cell>
          <cell r="M72">
            <v>11781.759195000001</v>
          </cell>
          <cell r="N72">
            <v>16835.284306000009</v>
          </cell>
          <cell r="O72">
            <v>1453.3082610000001</v>
          </cell>
        </row>
        <row r="73">
          <cell r="B73">
            <v>0</v>
          </cell>
          <cell r="C73">
            <v>1308.769</v>
          </cell>
          <cell r="D73">
            <v>0</v>
          </cell>
          <cell r="E73">
            <v>0</v>
          </cell>
          <cell r="F73">
            <v>389.33699999999999</v>
          </cell>
          <cell r="G73">
            <v>0</v>
          </cell>
          <cell r="H73">
            <v>0</v>
          </cell>
          <cell r="I73">
            <v>0</v>
          </cell>
          <cell r="J73">
            <v>0</v>
          </cell>
          <cell r="K73">
            <v>0</v>
          </cell>
          <cell r="L73">
            <v>0</v>
          </cell>
          <cell r="M73">
            <v>0</v>
          </cell>
          <cell r="N73">
            <v>0</v>
          </cell>
          <cell r="O73">
            <v>0</v>
          </cell>
        </row>
        <row r="74">
          <cell r="B74">
            <v>0</v>
          </cell>
          <cell r="C74">
            <v>0</v>
          </cell>
          <cell r="D74">
            <v>0</v>
          </cell>
          <cell r="E74">
            <v>0</v>
          </cell>
          <cell r="F74">
            <v>0</v>
          </cell>
          <cell r="G74">
            <v>0</v>
          </cell>
          <cell r="H74">
            <v>0</v>
          </cell>
          <cell r="I74">
            <v>0</v>
          </cell>
          <cell r="J74">
            <v>0</v>
          </cell>
          <cell r="K74">
            <v>0</v>
          </cell>
          <cell r="L74">
            <v>0</v>
          </cell>
          <cell r="M74">
            <v>0</v>
          </cell>
          <cell r="N74">
            <v>0</v>
          </cell>
          <cell r="O74">
            <v>0</v>
          </cell>
        </row>
        <row r="75">
          <cell r="B75">
            <v>0</v>
          </cell>
          <cell r="C75">
            <v>0</v>
          </cell>
          <cell r="D75">
            <v>81.457923000000008</v>
          </cell>
          <cell r="E75">
            <v>9.1568000000000005</v>
          </cell>
          <cell r="F75">
            <v>28.808</v>
          </cell>
          <cell r="G75">
            <v>0</v>
          </cell>
          <cell r="H75">
            <v>10.741530000000001</v>
          </cell>
          <cell r="I75">
            <v>1669.7017299999998</v>
          </cell>
          <cell r="J75">
            <v>670.48699099999999</v>
          </cell>
          <cell r="K75">
            <v>141.00800000000001</v>
          </cell>
          <cell r="L75">
            <v>0</v>
          </cell>
          <cell r="M75">
            <v>2780.3470000000002</v>
          </cell>
          <cell r="N75">
            <v>1221.1117300000001</v>
          </cell>
          <cell r="O75">
            <v>305.64699999999999</v>
          </cell>
        </row>
        <row r="76">
          <cell r="B76">
            <v>0</v>
          </cell>
          <cell r="C76">
            <v>0</v>
          </cell>
          <cell r="D76">
            <v>0</v>
          </cell>
          <cell r="E76">
            <v>0</v>
          </cell>
          <cell r="F76">
            <v>0</v>
          </cell>
          <cell r="G76">
            <v>0</v>
          </cell>
          <cell r="H76">
            <v>0</v>
          </cell>
          <cell r="I76">
            <v>0</v>
          </cell>
          <cell r="J76">
            <v>0</v>
          </cell>
          <cell r="K76">
            <v>0</v>
          </cell>
          <cell r="L76">
            <v>0</v>
          </cell>
          <cell r="M76">
            <v>19.619912999999997</v>
          </cell>
          <cell r="N76">
            <v>0</v>
          </cell>
          <cell r="O76">
            <v>91.629000000000005</v>
          </cell>
        </row>
        <row r="77">
          <cell r="B77">
            <v>1106.2128299999999</v>
          </cell>
          <cell r="C77">
            <v>9.7825450000000025</v>
          </cell>
          <cell r="D77">
            <v>1797.921</v>
          </cell>
          <cell r="E77">
            <v>1.3132999999999999E-2</v>
          </cell>
          <cell r="F77">
            <v>12.649194999999999</v>
          </cell>
          <cell r="G77">
            <v>3.4011499999999999</v>
          </cell>
          <cell r="H77">
            <v>723.33540599999992</v>
          </cell>
          <cell r="I77">
            <v>152.98000300000001</v>
          </cell>
          <cell r="J77">
            <v>488.80440199999998</v>
          </cell>
          <cell r="K77">
            <v>0</v>
          </cell>
          <cell r="L77">
            <v>329.96504000000004</v>
          </cell>
          <cell r="M77">
            <v>91.173000000000002</v>
          </cell>
          <cell r="N77">
            <v>0</v>
          </cell>
          <cell r="O77">
            <v>84.588400000000007</v>
          </cell>
        </row>
        <row r="78">
          <cell r="B78">
            <v>0</v>
          </cell>
          <cell r="C78">
            <v>8.2994419999999991</v>
          </cell>
          <cell r="D78">
            <v>0</v>
          </cell>
          <cell r="E78">
            <v>0</v>
          </cell>
          <cell r="F78">
            <v>0</v>
          </cell>
          <cell r="G78">
            <v>0</v>
          </cell>
          <cell r="H78">
            <v>0</v>
          </cell>
          <cell r="I78">
            <v>3562.5717560000021</v>
          </cell>
          <cell r="J78">
            <v>0.47265499999999999</v>
          </cell>
          <cell r="K78">
            <v>0</v>
          </cell>
          <cell r="L78">
            <v>2.3679999999999999</v>
          </cell>
          <cell r="M78">
            <v>599.68299999999988</v>
          </cell>
          <cell r="N78">
            <v>886.75199999999995</v>
          </cell>
          <cell r="O78">
            <v>1312.9828649999999</v>
          </cell>
        </row>
        <row r="79">
          <cell r="B79">
            <v>0</v>
          </cell>
          <cell r="C79">
            <v>0</v>
          </cell>
          <cell r="D79">
            <v>0</v>
          </cell>
          <cell r="E79">
            <v>0</v>
          </cell>
          <cell r="F79">
            <v>0</v>
          </cell>
          <cell r="G79">
            <v>0</v>
          </cell>
          <cell r="H79">
            <v>0</v>
          </cell>
          <cell r="I79">
            <v>0</v>
          </cell>
          <cell r="J79">
            <v>0</v>
          </cell>
          <cell r="K79">
            <v>0</v>
          </cell>
          <cell r="L79">
            <v>0</v>
          </cell>
          <cell r="M79">
            <v>0</v>
          </cell>
          <cell r="N79">
            <v>0</v>
          </cell>
          <cell r="O79">
            <v>0</v>
          </cell>
        </row>
        <row r="80">
          <cell r="B80">
            <v>3.9E-2</v>
          </cell>
          <cell r="C80">
            <v>30.264563000000013</v>
          </cell>
          <cell r="D80">
            <v>4.1029990000000005</v>
          </cell>
          <cell r="E80">
            <v>6.0920000000000002E-2</v>
          </cell>
          <cell r="F80">
            <v>0.97312599999999982</v>
          </cell>
          <cell r="G80">
            <v>5.1198409999999974</v>
          </cell>
          <cell r="H80">
            <v>2.2562879999999996</v>
          </cell>
          <cell r="I80">
            <v>92.10663000000001</v>
          </cell>
          <cell r="J80">
            <v>20.472446999999999</v>
          </cell>
          <cell r="K80">
            <v>2.7479839999999993</v>
          </cell>
          <cell r="L80">
            <v>0.81520999999999999</v>
          </cell>
          <cell r="M80">
            <v>29.703109999999995</v>
          </cell>
          <cell r="N80">
            <v>12.681835000000005</v>
          </cell>
          <cell r="O80">
            <v>1.5993569999999999</v>
          </cell>
        </row>
        <row r="81">
          <cell r="B81">
            <v>3616.0803260000007</v>
          </cell>
          <cell r="C81">
            <v>784.20184199999915</v>
          </cell>
          <cell r="D81">
            <v>4180.9132819999995</v>
          </cell>
          <cell r="E81">
            <v>1236.4362970000006</v>
          </cell>
          <cell r="F81">
            <v>797.78244899999993</v>
          </cell>
          <cell r="G81">
            <v>1734.5733590000004</v>
          </cell>
          <cell r="H81">
            <v>1466.6170820000007</v>
          </cell>
          <cell r="I81">
            <v>3373.0598860000014</v>
          </cell>
          <cell r="J81">
            <v>2891.5318440000019</v>
          </cell>
          <cell r="K81">
            <v>504.6355250000002</v>
          </cell>
          <cell r="L81">
            <v>824.97596400000009</v>
          </cell>
          <cell r="M81">
            <v>5699.8046769999937</v>
          </cell>
          <cell r="N81">
            <v>1325.7987760000005</v>
          </cell>
          <cell r="O81">
            <v>1851.5349110000031</v>
          </cell>
        </row>
        <row r="89">
          <cell r="B89">
            <v>1363.7116829999993</v>
          </cell>
          <cell r="C89">
            <v>1284.9580559999995</v>
          </cell>
          <cell r="D89">
            <v>1203.6146889999998</v>
          </cell>
          <cell r="E89">
            <v>783.891795</v>
          </cell>
          <cell r="F89">
            <v>734.31773099999987</v>
          </cell>
          <cell r="G89">
            <v>485.61260300000026</v>
          </cell>
          <cell r="H89">
            <v>406.06166099999996</v>
          </cell>
          <cell r="I89">
            <v>381.5384259999999</v>
          </cell>
          <cell r="J89">
            <v>525.45830100000001</v>
          </cell>
          <cell r="K89">
            <v>947.52040899999997</v>
          </cell>
          <cell r="L89">
            <v>1211.8063689999997</v>
          </cell>
          <cell r="M89">
            <v>1377.3425789999994</v>
          </cell>
        </row>
        <row r="90">
          <cell r="B90">
            <v>65.403718999999995</v>
          </cell>
          <cell r="C90">
            <v>57.423310000000008</v>
          </cell>
          <cell r="D90">
            <v>54.509625999999997</v>
          </cell>
          <cell r="E90">
            <v>42.920927000000006</v>
          </cell>
          <cell r="F90">
            <v>42.126553999999999</v>
          </cell>
          <cell r="G90">
            <v>27.285050999999999</v>
          </cell>
          <cell r="H90">
            <v>27.065645</v>
          </cell>
          <cell r="I90">
            <v>27.461017000000002</v>
          </cell>
          <cell r="J90">
            <v>30.72175</v>
          </cell>
          <cell r="K90">
            <v>45.24946400000001</v>
          </cell>
          <cell r="L90">
            <v>54.944156999999997</v>
          </cell>
          <cell r="M90">
            <v>62.972553999999981</v>
          </cell>
        </row>
        <row r="91">
          <cell r="B91">
            <v>870.3534719999999</v>
          </cell>
          <cell r="C91">
            <v>810.05852700000003</v>
          </cell>
          <cell r="D91">
            <v>600.44884400000012</v>
          </cell>
          <cell r="E91">
            <v>337.64337399999994</v>
          </cell>
          <cell r="F91">
            <v>257.04708199999999</v>
          </cell>
          <cell r="G91">
            <v>101.686954</v>
          </cell>
          <cell r="H91">
            <v>87.044272000000007</v>
          </cell>
          <cell r="I91">
            <v>139.691497</v>
          </cell>
          <cell r="J91">
            <v>189.99255399999998</v>
          </cell>
          <cell r="K91">
            <v>488.30998100000005</v>
          </cell>
          <cell r="L91">
            <v>641.93127299999992</v>
          </cell>
          <cell r="M91">
            <v>706.05444899999998</v>
          </cell>
        </row>
        <row r="92">
          <cell r="B92">
            <v>6.3607150000000008</v>
          </cell>
          <cell r="C92">
            <v>4.7087909999999988</v>
          </cell>
          <cell r="D92">
            <v>6.9140030000000001</v>
          </cell>
          <cell r="E92">
            <v>6.7608839999999999</v>
          </cell>
          <cell r="F92">
            <v>4.2276379999999998</v>
          </cell>
          <cell r="G92">
            <v>5.440607</v>
          </cell>
          <cell r="H92">
            <v>3.5802480000000005</v>
          </cell>
          <cell r="I92">
            <v>4.6553050000000002</v>
          </cell>
          <cell r="J92">
            <v>3.8970020000000001</v>
          </cell>
          <cell r="K92">
            <v>4.2012969999999994</v>
          </cell>
          <cell r="L92">
            <v>0.94229799999999997</v>
          </cell>
          <cell r="M92">
            <v>1.20855</v>
          </cell>
        </row>
        <row r="93">
          <cell r="B93">
            <v>9.5330251026095763</v>
          </cell>
          <cell r="C93">
            <v>9.3342340693443422</v>
          </cell>
          <cell r="D93">
            <v>8.0064010847745504</v>
          </cell>
          <cell r="E93">
            <v>7.0968053894828902</v>
          </cell>
          <cell r="F93">
            <v>6.781664815806546</v>
          </cell>
          <cell r="G93">
            <v>6.2585455153167091</v>
          </cell>
          <cell r="H93">
            <v>6.0420482925794188</v>
          </cell>
          <cell r="I93">
            <v>5.6196771032848112</v>
          </cell>
          <cell r="J93">
            <v>5.7306238499682545</v>
          </cell>
          <cell r="K93">
            <v>7.4202455093167776</v>
          </cell>
          <cell r="L93">
            <v>7.6629511480590393</v>
          </cell>
          <cell r="M93">
            <v>8.6379511194570924</v>
          </cell>
        </row>
        <row r="94">
          <cell r="B94">
            <v>0.12739300000000001</v>
          </cell>
          <cell r="C94">
            <v>9.1897000000000006E-2</v>
          </cell>
          <cell r="D94">
            <v>5.6682999999999997E-2</v>
          </cell>
          <cell r="E94">
            <v>0.26817599999999997</v>
          </cell>
          <cell r="F94">
            <v>8.1819000000000003E-2</v>
          </cell>
          <cell r="G94">
            <v>0.103688</v>
          </cell>
          <cell r="H94">
            <v>8.0396000000000009E-2</v>
          </cell>
          <cell r="I94">
            <v>8.3158999999999997E-2</v>
          </cell>
          <cell r="J94">
            <v>7.3440999999999992E-2</v>
          </cell>
          <cell r="K94">
            <v>2.5090000000000001E-2</v>
          </cell>
          <cell r="L94">
            <v>1.3119E-2</v>
          </cell>
          <cell r="M94">
            <v>9.1149999999999998E-3</v>
          </cell>
        </row>
        <row r="95">
          <cell r="B95">
            <v>4955.4071460000005</v>
          </cell>
          <cell r="C95">
            <v>4489.5337689999997</v>
          </cell>
          <cell r="D95">
            <v>3455.9127059999992</v>
          </cell>
          <cell r="E95">
            <v>2272.0009360000004</v>
          </cell>
          <cell r="F95">
            <v>1692.8291860000002</v>
          </cell>
          <cell r="G95">
            <v>800.11364999999989</v>
          </cell>
          <cell r="H95">
            <v>750.97698100000014</v>
          </cell>
          <cell r="I95">
            <v>789.16677600000003</v>
          </cell>
          <cell r="J95">
            <v>1168.969063</v>
          </cell>
          <cell r="K95">
            <v>2656.9513789999996</v>
          </cell>
          <cell r="L95">
            <v>3826.3874699999992</v>
          </cell>
          <cell r="M95">
            <v>4506.484684</v>
          </cell>
        </row>
        <row r="96">
          <cell r="B96">
            <v>165.86682000000002</v>
          </cell>
          <cell r="C96">
            <v>151.68985000000001</v>
          </cell>
          <cell r="D96">
            <v>87.451080000000005</v>
          </cell>
          <cell r="E96">
            <v>66.523839999999993</v>
          </cell>
          <cell r="F96">
            <v>59.34796</v>
          </cell>
          <cell r="G96">
            <v>33.010529999999996</v>
          </cell>
          <cell r="H96">
            <v>31.632920000000002</v>
          </cell>
          <cell r="I96">
            <v>17.291270000000001</v>
          </cell>
          <cell r="J96">
            <v>43.377840000000006</v>
          </cell>
          <cell r="K96">
            <v>99.826299999999989</v>
          </cell>
          <cell r="L96">
            <v>109.69416</v>
          </cell>
          <cell r="M96">
            <v>102.88159</v>
          </cell>
        </row>
        <row r="97">
          <cell r="B97">
            <v>0</v>
          </cell>
          <cell r="C97">
            <v>0</v>
          </cell>
          <cell r="D97">
            <v>0</v>
          </cell>
          <cell r="E97">
            <v>0</v>
          </cell>
          <cell r="F97">
            <v>0</v>
          </cell>
          <cell r="G97">
            <v>0</v>
          </cell>
          <cell r="H97">
            <v>0</v>
          </cell>
          <cell r="I97">
            <v>0</v>
          </cell>
          <cell r="J97">
            <v>0</v>
          </cell>
          <cell r="K97">
            <v>0</v>
          </cell>
          <cell r="L97">
            <v>0</v>
          </cell>
          <cell r="M97">
            <v>0</v>
          </cell>
        </row>
        <row r="98">
          <cell r="B98">
            <v>129.153864</v>
          </cell>
          <cell r="C98">
            <v>135.43069500000001</v>
          </cell>
          <cell r="D98">
            <v>137.94095799999999</v>
          </cell>
          <cell r="E98">
            <v>103.97585599999999</v>
          </cell>
          <cell r="F98">
            <v>125.52646299999999</v>
          </cell>
          <cell r="G98">
            <v>127.20835599999999</v>
          </cell>
          <cell r="H98">
            <v>103.18007899999999</v>
          </cell>
          <cell r="I98">
            <v>91.426521000000008</v>
          </cell>
          <cell r="J98">
            <v>94.177973999999992</v>
          </cell>
          <cell r="K98">
            <v>142.91414600000002</v>
          </cell>
          <cell r="L98">
            <v>145.43534099999999</v>
          </cell>
          <cell r="M98">
            <v>176.78681800000001</v>
          </cell>
        </row>
        <row r="99">
          <cell r="B99">
            <v>1.3836190000000002</v>
          </cell>
          <cell r="C99">
            <v>1.7792539999999999</v>
          </cell>
          <cell r="D99">
            <v>1.3543179999999999</v>
          </cell>
          <cell r="E99">
            <v>0.61654399999999998</v>
          </cell>
          <cell r="F99">
            <v>0.64588599999999996</v>
          </cell>
          <cell r="G99">
            <v>0.251114</v>
          </cell>
          <cell r="H99">
            <v>0.33622199999999997</v>
          </cell>
          <cell r="I99">
            <v>0.36943799999999999</v>
          </cell>
          <cell r="J99">
            <v>0.39330700000000002</v>
          </cell>
          <cell r="K99">
            <v>2.7985230000000003</v>
          </cell>
          <cell r="L99">
            <v>7.7689870000000001</v>
          </cell>
          <cell r="M99">
            <v>8.2765220000000017</v>
          </cell>
        </row>
        <row r="100">
          <cell r="B100">
            <v>368.46904999999998</v>
          </cell>
          <cell r="C100">
            <v>330.72717899999992</v>
          </cell>
          <cell r="D100">
            <v>307.92089400000003</v>
          </cell>
          <cell r="E100">
            <v>310.97607099999999</v>
          </cell>
          <cell r="F100">
            <v>282.30615499999999</v>
          </cell>
          <cell r="G100">
            <v>200.382417</v>
          </cell>
          <cell r="H100">
            <v>170.72438699999998</v>
          </cell>
          <cell r="I100">
            <v>193.406691</v>
          </cell>
          <cell r="J100">
            <v>220.25016400000001</v>
          </cell>
          <cell r="K100">
            <v>261.63047499999999</v>
          </cell>
          <cell r="L100">
            <v>300.70797100000004</v>
          </cell>
          <cell r="M100">
            <v>340.256821</v>
          </cell>
        </row>
        <row r="101">
          <cell r="B101">
            <v>210.53552900000003</v>
          </cell>
          <cell r="C101">
            <v>203.30978200000001</v>
          </cell>
          <cell r="D101">
            <v>192.95013599999999</v>
          </cell>
          <cell r="E101">
            <v>160.342187</v>
          </cell>
          <cell r="F101">
            <v>178.16947699999997</v>
          </cell>
          <cell r="G101">
            <v>128.47075899999999</v>
          </cell>
          <cell r="H101">
            <v>113.57530199999999</v>
          </cell>
          <cell r="I101">
            <v>118.63211499999998</v>
          </cell>
          <cell r="J101">
            <v>175.68422999999999</v>
          </cell>
          <cell r="K101">
            <v>196.14779300000001</v>
          </cell>
          <cell r="L101">
            <v>197.62647099999998</v>
          </cell>
          <cell r="M101">
            <v>232.09597999999994</v>
          </cell>
        </row>
        <row r="102">
          <cell r="B102">
            <v>0</v>
          </cell>
          <cell r="C102">
            <v>0</v>
          </cell>
          <cell r="D102">
            <v>0</v>
          </cell>
          <cell r="E102">
            <v>0</v>
          </cell>
          <cell r="F102">
            <v>0</v>
          </cell>
          <cell r="G102">
            <v>0</v>
          </cell>
          <cell r="H102">
            <v>0</v>
          </cell>
          <cell r="I102">
            <v>0</v>
          </cell>
          <cell r="J102">
            <v>0</v>
          </cell>
          <cell r="K102">
            <v>0</v>
          </cell>
          <cell r="L102">
            <v>0</v>
          </cell>
          <cell r="M102">
            <v>0</v>
          </cell>
        </row>
        <row r="103">
          <cell r="B103">
            <v>24.046301000000007</v>
          </cell>
          <cell r="C103">
            <v>30.585182999999997</v>
          </cell>
          <cell r="D103">
            <v>14.426517</v>
          </cell>
          <cell r="E103">
            <v>6.5395849999999998</v>
          </cell>
          <cell r="F103">
            <v>3.2561990000000001</v>
          </cell>
          <cell r="G103">
            <v>6.293676999999998</v>
          </cell>
          <cell r="H103">
            <v>5.027933</v>
          </cell>
          <cell r="I103">
            <v>2.2527540000000008</v>
          </cell>
          <cell r="J103">
            <v>4.4918580000000006</v>
          </cell>
          <cell r="K103">
            <v>7.6204999999999989</v>
          </cell>
          <cell r="L103">
            <v>17.852281000000005</v>
          </cell>
          <cell r="M103">
            <v>21.681122999999999</v>
          </cell>
        </row>
        <row r="104">
          <cell r="B104">
            <v>3173.3371128973886</v>
          </cell>
          <cell r="C104">
            <v>2894.6748059306556</v>
          </cell>
          <cell r="D104">
            <v>2190.8172249152249</v>
          </cell>
          <cell r="E104">
            <v>1286.1388216105174</v>
          </cell>
          <cell r="F104">
            <v>1044.7196841841931</v>
          </cell>
          <cell r="G104">
            <v>753.09379348468337</v>
          </cell>
          <cell r="H104">
            <v>823.85492770741985</v>
          </cell>
          <cell r="I104">
            <v>806.42146189671462</v>
          </cell>
          <cell r="J104">
            <v>824.91468215003124</v>
          </cell>
          <cell r="K104">
            <v>1820.5574354906835</v>
          </cell>
          <cell r="L104">
            <v>2488.9640288519408</v>
          </cell>
          <cell r="M104">
            <v>2957.5504068805431</v>
          </cell>
        </row>
        <row r="112">
          <cell r="B112">
            <v>526.42671899999993</v>
          </cell>
          <cell r="C112">
            <v>494.20351699999992</v>
          </cell>
          <cell r="D112">
            <v>390.97341500000005</v>
          </cell>
          <cell r="E112">
            <v>271.609219</v>
          </cell>
          <cell r="F112">
            <v>207.38528699999998</v>
          </cell>
          <cell r="G112">
            <v>154.00920499999998</v>
          </cell>
          <cell r="H112">
            <v>161.02092100000002</v>
          </cell>
          <cell r="I112">
            <v>169.46294099999997</v>
          </cell>
          <cell r="J112">
            <v>144.413027</v>
          </cell>
          <cell r="K112">
            <v>324.28475299999991</v>
          </cell>
          <cell r="L112">
            <v>427.34886499999993</v>
          </cell>
          <cell r="M112">
            <v>518.56904300000008</v>
          </cell>
        </row>
        <row r="113">
          <cell r="B113">
            <v>642.0152999999998</v>
          </cell>
          <cell r="C113">
            <v>573.7497239999999</v>
          </cell>
          <cell r="D113">
            <v>457.58052499999997</v>
          </cell>
          <cell r="E113">
            <v>301.40173900000008</v>
          </cell>
          <cell r="F113">
            <v>235.57676999999998</v>
          </cell>
          <cell r="G113">
            <v>131.86365200000003</v>
          </cell>
          <cell r="H113">
            <v>126.08428399999997</v>
          </cell>
          <cell r="I113">
            <v>123.96739199999999</v>
          </cell>
          <cell r="J113">
            <v>166.14572900000005</v>
          </cell>
          <cell r="K113">
            <v>371.20740699999993</v>
          </cell>
          <cell r="L113">
            <v>510.387835</v>
          </cell>
          <cell r="M113">
            <v>586.30736899999999</v>
          </cell>
        </row>
        <row r="114">
          <cell r="B114">
            <v>793.70024000000035</v>
          </cell>
          <cell r="C114">
            <v>701.97275199999979</v>
          </cell>
          <cell r="D114">
            <v>502.85702300000008</v>
          </cell>
          <cell r="E114">
            <v>335.89382599999999</v>
          </cell>
          <cell r="F114">
            <v>274.05055699999997</v>
          </cell>
          <cell r="G114">
            <v>174.64560900000004</v>
          </cell>
          <cell r="H114">
            <v>161.69757099999998</v>
          </cell>
          <cell r="I114">
            <v>165.74093900000003</v>
          </cell>
          <cell r="J114">
            <v>206.02849400000002</v>
          </cell>
          <cell r="K114">
            <v>411.56038699999999</v>
          </cell>
          <cell r="L114">
            <v>598.25965799999983</v>
          </cell>
          <cell r="M114">
            <v>720.66870899999958</v>
          </cell>
        </row>
        <row r="115">
          <cell r="B115">
            <v>467.68341099999992</v>
          </cell>
          <cell r="C115">
            <v>432.15700299999997</v>
          </cell>
          <cell r="D115">
            <v>350.15235799999994</v>
          </cell>
          <cell r="E115">
            <v>248.14666900000003</v>
          </cell>
          <cell r="F115">
            <v>199.924452</v>
          </cell>
          <cell r="G115">
            <v>100.911216</v>
          </cell>
          <cell r="H115">
            <v>101.839827</v>
          </cell>
          <cell r="I115">
            <v>96.730956999999989</v>
          </cell>
          <cell r="J115">
            <v>153.28621100000001</v>
          </cell>
          <cell r="K115">
            <v>297.31414100000006</v>
          </cell>
          <cell r="L115">
            <v>377.05803599999996</v>
          </cell>
          <cell r="M115">
            <v>435.04492799999997</v>
          </cell>
        </row>
        <row r="116">
          <cell r="B116">
            <v>252.55242599999994</v>
          </cell>
          <cell r="C116">
            <v>225.42289600000001</v>
          </cell>
          <cell r="D116">
            <v>175.28880200000006</v>
          </cell>
          <cell r="E116">
            <v>115.58691999999999</v>
          </cell>
          <cell r="F116">
            <v>87.306930000000008</v>
          </cell>
          <cell r="G116">
            <v>43.525041999999992</v>
          </cell>
          <cell r="H116">
            <v>42.773473000000003</v>
          </cell>
          <cell r="I116">
            <v>42.877510000000008</v>
          </cell>
          <cell r="J116">
            <v>58.75321499999999</v>
          </cell>
          <cell r="K116">
            <v>141.45675799999995</v>
          </cell>
          <cell r="L116">
            <v>195.32955400000003</v>
          </cell>
          <cell r="M116">
            <v>226.49222600000002</v>
          </cell>
        </row>
        <row r="117">
          <cell r="B117">
            <v>387.37086700000015</v>
          </cell>
          <cell r="C117">
            <v>352.12164899999999</v>
          </cell>
          <cell r="D117">
            <v>294.40725699999996</v>
          </cell>
          <cell r="E117">
            <v>206.16686900000002</v>
          </cell>
          <cell r="F117">
            <v>181.03840600000001</v>
          </cell>
          <cell r="G117">
            <v>110.591508</v>
          </cell>
          <cell r="H117">
            <v>89.130254999999991</v>
          </cell>
          <cell r="I117">
            <v>101.68973600000001</v>
          </cell>
          <cell r="J117">
            <v>131.867549</v>
          </cell>
          <cell r="K117">
            <v>240.93230699999995</v>
          </cell>
          <cell r="L117">
            <v>308.32177499999995</v>
          </cell>
          <cell r="M117">
            <v>337.66779299999996</v>
          </cell>
        </row>
        <row r="118">
          <cell r="B118">
            <v>285.88826799999998</v>
          </cell>
          <cell r="C118">
            <v>259.53130099999987</v>
          </cell>
          <cell r="D118">
            <v>203.36159499999999</v>
          </cell>
          <cell r="E118">
            <v>136.01511299999999</v>
          </cell>
          <cell r="F118">
            <v>108.013875</v>
          </cell>
          <cell r="G118">
            <v>47.397124000000005</v>
          </cell>
          <cell r="H118">
            <v>45.368429000000006</v>
          </cell>
          <cell r="I118">
            <v>48.169671999999998</v>
          </cell>
          <cell r="J118">
            <v>66.392409999999998</v>
          </cell>
          <cell r="K118">
            <v>163.96874099999997</v>
          </cell>
          <cell r="L118">
            <v>215.75982200000001</v>
          </cell>
          <cell r="M118">
            <v>254.04585200000005</v>
          </cell>
        </row>
        <row r="119">
          <cell r="B119">
            <v>1605.0512560000006</v>
          </cell>
          <cell r="C119">
            <v>1489.3656559999997</v>
          </cell>
          <cell r="D119">
            <v>1127.653665</v>
          </cell>
          <cell r="E119">
            <v>716.18654899999979</v>
          </cell>
          <cell r="F119">
            <v>629.12455199999988</v>
          </cell>
          <cell r="G119">
            <v>312.9872969999999</v>
          </cell>
          <cell r="H119">
            <v>305.75703200000004</v>
          </cell>
          <cell r="I119">
            <v>312.08864700000009</v>
          </cell>
          <cell r="J119">
            <v>417.51078400000006</v>
          </cell>
          <cell r="K119">
            <v>978.36026100000026</v>
          </cell>
          <cell r="L119">
            <v>1263.947402</v>
          </cell>
          <cell r="M119">
            <v>1521.1638829999999</v>
          </cell>
        </row>
        <row r="120">
          <cell r="B120">
            <v>474.82685600000013</v>
          </cell>
          <cell r="C120">
            <v>426.10000100000013</v>
          </cell>
          <cell r="D120">
            <v>325.2552810000002</v>
          </cell>
          <cell r="E120">
            <v>205.62471899999994</v>
          </cell>
          <cell r="F120">
            <v>171.54525700000002</v>
          </cell>
          <cell r="G120">
            <v>98.662651000000011</v>
          </cell>
          <cell r="H120">
            <v>102.200284</v>
          </cell>
          <cell r="I120">
            <v>101.92856899999998</v>
          </cell>
          <cell r="J120">
            <v>145.60108500000001</v>
          </cell>
          <cell r="K120">
            <v>254.14002499999995</v>
          </cell>
          <cell r="L120">
            <v>363.30907999999994</v>
          </cell>
          <cell r="M120">
            <v>431.25922299999996</v>
          </cell>
        </row>
        <row r="121">
          <cell r="B121">
            <v>626.41113800000005</v>
          </cell>
          <cell r="C121">
            <v>565.317272</v>
          </cell>
          <cell r="D121">
            <v>421.10930199999996</v>
          </cell>
          <cell r="E121">
            <v>253.91787500000001</v>
          </cell>
          <cell r="F121">
            <v>198.22745399999999</v>
          </cell>
          <cell r="G121">
            <v>86.552706000000001</v>
          </cell>
          <cell r="H121">
            <v>77.995996000000005</v>
          </cell>
          <cell r="I121">
            <v>79.198507000000006</v>
          </cell>
          <cell r="J121">
            <v>138.03752500000002</v>
          </cell>
          <cell r="K121">
            <v>348.14846999999997</v>
          </cell>
          <cell r="L121">
            <v>492.42330400000003</v>
          </cell>
          <cell r="M121">
            <v>584.60724600000003</v>
          </cell>
        </row>
        <row r="122">
          <cell r="B122">
            <v>619.12672100000043</v>
          </cell>
          <cell r="C122">
            <v>564.91613999999981</v>
          </cell>
          <cell r="D122">
            <v>435.7516940000001</v>
          </cell>
          <cell r="E122">
            <v>287.00639799999993</v>
          </cell>
          <cell r="F122">
            <v>204.55898899999994</v>
          </cell>
          <cell r="G122">
            <v>108.21250500000001</v>
          </cell>
          <cell r="H122">
            <v>106.02412400000001</v>
          </cell>
          <cell r="I122">
            <v>86.774860000000018</v>
          </cell>
          <cell r="J122">
            <v>143.32111899999995</v>
          </cell>
          <cell r="K122">
            <v>339.09718400000008</v>
          </cell>
          <cell r="L122">
            <v>488.85215399999993</v>
          </cell>
          <cell r="M122">
            <v>571.39778600000022</v>
          </cell>
        </row>
        <row r="123">
          <cell r="B123">
            <v>2649.4158609999995</v>
          </cell>
          <cell r="C123">
            <v>2447.7320590000004</v>
          </cell>
          <cell r="D123">
            <v>2024.1062939999993</v>
          </cell>
          <cell r="E123">
            <v>1202.3323349999996</v>
          </cell>
          <cell r="F123">
            <v>1012.2904259999997</v>
          </cell>
          <cell r="G123">
            <v>692.6451450000003</v>
          </cell>
          <cell r="H123">
            <v>579.87235199999998</v>
          </cell>
          <cell r="I123">
            <v>635.21834699999999</v>
          </cell>
          <cell r="J123">
            <v>790.28512599999976</v>
          </cell>
          <cell r="K123">
            <v>1588.8198850000001</v>
          </cell>
          <cell r="L123">
            <v>2134.8675030000004</v>
          </cell>
          <cell r="M123">
            <v>2507.9322509999997</v>
          </cell>
        </row>
        <row r="124">
          <cell r="B124">
            <v>1558.1087870000003</v>
          </cell>
          <cell r="C124">
            <v>1442.3152460000001</v>
          </cell>
          <cell r="D124">
            <v>1222.2843890000001</v>
          </cell>
          <cell r="E124">
            <v>868.56826899999999</v>
          </cell>
          <cell r="F124">
            <v>723.63586300000009</v>
          </cell>
          <cell r="G124">
            <v>475.86664600000006</v>
          </cell>
          <cell r="H124">
            <v>484.29874499999994</v>
          </cell>
          <cell r="I124">
            <v>498.7258589999999</v>
          </cell>
          <cell r="J124">
            <v>575.01728499999979</v>
          </cell>
          <cell r="K124">
            <v>939.14936699999998</v>
          </cell>
          <cell r="L124">
            <v>1273.4519759999996</v>
          </cell>
          <cell r="M124">
            <v>1405.3097379999997</v>
          </cell>
        </row>
        <row r="125">
          <cell r="B125">
            <v>455.1115989999999</v>
          </cell>
          <cell r="C125">
            <v>429.40011700000002</v>
          </cell>
          <cell r="D125">
            <v>331.54247999999995</v>
          </cell>
          <cell r="E125">
            <v>237.23930200000004</v>
          </cell>
          <cell r="F125">
            <v>198.70468100000002</v>
          </cell>
          <cell r="G125">
            <v>137.34143900000001</v>
          </cell>
          <cell r="H125">
            <v>145.12872900000002</v>
          </cell>
          <cell r="I125">
            <v>115.44217199999999</v>
          </cell>
          <cell r="J125">
            <v>151.47323100000003</v>
          </cell>
          <cell r="K125">
            <v>282.73335199999997</v>
          </cell>
          <cell r="L125">
            <v>362.41991300000001</v>
          </cell>
          <cell r="M125">
            <v>401.77309600000001</v>
          </cell>
        </row>
        <row r="131">
          <cell r="B131">
            <v>0</v>
          </cell>
          <cell r="C131">
            <v>1750.5754459999998</v>
          </cell>
          <cell r="D131">
            <v>528.96412100000009</v>
          </cell>
          <cell r="E131">
            <v>402.41360199999997</v>
          </cell>
          <cell r="F131">
            <v>689.35163799999987</v>
          </cell>
          <cell r="G131">
            <v>819.86729199999991</v>
          </cell>
          <cell r="H131">
            <v>4.0038399999999994</v>
          </cell>
          <cell r="I131">
            <v>873.87769200000048</v>
          </cell>
          <cell r="J131">
            <v>90.514814999999999</v>
          </cell>
          <cell r="K131">
            <v>57.668685000000004</v>
          </cell>
          <cell r="L131">
            <v>1080.797155</v>
          </cell>
          <cell r="M131">
            <v>1909.1214169999994</v>
          </cell>
          <cell r="N131">
            <v>1757.4568249999991</v>
          </cell>
          <cell r="O131">
            <v>741.22177399999998</v>
          </cell>
        </row>
        <row r="132">
          <cell r="B132">
            <v>71.02976000000001</v>
          </cell>
          <cell r="C132">
            <v>94.346276999999986</v>
          </cell>
          <cell r="D132">
            <v>64.935268999999977</v>
          </cell>
          <cell r="E132">
            <v>4.9370000000000003</v>
          </cell>
          <cell r="F132">
            <v>40.960440000000013</v>
          </cell>
          <cell r="G132">
            <v>32.771000000000001</v>
          </cell>
          <cell r="H132">
            <v>8.2786299999999997</v>
          </cell>
          <cell r="I132">
            <v>3.6522730000000001</v>
          </cell>
          <cell r="J132">
            <v>42.673839000000001</v>
          </cell>
          <cell r="K132">
            <v>58.619588000000064</v>
          </cell>
          <cell r="L132">
            <v>49.65714000000002</v>
          </cell>
          <cell r="M132">
            <v>42.311981999999993</v>
          </cell>
          <cell r="N132">
            <v>16.096276</v>
          </cell>
          <cell r="O132">
            <v>7.8143000000000002</v>
          </cell>
        </row>
        <row r="133">
          <cell r="B133">
            <v>0</v>
          </cell>
          <cell r="C133">
            <v>18.496655000000001</v>
          </cell>
          <cell r="D133">
            <v>0.14330000000000001</v>
          </cell>
          <cell r="E133">
            <v>0</v>
          </cell>
          <cell r="F133">
            <v>0</v>
          </cell>
          <cell r="G133">
            <v>0.19533999999999999</v>
          </cell>
          <cell r="H133">
            <v>0</v>
          </cell>
          <cell r="I133">
            <v>5087.1682149999997</v>
          </cell>
          <cell r="J133">
            <v>0</v>
          </cell>
          <cell r="K133">
            <v>0</v>
          </cell>
          <cell r="L133">
            <v>0</v>
          </cell>
          <cell r="M133">
            <v>0</v>
          </cell>
          <cell r="N133">
            <v>3.0864799999999999</v>
          </cell>
          <cell r="O133">
            <v>121.17228900000002</v>
          </cell>
        </row>
        <row r="134">
          <cell r="B134">
            <v>1.619</v>
          </cell>
          <cell r="C134">
            <v>0.12403999999999998</v>
          </cell>
          <cell r="D134">
            <v>5.8868240000000007</v>
          </cell>
          <cell r="E134">
            <v>0</v>
          </cell>
          <cell r="F134">
            <v>1.4709660000000002</v>
          </cell>
          <cell r="G134">
            <v>1.7112000000000001</v>
          </cell>
          <cell r="H134">
            <v>1.8215699999999999</v>
          </cell>
          <cell r="I134">
            <v>0.231264</v>
          </cell>
          <cell r="J134">
            <v>0.15534699999999999</v>
          </cell>
          <cell r="K134">
            <v>17.146000000000001</v>
          </cell>
          <cell r="L134">
            <v>3.4659879999999998</v>
          </cell>
          <cell r="M134">
            <v>18.531722000000002</v>
          </cell>
          <cell r="N134">
            <v>0.73341699999999999</v>
          </cell>
          <cell r="O134">
            <v>0</v>
          </cell>
        </row>
        <row r="135">
          <cell r="B135">
            <v>29.137149999999998</v>
          </cell>
          <cell r="C135">
            <v>0</v>
          </cell>
          <cell r="D135">
            <v>0.24530799999999997</v>
          </cell>
          <cell r="E135">
            <v>3.3396340000000002</v>
          </cell>
          <cell r="F135">
            <v>3.3062799999999997</v>
          </cell>
          <cell r="G135">
            <v>0</v>
          </cell>
          <cell r="H135">
            <v>0.90800000000000003</v>
          </cell>
          <cell r="I135">
            <v>0</v>
          </cell>
          <cell r="J135">
            <v>0</v>
          </cell>
          <cell r="K135">
            <v>0</v>
          </cell>
          <cell r="L135">
            <v>1.27</v>
          </cell>
          <cell r="M135">
            <v>0</v>
          </cell>
          <cell r="N135">
            <v>46.251500000000014</v>
          </cell>
          <cell r="O135">
            <v>3.6663009999999998</v>
          </cell>
        </row>
        <row r="136">
          <cell r="B136">
            <v>0</v>
          </cell>
          <cell r="C136">
            <v>0</v>
          </cell>
          <cell r="D136">
            <v>0.11742900000000002</v>
          </cell>
          <cell r="E136">
            <v>0.47834699999999997</v>
          </cell>
          <cell r="F136">
            <v>0.15800000000000003</v>
          </cell>
          <cell r="G136">
            <v>1.1200000000000002E-2</v>
          </cell>
          <cell r="H136">
            <v>0</v>
          </cell>
          <cell r="I136">
            <v>0</v>
          </cell>
          <cell r="J136">
            <v>0</v>
          </cell>
          <cell r="K136">
            <v>0</v>
          </cell>
          <cell r="L136">
            <v>0</v>
          </cell>
          <cell r="M136">
            <v>0</v>
          </cell>
          <cell r="N136">
            <v>0.249</v>
          </cell>
          <cell r="O136">
            <v>0</v>
          </cell>
        </row>
        <row r="137">
          <cell r="B137">
            <v>0</v>
          </cell>
          <cell r="C137">
            <v>848.58660800000007</v>
          </cell>
          <cell r="D137">
            <v>16.229371000000004</v>
          </cell>
          <cell r="E137">
            <v>2130.9803349999997</v>
          </cell>
          <cell r="F137">
            <v>180.95242999999999</v>
          </cell>
          <cell r="G137">
            <v>907.63294999999994</v>
          </cell>
          <cell r="H137">
            <v>63.414595999999996</v>
          </cell>
          <cell r="I137">
            <v>202.41467</v>
          </cell>
          <cell r="J137">
            <v>1266.5918020000001</v>
          </cell>
          <cell r="K137">
            <v>3326.884896</v>
          </cell>
          <cell r="L137">
            <v>1923.0587350000001</v>
          </cell>
          <cell r="M137">
            <v>10937.030155999999</v>
          </cell>
          <cell r="N137">
            <v>8483.9258609999979</v>
          </cell>
          <cell r="O137">
            <v>1077.0313359999998</v>
          </cell>
        </row>
        <row r="138">
          <cell r="B138">
            <v>0</v>
          </cell>
          <cell r="C138">
            <v>929.55046000000004</v>
          </cell>
          <cell r="D138">
            <v>0</v>
          </cell>
          <cell r="E138">
            <v>0</v>
          </cell>
          <cell r="F138">
            <v>39.043700000000001</v>
          </cell>
          <cell r="G138">
            <v>0</v>
          </cell>
          <cell r="H138">
            <v>0</v>
          </cell>
          <cell r="I138">
            <v>0</v>
          </cell>
          <cell r="J138">
            <v>0</v>
          </cell>
          <cell r="K138">
            <v>0</v>
          </cell>
          <cell r="L138">
            <v>0</v>
          </cell>
          <cell r="M138">
            <v>0</v>
          </cell>
          <cell r="N138">
            <v>0</v>
          </cell>
          <cell r="O138">
            <v>0</v>
          </cell>
        </row>
        <row r="139">
          <cell r="B139">
            <v>0</v>
          </cell>
          <cell r="C139">
            <v>0</v>
          </cell>
          <cell r="D139">
            <v>0</v>
          </cell>
          <cell r="E139">
            <v>0</v>
          </cell>
          <cell r="F139">
            <v>0</v>
          </cell>
          <cell r="G139">
            <v>0</v>
          </cell>
          <cell r="H139">
            <v>0</v>
          </cell>
          <cell r="I139">
            <v>0</v>
          </cell>
          <cell r="J139">
            <v>0</v>
          </cell>
          <cell r="K139">
            <v>0</v>
          </cell>
          <cell r="L139">
            <v>0</v>
          </cell>
          <cell r="M139">
            <v>0</v>
          </cell>
          <cell r="N139">
            <v>0</v>
          </cell>
          <cell r="O139">
            <v>0</v>
          </cell>
        </row>
        <row r="140">
          <cell r="B140">
            <v>0</v>
          </cell>
          <cell r="C140">
            <v>0</v>
          </cell>
          <cell r="D140">
            <v>65.019660999999999</v>
          </cell>
          <cell r="E140">
            <v>7.0849000000000009E-2</v>
          </cell>
          <cell r="F140">
            <v>17.863560999999997</v>
          </cell>
          <cell r="G140">
            <v>0</v>
          </cell>
          <cell r="H140">
            <v>2.9119999999999999</v>
          </cell>
          <cell r="I140">
            <v>587.97253999999998</v>
          </cell>
          <cell r="J140">
            <v>0</v>
          </cell>
          <cell r="K140">
            <v>26.573</v>
          </cell>
          <cell r="L140">
            <v>0</v>
          </cell>
          <cell r="M140">
            <v>792.50699999999995</v>
          </cell>
          <cell r="N140">
            <v>2.7644600000000001</v>
          </cell>
          <cell r="O140">
            <v>17.474</v>
          </cell>
        </row>
        <row r="141">
          <cell r="B141">
            <v>0</v>
          </cell>
          <cell r="C141">
            <v>0</v>
          </cell>
          <cell r="D141">
            <v>0</v>
          </cell>
          <cell r="E141">
            <v>0</v>
          </cell>
          <cell r="F141">
            <v>0</v>
          </cell>
          <cell r="G141">
            <v>0</v>
          </cell>
          <cell r="H141">
            <v>0</v>
          </cell>
          <cell r="I141">
            <v>0</v>
          </cell>
          <cell r="J141">
            <v>0</v>
          </cell>
          <cell r="K141">
            <v>0</v>
          </cell>
          <cell r="L141">
            <v>0</v>
          </cell>
          <cell r="M141">
            <v>12.671734000000001</v>
          </cell>
          <cell r="N141">
            <v>0</v>
          </cell>
          <cell r="O141">
            <v>13.302</v>
          </cell>
        </row>
        <row r="142">
          <cell r="B142">
            <v>856.25400000000002</v>
          </cell>
          <cell r="C142">
            <v>9.0177829999999997</v>
          </cell>
          <cell r="D142">
            <v>1127.1747200000002</v>
          </cell>
          <cell r="E142">
            <v>1.1723000000000001E-2</v>
          </cell>
          <cell r="F142">
            <v>7.7812259999999993</v>
          </cell>
          <cell r="G142">
            <v>3.2913699999999997</v>
          </cell>
          <cell r="H142">
            <v>437.786</v>
          </cell>
          <cell r="I142">
            <v>27.533999999999999</v>
          </cell>
          <cell r="J142">
            <v>411.53515099999998</v>
          </cell>
          <cell r="K142">
            <v>0</v>
          </cell>
          <cell r="L142">
            <v>314.56390199999998</v>
          </cell>
          <cell r="M142">
            <v>63.972999999999999</v>
          </cell>
          <cell r="N142">
            <v>0</v>
          </cell>
          <cell r="O142">
            <v>28.835399999999996</v>
          </cell>
        </row>
        <row r="143">
          <cell r="B143">
            <v>0</v>
          </cell>
          <cell r="C143">
            <v>0.68797200000000014</v>
          </cell>
          <cell r="D143">
            <v>0</v>
          </cell>
          <cell r="E143">
            <v>0</v>
          </cell>
          <cell r="F143">
            <v>0</v>
          </cell>
          <cell r="G143">
            <v>0</v>
          </cell>
          <cell r="H143">
            <v>0</v>
          </cell>
          <cell r="I143">
            <v>1415.2891689999992</v>
          </cell>
          <cell r="J143">
            <v>0</v>
          </cell>
          <cell r="K143">
            <v>0</v>
          </cell>
          <cell r="L143">
            <v>0.34499999999999997</v>
          </cell>
          <cell r="M143">
            <v>480.57862000000006</v>
          </cell>
          <cell r="N143">
            <v>74.162999999999997</v>
          </cell>
          <cell r="O143">
            <v>136.476</v>
          </cell>
        </row>
        <row r="144">
          <cell r="B144">
            <v>0</v>
          </cell>
          <cell r="C144">
            <v>0</v>
          </cell>
          <cell r="D144">
            <v>0</v>
          </cell>
          <cell r="E144">
            <v>0</v>
          </cell>
          <cell r="F144">
            <v>0</v>
          </cell>
          <cell r="G144">
            <v>0</v>
          </cell>
          <cell r="H144">
            <v>0</v>
          </cell>
          <cell r="I144">
            <v>0</v>
          </cell>
          <cell r="J144">
            <v>0</v>
          </cell>
          <cell r="K144">
            <v>0</v>
          </cell>
          <cell r="L144">
            <v>0</v>
          </cell>
          <cell r="M144">
            <v>0</v>
          </cell>
          <cell r="N144">
            <v>0</v>
          </cell>
          <cell r="O144">
            <v>0</v>
          </cell>
        </row>
        <row r="145">
          <cell r="B145">
            <v>3.9E-2</v>
          </cell>
          <cell r="C145">
            <v>21.391694000000001</v>
          </cell>
          <cell r="D145">
            <v>3.2653960000000013</v>
          </cell>
          <cell r="E145">
            <v>5.5670000000000004E-2</v>
          </cell>
          <cell r="F145">
            <v>0.152</v>
          </cell>
          <cell r="G145">
            <v>3.9717700000000002</v>
          </cell>
          <cell r="H145">
            <v>2.2079879999999998</v>
          </cell>
          <cell r="I145">
            <v>63.985606999999987</v>
          </cell>
          <cell r="J145">
            <v>17.079954000000001</v>
          </cell>
          <cell r="K145">
            <v>0.29314600000000002</v>
          </cell>
          <cell r="L145">
            <v>0.77209699999999981</v>
          </cell>
          <cell r="M145">
            <v>25.543310000000005</v>
          </cell>
          <cell r="N145">
            <v>4.121668999999998</v>
          </cell>
          <cell r="O145">
            <v>1.1946099999999997</v>
          </cell>
        </row>
        <row r="146">
          <cell r="B146">
            <v>2831.6280020000031</v>
          </cell>
          <cell r="C146">
            <v>553.50179100000014</v>
          </cell>
          <cell r="D146">
            <v>3235.094365999998</v>
          </cell>
          <cell r="E146">
            <v>717.96204899999998</v>
          </cell>
          <cell r="F146">
            <v>626.32551099999966</v>
          </cell>
          <cell r="G146">
            <v>971.85384899999997</v>
          </cell>
          <cell r="H146">
            <v>1312.5795779999994</v>
          </cell>
          <cell r="I146">
            <v>2417.071554000001</v>
          </cell>
          <cell r="J146">
            <v>1271.9021229999998</v>
          </cell>
          <cell r="K146">
            <v>384.76148000000006</v>
          </cell>
          <cell r="L146">
            <v>581.10965699999986</v>
          </cell>
          <cell r="M146">
            <v>3983.2486429999985</v>
          </cell>
          <cell r="N146">
            <v>1077.8836820000008</v>
          </cell>
          <cell r="O146">
            <v>1100.1221009999999</v>
          </cell>
        </row>
        <row r="153">
          <cell r="B153">
            <v>66.772320000000008</v>
          </cell>
          <cell r="C153">
            <v>49.098399999999998</v>
          </cell>
          <cell r="D153">
            <v>33.603089999999995</v>
          </cell>
          <cell r="E153">
            <v>21.167249999999999</v>
          </cell>
          <cell r="F153">
            <v>8.5132900000000014</v>
          </cell>
          <cell r="G153">
            <v>2.7519999999999999E-2</v>
          </cell>
          <cell r="H153">
            <v>2.2484699999999997</v>
          </cell>
          <cell r="I153">
            <v>4.5308000000000002</v>
          </cell>
          <cell r="J153">
            <v>2.0500000000000001E-2</v>
          </cell>
          <cell r="K153">
            <v>36.284779999999998</v>
          </cell>
          <cell r="L153">
            <v>46.9343</v>
          </cell>
          <cell r="M153">
            <v>26.078859999999999</v>
          </cell>
        </row>
        <row r="154">
          <cell r="B154">
            <v>803.58115199999997</v>
          </cell>
          <cell r="C154">
            <v>760.96012699999994</v>
          </cell>
          <cell r="D154">
            <v>566.84575400000017</v>
          </cell>
          <cell r="E154">
            <v>316.47612399999997</v>
          </cell>
          <cell r="F154">
            <v>248.53379199999998</v>
          </cell>
          <cell r="G154">
            <v>101.65943399999999</v>
          </cell>
          <cell r="H154">
            <v>84.795802000000009</v>
          </cell>
          <cell r="I154">
            <v>135.160697</v>
          </cell>
          <cell r="J154">
            <v>189.97205399999999</v>
          </cell>
          <cell r="K154">
            <v>452.02520100000004</v>
          </cell>
          <cell r="L154">
            <v>594.99697299999991</v>
          </cell>
          <cell r="M154">
            <v>679.97558900000001</v>
          </cell>
        </row>
        <row r="155">
          <cell r="B155">
            <v>0</v>
          </cell>
          <cell r="C155">
            <v>0</v>
          </cell>
          <cell r="D155">
            <v>0</v>
          </cell>
          <cell r="E155">
            <v>0</v>
          </cell>
          <cell r="F155">
            <v>0</v>
          </cell>
          <cell r="G155">
            <v>0</v>
          </cell>
          <cell r="H155">
            <v>0</v>
          </cell>
          <cell r="I155">
            <v>0</v>
          </cell>
          <cell r="J155">
            <v>0</v>
          </cell>
          <cell r="K155">
            <v>0</v>
          </cell>
          <cell r="L155">
            <v>0</v>
          </cell>
          <cell r="M155">
            <v>0</v>
          </cell>
        </row>
        <row r="156">
          <cell r="B156">
            <v>377.50076100000001</v>
          </cell>
          <cell r="C156">
            <v>365.04137500000002</v>
          </cell>
          <cell r="D156">
            <v>285.93930499999999</v>
          </cell>
          <cell r="E156">
            <v>171.91882299999997</v>
          </cell>
          <cell r="F156">
            <v>127.608453</v>
          </cell>
          <cell r="G156">
            <v>37.257021999999999</v>
          </cell>
          <cell r="H156">
            <v>47.676761000000006</v>
          </cell>
          <cell r="I156">
            <v>74.423387999999989</v>
          </cell>
          <cell r="J156">
            <v>79.640473999999998</v>
          </cell>
          <cell r="K156">
            <v>260.89525599999996</v>
          </cell>
          <cell r="L156">
            <v>391.46176599999995</v>
          </cell>
          <cell r="M156">
            <v>491.53210299999995</v>
          </cell>
        </row>
        <row r="157">
          <cell r="B157">
            <v>4577.660385000001</v>
          </cell>
          <cell r="C157">
            <v>4124.2813939999996</v>
          </cell>
          <cell r="D157">
            <v>3169.8894010000004</v>
          </cell>
          <cell r="E157">
            <v>2100.0821129999999</v>
          </cell>
          <cell r="F157">
            <v>1565.2207330000001</v>
          </cell>
          <cell r="G157">
            <v>762.85662799999977</v>
          </cell>
          <cell r="H157">
            <v>703.30022000000008</v>
          </cell>
          <cell r="I157">
            <v>714.74338799999987</v>
          </cell>
          <cell r="J157">
            <v>1089.3285890000002</v>
          </cell>
          <cell r="K157">
            <v>2396.0561230000003</v>
          </cell>
          <cell r="L157">
            <v>3434.723704</v>
          </cell>
          <cell r="M157">
            <v>4014.7225809999991</v>
          </cell>
        </row>
        <row r="158">
          <cell r="B158">
            <v>0.246</v>
          </cell>
          <cell r="C158">
            <v>0.21099999999999999</v>
          </cell>
          <cell r="D158">
            <v>8.4000000000000005E-2</v>
          </cell>
          <cell r="E158">
            <v>0</v>
          </cell>
          <cell r="F158">
            <v>0</v>
          </cell>
          <cell r="G158">
            <v>0</v>
          </cell>
          <cell r="H158">
            <v>0</v>
          </cell>
          <cell r="I158">
            <v>0</v>
          </cell>
          <cell r="J158">
            <v>0</v>
          </cell>
          <cell r="K158">
            <v>0</v>
          </cell>
          <cell r="L158">
            <v>0.20200000000000001</v>
          </cell>
          <cell r="M158">
            <v>0.23</v>
          </cell>
        </row>
        <row r="159">
          <cell r="B159">
            <v>0</v>
          </cell>
          <cell r="C159">
            <v>0</v>
          </cell>
          <cell r="D159">
            <v>0</v>
          </cell>
          <cell r="E159">
            <v>0</v>
          </cell>
          <cell r="F159">
            <v>0</v>
          </cell>
          <cell r="G159">
            <v>0</v>
          </cell>
          <cell r="H159">
            <v>0</v>
          </cell>
          <cell r="I159">
            <v>0</v>
          </cell>
          <cell r="J159">
            <v>0</v>
          </cell>
          <cell r="K159">
            <v>0</v>
          </cell>
          <cell r="L159">
            <v>0</v>
          </cell>
          <cell r="M159">
            <v>0</v>
          </cell>
        </row>
        <row r="160">
          <cell r="B160">
            <v>0</v>
          </cell>
          <cell r="C160">
            <v>0</v>
          </cell>
          <cell r="D160">
            <v>0</v>
          </cell>
          <cell r="E160">
            <v>0</v>
          </cell>
          <cell r="F160">
            <v>0</v>
          </cell>
          <cell r="G160">
            <v>0</v>
          </cell>
          <cell r="H160">
            <v>0</v>
          </cell>
          <cell r="I160">
            <v>0</v>
          </cell>
          <cell r="J160">
            <v>0</v>
          </cell>
          <cell r="K160">
            <v>0</v>
          </cell>
          <cell r="L160">
            <v>0</v>
          </cell>
          <cell r="M160">
            <v>0</v>
          </cell>
        </row>
        <row r="162">
          <cell r="B162">
            <v>97.235360999999983</v>
          </cell>
          <cell r="C162">
            <v>85.826955999999996</v>
          </cell>
          <cell r="D162">
            <v>71.124716000000006</v>
          </cell>
          <cell r="E162">
            <v>41.215803999999999</v>
          </cell>
          <cell r="F162">
            <v>34.626738999999993</v>
          </cell>
          <cell r="G162">
            <v>15.678234</v>
          </cell>
          <cell r="H162">
            <v>6.2979709999999987</v>
          </cell>
          <cell r="I162">
            <v>15.388436</v>
          </cell>
          <cell r="J162">
            <v>21.621492000000007</v>
          </cell>
          <cell r="K162">
            <v>49.287147000000004</v>
          </cell>
          <cell r="L162">
            <v>64.978733000000005</v>
          </cell>
          <cell r="M162">
            <v>62.368578999999997</v>
          </cell>
        </row>
        <row r="163">
          <cell r="B163">
            <v>79.403999999999996</v>
          </cell>
          <cell r="C163">
            <v>86.420349999999999</v>
          </cell>
          <cell r="D163">
            <v>90.755710000000008</v>
          </cell>
          <cell r="E163">
            <v>76.957309999999993</v>
          </cell>
          <cell r="F163">
            <v>75.626710000000003</v>
          </cell>
          <cell r="G163">
            <v>74.692859999999996</v>
          </cell>
          <cell r="H163">
            <v>72.584419999999994</v>
          </cell>
          <cell r="I163">
            <v>73.085149999999999</v>
          </cell>
          <cell r="J163">
            <v>66.942859999999996</v>
          </cell>
          <cell r="K163">
            <v>47.599150000000002</v>
          </cell>
          <cell r="L163">
            <v>84.038250000000005</v>
          </cell>
          <cell r="M163">
            <v>72.447009999999992</v>
          </cell>
        </row>
        <row r="164">
          <cell r="B164">
            <v>0</v>
          </cell>
          <cell r="C164">
            <v>0</v>
          </cell>
          <cell r="D164">
            <v>0</v>
          </cell>
          <cell r="E164">
            <v>0</v>
          </cell>
          <cell r="F164">
            <v>0</v>
          </cell>
          <cell r="G164">
            <v>0</v>
          </cell>
          <cell r="H164">
            <v>0</v>
          </cell>
          <cell r="I164">
            <v>0</v>
          </cell>
          <cell r="J164">
            <v>0</v>
          </cell>
          <cell r="K164">
            <v>0</v>
          </cell>
          <cell r="L164">
            <v>0</v>
          </cell>
          <cell r="M164">
            <v>0</v>
          </cell>
        </row>
        <row r="165">
          <cell r="B165">
            <v>0</v>
          </cell>
          <cell r="C165">
            <v>0</v>
          </cell>
          <cell r="D165">
            <v>0</v>
          </cell>
          <cell r="E165">
            <v>0</v>
          </cell>
          <cell r="F165">
            <v>0</v>
          </cell>
          <cell r="G165">
            <v>0</v>
          </cell>
          <cell r="H165">
            <v>0</v>
          </cell>
          <cell r="I165">
            <v>0</v>
          </cell>
          <cell r="J165">
            <v>0</v>
          </cell>
          <cell r="K165">
            <v>0</v>
          </cell>
          <cell r="L165">
            <v>0</v>
          </cell>
          <cell r="M165">
            <v>0</v>
          </cell>
        </row>
        <row r="166">
          <cell r="B166">
            <v>3.5999999999999997E-2</v>
          </cell>
          <cell r="C166">
            <v>0.06</v>
          </cell>
          <cell r="D166">
            <v>0.08</v>
          </cell>
          <cell r="E166">
            <v>0</v>
          </cell>
          <cell r="F166">
            <v>0</v>
          </cell>
          <cell r="G166">
            <v>0</v>
          </cell>
          <cell r="H166">
            <v>0</v>
          </cell>
          <cell r="I166">
            <v>0</v>
          </cell>
          <cell r="J166">
            <v>0</v>
          </cell>
          <cell r="K166">
            <v>0</v>
          </cell>
          <cell r="L166">
            <v>0</v>
          </cell>
          <cell r="M166">
            <v>0</v>
          </cell>
        </row>
        <row r="167">
          <cell r="B167">
            <v>1124.2946350000002</v>
          </cell>
          <cell r="C167">
            <v>1060.7236699999999</v>
          </cell>
          <cell r="D167">
            <v>1006.4500539999999</v>
          </cell>
          <cell r="E167">
            <v>641.23383199999989</v>
          </cell>
          <cell r="F167">
            <v>602.82756800000016</v>
          </cell>
          <cell r="G167">
            <v>387.24663900000002</v>
          </cell>
          <cell r="H167">
            <v>315.64609499999995</v>
          </cell>
          <cell r="I167">
            <v>280.57194899999996</v>
          </cell>
          <cell r="J167">
            <v>422.23923699999989</v>
          </cell>
          <cell r="K167">
            <v>820.46225700000002</v>
          </cell>
          <cell r="L167">
            <v>1017.0145699999998</v>
          </cell>
          <cell r="M167">
            <v>1189.5300699999998</v>
          </cell>
        </row>
        <row r="168">
          <cell r="B168">
            <v>62.741687000000006</v>
          </cell>
          <cell r="C168">
            <v>51.927080000000004</v>
          </cell>
          <cell r="D168">
            <v>35.204209000000006</v>
          </cell>
          <cell r="E168">
            <v>24.484848999999997</v>
          </cell>
          <cell r="F168">
            <v>21.236713999999999</v>
          </cell>
          <cell r="G168">
            <v>7.9948699999999997</v>
          </cell>
          <cell r="H168">
            <v>11.533175</v>
          </cell>
          <cell r="I168">
            <v>12.492891</v>
          </cell>
          <cell r="J168">
            <v>14.654712000000002</v>
          </cell>
          <cell r="K168">
            <v>30.171855000000001</v>
          </cell>
          <cell r="L168">
            <v>45.774816000000001</v>
          </cell>
          <cell r="M168">
            <v>52.996919999999996</v>
          </cell>
        </row>
        <row r="170">
          <cell r="B170">
            <v>6.8680000000000003</v>
          </cell>
          <cell r="C170">
            <v>5.5106080000000004</v>
          </cell>
          <cell r="D170">
            <v>7.88</v>
          </cell>
          <cell r="E170">
            <v>6.8715900000000003</v>
          </cell>
          <cell r="F170">
            <v>7.0407760000000001</v>
          </cell>
          <cell r="G170">
            <v>4.9481619999999999</v>
          </cell>
          <cell r="H170">
            <v>4.6245020000000006</v>
          </cell>
          <cell r="I170">
            <v>4.5619700000000005</v>
          </cell>
          <cell r="J170">
            <v>5.0093940000000003</v>
          </cell>
          <cell r="K170">
            <v>5.3901019999999997</v>
          </cell>
          <cell r="L170">
            <v>6.5502439999999993</v>
          </cell>
          <cell r="M170">
            <v>7.0694120000000007</v>
          </cell>
        </row>
        <row r="171">
          <cell r="B171">
            <v>0.95265900000000003</v>
          </cell>
          <cell r="C171">
            <v>1.0417909999999999</v>
          </cell>
          <cell r="D171">
            <v>1.1478170000000001</v>
          </cell>
          <cell r="E171">
            <v>0.96524699999999997</v>
          </cell>
          <cell r="F171">
            <v>1.102992</v>
          </cell>
          <cell r="G171">
            <v>1.1687750000000001</v>
          </cell>
          <cell r="H171">
            <v>1.0253449999999997</v>
          </cell>
          <cell r="I171">
            <v>0.93913499999999994</v>
          </cell>
          <cell r="J171">
            <v>0.92156199999999999</v>
          </cell>
          <cell r="K171">
            <v>0.91499499999999989</v>
          </cell>
          <cell r="L171">
            <v>0.67015000000000013</v>
          </cell>
          <cell r="M171">
            <v>0.83720499999999998</v>
          </cell>
        </row>
        <row r="172">
          <cell r="B172">
            <v>57.583059999999996</v>
          </cell>
          <cell r="C172">
            <v>50.870911</v>
          </cell>
          <cell r="D172">
            <v>45.481808999999998</v>
          </cell>
          <cell r="E172">
            <v>35.084090000000003</v>
          </cell>
          <cell r="F172">
            <v>33.982785999999997</v>
          </cell>
          <cell r="G172">
            <v>21.168113999999999</v>
          </cell>
          <cell r="H172">
            <v>21.415797999999999</v>
          </cell>
          <cell r="I172">
            <v>21.959911999999996</v>
          </cell>
          <cell r="J172">
            <v>24.790794000000002</v>
          </cell>
          <cell r="K172">
            <v>38.944367000000007</v>
          </cell>
          <cell r="L172">
            <v>47.723762999999991</v>
          </cell>
          <cell r="M172">
            <v>55.065936999999984</v>
          </cell>
        </row>
        <row r="180">
          <cell r="B180">
            <v>1580.0216000000007</v>
          </cell>
          <cell r="C180">
            <v>1580.0216000000007</v>
          </cell>
          <cell r="D180">
            <v>1580.0176000000008</v>
          </cell>
          <cell r="E180">
            <v>1568.0216000000007</v>
          </cell>
          <cell r="F180">
            <v>1567.9126000000008</v>
          </cell>
          <cell r="G180">
            <v>1567.9126000000008</v>
          </cell>
          <cell r="H180">
            <v>1568.4226000000008</v>
          </cell>
          <cell r="I180">
            <v>1569.7226000000007</v>
          </cell>
          <cell r="J180">
            <v>1569.7226000000007</v>
          </cell>
          <cell r="K180">
            <v>1584.0726000000006</v>
          </cell>
          <cell r="L180">
            <v>1584.0726000000006</v>
          </cell>
          <cell r="M180">
            <v>1584.2246000000005</v>
          </cell>
        </row>
        <row r="181">
          <cell r="B181">
            <v>2169.2850000000026</v>
          </cell>
          <cell r="C181">
            <v>2167.3450000000025</v>
          </cell>
          <cell r="D181">
            <v>2167.3450000000025</v>
          </cell>
          <cell r="E181">
            <v>2170.0050000000024</v>
          </cell>
          <cell r="F181">
            <v>2170.0050000000024</v>
          </cell>
          <cell r="G181">
            <v>2171.1850000000022</v>
          </cell>
          <cell r="H181">
            <v>2170.3200000000024</v>
          </cell>
          <cell r="I181">
            <v>2170.3200000000024</v>
          </cell>
          <cell r="J181">
            <v>2170.3200000000024</v>
          </cell>
          <cell r="K181">
            <v>2165.3990000000031</v>
          </cell>
          <cell r="L181">
            <v>2165.3150000000032</v>
          </cell>
          <cell r="M181">
            <v>2165.314000000003</v>
          </cell>
        </row>
        <row r="182">
          <cell r="B182">
            <v>1601.5842599999992</v>
          </cell>
          <cell r="C182">
            <v>1601.5642599999992</v>
          </cell>
          <cell r="D182">
            <v>1601.8612599999992</v>
          </cell>
          <cell r="E182">
            <v>1601.8612599999992</v>
          </cell>
          <cell r="F182">
            <v>1601.8616599999993</v>
          </cell>
          <cell r="G182">
            <v>1555.2896599999995</v>
          </cell>
          <cell r="H182">
            <v>1553.187259999999</v>
          </cell>
          <cell r="I182">
            <v>1553.187259999999</v>
          </cell>
          <cell r="J182">
            <v>1553.3352599999992</v>
          </cell>
          <cell r="K182">
            <v>1554.5742599999992</v>
          </cell>
          <cell r="L182">
            <v>1554.5472599999991</v>
          </cell>
          <cell r="M182">
            <v>1554.784259999999</v>
          </cell>
        </row>
        <row r="183">
          <cell r="B183">
            <v>2805.4730000000009</v>
          </cell>
          <cell r="C183">
            <v>2805.5440000000003</v>
          </cell>
          <cell r="D183">
            <v>2805.5440000000003</v>
          </cell>
          <cell r="E183">
            <v>2805.5480000000007</v>
          </cell>
          <cell r="F183">
            <v>2805.5480000000007</v>
          </cell>
          <cell r="G183">
            <v>2805.5480000000007</v>
          </cell>
          <cell r="H183">
            <v>2805.5480000000007</v>
          </cell>
          <cell r="I183">
            <v>2805.5480000000007</v>
          </cell>
          <cell r="J183">
            <v>2805.5480000000007</v>
          </cell>
          <cell r="K183">
            <v>2802.0350000000003</v>
          </cell>
          <cell r="L183">
            <v>2801.2250000000004</v>
          </cell>
          <cell r="M183">
            <v>2802.0350000000003</v>
          </cell>
        </row>
        <row r="184">
          <cell r="B184">
            <v>633.84740000000033</v>
          </cell>
          <cell r="C184">
            <v>632.38640000000021</v>
          </cell>
          <cell r="D184">
            <v>633.64440000000025</v>
          </cell>
          <cell r="E184">
            <v>636.83040000000028</v>
          </cell>
          <cell r="F184">
            <v>636.35550000000023</v>
          </cell>
          <cell r="G184">
            <v>637.53440000000023</v>
          </cell>
          <cell r="H184">
            <v>637.55540000000019</v>
          </cell>
          <cell r="I184">
            <v>637.55540000000019</v>
          </cell>
          <cell r="J184">
            <v>643.67140000000018</v>
          </cell>
          <cell r="K184">
            <v>642.46440000000018</v>
          </cell>
          <cell r="L184">
            <v>642.46440000000018</v>
          </cell>
          <cell r="M184">
            <v>642.56600000000026</v>
          </cell>
        </row>
        <row r="185">
          <cell r="B185">
            <v>977.32099999999969</v>
          </cell>
          <cell r="C185">
            <v>972.33099999999968</v>
          </cell>
          <cell r="D185">
            <v>972.59699999999964</v>
          </cell>
          <cell r="E185">
            <v>977.44709999999975</v>
          </cell>
          <cell r="F185">
            <v>977.45309999999972</v>
          </cell>
          <cell r="G185">
            <v>977.81309999999974</v>
          </cell>
          <cell r="H185">
            <v>977.10709999999972</v>
          </cell>
          <cell r="I185">
            <v>977.10709999999972</v>
          </cell>
          <cell r="J185">
            <v>977.4730999999997</v>
          </cell>
          <cell r="K185">
            <v>977.90809999999965</v>
          </cell>
          <cell r="L185">
            <v>977.91409999999962</v>
          </cell>
          <cell r="M185">
            <v>979.34609999999964</v>
          </cell>
        </row>
        <row r="186">
          <cell r="B186">
            <v>458.17340000000007</v>
          </cell>
          <cell r="C186">
            <v>453.87340000000006</v>
          </cell>
          <cell r="D186">
            <v>453.87340000000006</v>
          </cell>
          <cell r="E186">
            <v>457.98040000000009</v>
          </cell>
          <cell r="F186">
            <v>457.98040000000009</v>
          </cell>
          <cell r="G186">
            <v>459.40740000000011</v>
          </cell>
          <cell r="H186">
            <v>461.4054000000001</v>
          </cell>
          <cell r="I186">
            <v>461.4054000000001</v>
          </cell>
          <cell r="J186">
            <v>462.4054000000001</v>
          </cell>
          <cell r="K186">
            <v>464.61640000000011</v>
          </cell>
          <cell r="L186">
            <v>464.61640000000011</v>
          </cell>
          <cell r="M186">
            <v>464.61640000000011</v>
          </cell>
        </row>
        <row r="187">
          <cell r="B187">
            <v>5969.874399999997</v>
          </cell>
          <cell r="C187">
            <v>5964.0543999999973</v>
          </cell>
          <cell r="D187">
            <v>5088.9543999999969</v>
          </cell>
          <cell r="E187">
            <v>5095.6003999999957</v>
          </cell>
          <cell r="F187">
            <v>5095.6003999999957</v>
          </cell>
          <cell r="G187">
            <v>5052.3533999999954</v>
          </cell>
          <cell r="H187">
            <v>5038.9163999999964</v>
          </cell>
          <cell r="I187">
            <v>5038.6113999999961</v>
          </cell>
          <cell r="J187">
            <v>5039.7863999999963</v>
          </cell>
          <cell r="K187">
            <v>5083.4853999999959</v>
          </cell>
          <cell r="L187">
            <v>5083.4853999999959</v>
          </cell>
          <cell r="M187">
            <v>5083.9603999999963</v>
          </cell>
        </row>
        <row r="188">
          <cell r="B188">
            <v>1257.9574499999999</v>
          </cell>
          <cell r="C188">
            <v>1262.0244499999999</v>
          </cell>
          <cell r="D188">
            <v>1253.8644499999998</v>
          </cell>
          <cell r="E188">
            <v>1257.5234499999999</v>
          </cell>
          <cell r="F188">
            <v>1257.5234499999999</v>
          </cell>
          <cell r="G188">
            <v>1257.5234499999999</v>
          </cell>
          <cell r="H188">
            <v>1257.5234499999999</v>
          </cell>
          <cell r="I188">
            <v>1257.5234499999999</v>
          </cell>
          <cell r="J188">
            <v>1257.5234499999999</v>
          </cell>
          <cell r="K188">
            <v>1230.0544500000005</v>
          </cell>
          <cell r="L188">
            <v>1230.0544500000005</v>
          </cell>
          <cell r="M188">
            <v>1229.4634500000004</v>
          </cell>
        </row>
        <row r="189">
          <cell r="B189">
            <v>3491.1652999999992</v>
          </cell>
          <cell r="C189">
            <v>3488.1852999999996</v>
          </cell>
          <cell r="D189">
            <v>3488.1852999999996</v>
          </cell>
          <cell r="E189">
            <v>3491.3112999999994</v>
          </cell>
          <cell r="F189">
            <v>3491.3102999999992</v>
          </cell>
          <cell r="G189">
            <v>3491.3112999999994</v>
          </cell>
          <cell r="H189">
            <v>3478.5852999999997</v>
          </cell>
          <cell r="I189">
            <v>3478.5852999999997</v>
          </cell>
          <cell r="J189">
            <v>3478.5852999999997</v>
          </cell>
          <cell r="K189">
            <v>3476.1332999999995</v>
          </cell>
          <cell r="L189">
            <v>3476.1332999999995</v>
          </cell>
          <cell r="M189">
            <v>3474.5872999999992</v>
          </cell>
        </row>
        <row r="190">
          <cell r="B190">
            <v>1029.8964000000005</v>
          </cell>
          <cell r="C190">
            <v>1025.9964000000004</v>
          </cell>
          <cell r="D190">
            <v>1025.9964000000004</v>
          </cell>
          <cell r="E190">
            <v>1030.1964000000005</v>
          </cell>
          <cell r="F190">
            <v>1030.4404000000004</v>
          </cell>
          <cell r="G190">
            <v>1030.1104000000005</v>
          </cell>
          <cell r="H190">
            <v>1030.3744000000006</v>
          </cell>
          <cell r="I190">
            <v>1030.3744000000006</v>
          </cell>
          <cell r="J190">
            <v>1031.1244000000006</v>
          </cell>
          <cell r="K190">
            <v>1031.8394000000005</v>
          </cell>
          <cell r="L190">
            <v>1031.8394000000005</v>
          </cell>
          <cell r="M190">
            <v>1031.9614000000004</v>
          </cell>
        </row>
        <row r="191">
          <cell r="B191">
            <v>4585.0997000000007</v>
          </cell>
          <cell r="C191">
            <v>4584.8167000000012</v>
          </cell>
          <cell r="D191">
            <v>4585.3397000000004</v>
          </cell>
          <cell r="E191">
            <v>4685.2617</v>
          </cell>
          <cell r="F191">
            <v>4599.2197000000006</v>
          </cell>
          <cell r="G191">
            <v>4597.3897000000006</v>
          </cell>
          <cell r="H191">
            <v>4613.3617000000004</v>
          </cell>
          <cell r="I191">
            <v>4613.9177</v>
          </cell>
          <cell r="J191">
            <v>4619.8097000000007</v>
          </cell>
          <cell r="K191">
            <v>4622.8687</v>
          </cell>
          <cell r="L191">
            <v>4622.7696999999998</v>
          </cell>
          <cell r="M191">
            <v>4624.1296999999995</v>
          </cell>
        </row>
        <row r="192">
          <cell r="B192">
            <v>11628.264799999997</v>
          </cell>
          <cell r="C192">
            <v>11627.984799999997</v>
          </cell>
          <cell r="D192">
            <v>11627.984799999997</v>
          </cell>
          <cell r="E192">
            <v>11628.264799999997</v>
          </cell>
          <cell r="F192">
            <v>11628.264799999997</v>
          </cell>
          <cell r="G192">
            <v>11664.065799999995</v>
          </cell>
          <cell r="H192">
            <v>11664.938799999996</v>
          </cell>
          <cell r="I192">
            <v>11664.938799999996</v>
          </cell>
          <cell r="J192">
            <v>11665.475799999997</v>
          </cell>
          <cell r="K192">
            <v>11665.585799999997</v>
          </cell>
          <cell r="L192">
            <v>11665.585799999997</v>
          </cell>
          <cell r="M192">
            <v>11665.701799999997</v>
          </cell>
        </row>
        <row r="193">
          <cell r="B193">
            <v>1266.1175999999994</v>
          </cell>
          <cell r="C193">
            <v>1265.3575999999994</v>
          </cell>
          <cell r="D193">
            <v>1265.3575999999994</v>
          </cell>
          <cell r="E193">
            <v>1266.6455999999994</v>
          </cell>
          <cell r="F193">
            <v>1266.6455999999994</v>
          </cell>
          <cell r="G193">
            <v>1266.6455999999994</v>
          </cell>
          <cell r="H193">
            <v>1266.4810999999995</v>
          </cell>
          <cell r="I193">
            <v>1266.5870999999993</v>
          </cell>
          <cell r="J193">
            <v>1261.1970999999994</v>
          </cell>
          <cell r="K193">
            <v>1264.8920999999993</v>
          </cell>
          <cell r="L193">
            <v>1265.6810999999993</v>
          </cell>
          <cell r="M193">
            <v>1264.9750999999992</v>
          </cell>
        </row>
        <row r="201">
          <cell r="B201">
            <v>1847.5310950000003</v>
          </cell>
          <cell r="C201">
            <v>1774.6661379999994</v>
          </cell>
          <cell r="D201">
            <v>1551.5584139999996</v>
          </cell>
          <cell r="E201">
            <v>1075.4858220000003</v>
          </cell>
          <cell r="F201">
            <v>925.87447000000043</v>
          </cell>
          <cell r="G201">
            <v>772.25090900000021</v>
          </cell>
          <cell r="H201">
            <v>743.70635500000014</v>
          </cell>
          <cell r="I201">
            <v>766.4249890000001</v>
          </cell>
          <cell r="J201">
            <v>840.86584100000039</v>
          </cell>
          <cell r="K201">
            <v>1244.2951230000001</v>
          </cell>
          <cell r="L201">
            <v>1546.1428710000005</v>
          </cell>
          <cell r="M201">
            <v>1645.9510449999996</v>
          </cell>
        </row>
        <row r="202">
          <cell r="B202">
            <v>207.87478999999999</v>
          </cell>
          <cell r="C202">
            <v>174.75499099999996</v>
          </cell>
          <cell r="D202">
            <v>175.47107300000005</v>
          </cell>
          <cell r="E202">
            <v>116.13586499999998</v>
          </cell>
          <cell r="F202">
            <v>96.005611000000016</v>
          </cell>
          <cell r="G202">
            <v>55.219598000000005</v>
          </cell>
          <cell r="H202">
            <v>53.691933999999996</v>
          </cell>
          <cell r="I202">
            <v>52.707827000000009</v>
          </cell>
          <cell r="J202">
            <v>68.759140000000002</v>
          </cell>
          <cell r="K202">
            <v>129.174904</v>
          </cell>
          <cell r="L202">
            <v>168.86945399999999</v>
          </cell>
          <cell r="M202">
            <v>214.98614599999999</v>
          </cell>
        </row>
        <row r="203">
          <cell r="B203">
            <v>98.404753999999997</v>
          </cell>
          <cell r="C203">
            <v>94.896326999999971</v>
          </cell>
          <cell r="D203">
            <v>72.756496000000013</v>
          </cell>
          <cell r="E203">
            <v>47.163860999999997</v>
          </cell>
          <cell r="F203">
            <v>21.786027999999995</v>
          </cell>
          <cell r="G203">
            <v>9.924963</v>
          </cell>
          <cell r="H203">
            <v>4.7093240000000005</v>
          </cell>
          <cell r="I203">
            <v>4.2301000000000002</v>
          </cell>
          <cell r="J203">
            <v>7.8371260000000005</v>
          </cell>
          <cell r="K203">
            <v>40.479331999999999</v>
          </cell>
          <cell r="L203">
            <v>67.482246000000004</v>
          </cell>
          <cell r="M203">
            <v>85.963425000000001</v>
          </cell>
        </row>
        <row r="204">
          <cell r="B204">
            <v>35.294074000000002</v>
          </cell>
          <cell r="C204">
            <v>31.589755</v>
          </cell>
          <cell r="D204">
            <v>22.468672999999999</v>
          </cell>
          <cell r="E204">
            <v>12.670142</v>
          </cell>
          <cell r="F204">
            <v>7.9020699999999984</v>
          </cell>
          <cell r="G204">
            <v>3.6240329999999998</v>
          </cell>
          <cell r="H204">
            <v>2.0314109999999999</v>
          </cell>
          <cell r="I204">
            <v>2.1516479999999998</v>
          </cell>
          <cell r="J204">
            <v>3.8719550000000003</v>
          </cell>
          <cell r="K204">
            <v>13.659159000000001</v>
          </cell>
          <cell r="L204">
            <v>23.468974999999993</v>
          </cell>
          <cell r="M204">
            <v>28.325007000000003</v>
          </cell>
        </row>
        <row r="205">
          <cell r="B205">
            <v>66.090716999999998</v>
          </cell>
          <cell r="C205">
            <v>69.256935999999968</v>
          </cell>
          <cell r="D205">
            <v>64.744807999999992</v>
          </cell>
          <cell r="E205">
            <v>48.113040000000005</v>
          </cell>
          <cell r="F205">
            <v>36.194406999999998</v>
          </cell>
          <cell r="G205">
            <v>22.953225000000003</v>
          </cell>
          <cell r="H205">
            <v>24.981024000000005</v>
          </cell>
          <cell r="I205">
            <v>22.505453000000003</v>
          </cell>
          <cell r="J205">
            <v>31.852261000000002</v>
          </cell>
          <cell r="K205">
            <v>49.306633000000005</v>
          </cell>
          <cell r="L205">
            <v>61.472714000000025</v>
          </cell>
          <cell r="M205">
            <v>56.403910999999994</v>
          </cell>
        </row>
        <row r="206">
          <cell r="B206">
            <v>5110.390389000002</v>
          </cell>
          <cell r="C206">
            <v>4591.4890780000014</v>
          </cell>
          <cell r="D206">
            <v>3368.5966540000018</v>
          </cell>
          <cell r="E206">
            <v>2126.1951510000004</v>
          </cell>
          <cell r="F206">
            <v>1764.8129169999986</v>
          </cell>
          <cell r="G206">
            <v>831.62424199999998</v>
          </cell>
          <cell r="H206">
            <v>809.18269800000041</v>
          </cell>
          <cell r="I206">
            <v>847.13234499999999</v>
          </cell>
          <cell r="J206">
            <v>1251.7658910000005</v>
          </cell>
          <cell r="K206">
            <v>3097.5500039999984</v>
          </cell>
          <cell r="L206">
            <v>4141.7366279999997</v>
          </cell>
          <cell r="M206">
            <v>4944.8904020000027</v>
          </cell>
        </row>
        <row r="207">
          <cell r="B207">
            <v>2677.9839520000023</v>
          </cell>
          <cell r="C207">
            <v>2556.4933129999972</v>
          </cell>
          <cell r="D207">
            <v>1927.661777999999</v>
          </cell>
          <cell r="E207">
            <v>1202.7812950000002</v>
          </cell>
          <cell r="F207">
            <v>828.6975759999998</v>
          </cell>
          <cell r="G207">
            <v>394.84783300000038</v>
          </cell>
          <cell r="H207">
            <v>333.71463499999976</v>
          </cell>
          <cell r="I207">
            <v>332.31047500000022</v>
          </cell>
          <cell r="J207">
            <v>497.25292000000024</v>
          </cell>
          <cell r="K207">
            <v>1313.7098149999995</v>
          </cell>
          <cell r="L207">
            <v>2033.257866000002</v>
          </cell>
          <cell r="M207">
            <v>2473.1137829999998</v>
          </cell>
        </row>
        <row r="208">
          <cell r="B208">
            <v>268.41330599999998</v>
          </cell>
          <cell r="C208">
            <v>238.36649999999995</v>
          </cell>
          <cell r="D208">
            <v>175.17946699999996</v>
          </cell>
          <cell r="E208">
            <v>103.80981799999999</v>
          </cell>
          <cell r="F208">
            <v>73.972515999999985</v>
          </cell>
          <cell r="G208">
            <v>36.910805999999994</v>
          </cell>
          <cell r="H208">
            <v>36.546453999999997</v>
          </cell>
          <cell r="I208">
            <v>29.015633000000008</v>
          </cell>
          <cell r="J208">
            <v>44.628588999999984</v>
          </cell>
          <cell r="K208">
            <v>121.58482299999997</v>
          </cell>
          <cell r="L208">
            <v>185.76404299999987</v>
          </cell>
          <cell r="M208">
            <v>223.23352499999993</v>
          </cell>
        </row>
        <row r="215">
          <cell r="B215">
            <v>258.28844600000002</v>
          </cell>
          <cell r="C215">
            <v>222.85402300000007</v>
          </cell>
          <cell r="D215">
            <v>180.88902900000002</v>
          </cell>
          <cell r="E215">
            <v>28.403909000000002</v>
          </cell>
          <cell r="F215">
            <v>3.8299899999999996</v>
          </cell>
          <cell r="G215">
            <v>6209.41428</v>
          </cell>
          <cell r="H215">
            <v>3830.4497080000042</v>
          </cell>
          <cell r="I215">
            <v>91.221751000000012</v>
          </cell>
        </row>
        <row r="216">
          <cell r="B216">
            <v>828.76236800000015</v>
          </cell>
          <cell r="C216">
            <v>30.438837999999997</v>
          </cell>
          <cell r="D216">
            <v>44.013860000000001</v>
          </cell>
          <cell r="E216">
            <v>4.7755930000000006</v>
          </cell>
          <cell r="F216">
            <v>23.293470000000003</v>
          </cell>
          <cell r="G216">
            <v>2027.8328269999988</v>
          </cell>
          <cell r="H216">
            <v>1027.9114409999993</v>
          </cell>
          <cell r="I216">
            <v>98.374398999999983</v>
          </cell>
        </row>
        <row r="217">
          <cell r="B217">
            <v>421.57818300000002</v>
          </cell>
          <cell r="C217">
            <v>5.3867200000000004</v>
          </cell>
          <cell r="D217">
            <v>0.58199999999999996</v>
          </cell>
          <cell r="E217">
            <v>0.94437000000000015</v>
          </cell>
          <cell r="F217">
            <v>38.578478000000004</v>
          </cell>
          <cell r="G217">
            <v>2539.9559590000031</v>
          </cell>
          <cell r="H217">
            <v>708.36152599999957</v>
          </cell>
          <cell r="I217">
            <v>700.00222700000018</v>
          </cell>
        </row>
        <row r="218">
          <cell r="B218">
            <v>180.79694800000004</v>
          </cell>
          <cell r="C218">
            <v>102.61495900000001</v>
          </cell>
          <cell r="D218">
            <v>18.747740999999998</v>
          </cell>
          <cell r="E218">
            <v>16.412803</v>
          </cell>
          <cell r="F218">
            <v>4.4952299999999994</v>
          </cell>
          <cell r="G218">
            <v>1919.165399</v>
          </cell>
          <cell r="H218">
            <v>703.74134600000014</v>
          </cell>
          <cell r="I218">
            <v>145.99838500000001</v>
          </cell>
        </row>
        <row r="219">
          <cell r="B219">
            <v>145.26633400000006</v>
          </cell>
          <cell r="C219">
            <v>40.486139999999999</v>
          </cell>
          <cell r="D219">
            <v>2.7439800000000001</v>
          </cell>
          <cell r="E219">
            <v>3.5833199999999987</v>
          </cell>
          <cell r="F219">
            <v>60.401741999999977</v>
          </cell>
          <cell r="G219">
            <v>860.67676000000029</v>
          </cell>
          <cell r="H219">
            <v>330.86808899999988</v>
          </cell>
          <cell r="I219">
            <v>19.043635999999996</v>
          </cell>
        </row>
        <row r="220">
          <cell r="B220">
            <v>645.04412400000024</v>
          </cell>
          <cell r="C220">
            <v>8.7355999999999998</v>
          </cell>
          <cell r="D220">
            <v>15.3645</v>
          </cell>
          <cell r="E220">
            <v>6.806</v>
          </cell>
          <cell r="F220">
            <v>1.2869999999999999</v>
          </cell>
          <cell r="G220">
            <v>1429.4660440000009</v>
          </cell>
          <cell r="H220">
            <v>986.62828599999978</v>
          </cell>
          <cell r="I220">
            <v>46.093103000000013</v>
          </cell>
        </row>
        <row r="221">
          <cell r="B221">
            <v>169.89893500000002</v>
          </cell>
          <cell r="C221">
            <v>2.6789999999999998</v>
          </cell>
          <cell r="D221">
            <v>7.157</v>
          </cell>
          <cell r="E221">
            <v>2.0705999999999998</v>
          </cell>
          <cell r="F221">
            <v>8.2786299999999997</v>
          </cell>
          <cell r="G221">
            <v>956.53451099999972</v>
          </cell>
          <cell r="H221">
            <v>523.94375900000034</v>
          </cell>
          <cell r="I221">
            <v>10.800152000000001</v>
          </cell>
        </row>
        <row r="222">
          <cell r="B222">
            <v>1798.171511</v>
          </cell>
          <cell r="C222">
            <v>641.2292470000001</v>
          </cell>
          <cell r="D222">
            <v>38.120403999999979</v>
          </cell>
          <cell r="E222">
            <v>56.853611000000008</v>
          </cell>
          <cell r="F222">
            <v>56.586977000000012</v>
          </cell>
          <cell r="G222">
            <v>5120.1714680000014</v>
          </cell>
          <cell r="H222">
            <v>2500.9582320000009</v>
          </cell>
          <cell r="I222">
            <v>48.498394999999988</v>
          </cell>
        </row>
        <row r="223">
          <cell r="B223">
            <v>469.77921099999992</v>
          </cell>
          <cell r="C223">
            <v>33.739712000000004</v>
          </cell>
          <cell r="D223">
            <v>0.996</v>
          </cell>
          <cell r="E223">
            <v>22.685102000000001</v>
          </cell>
          <cell r="F223">
            <v>14.215296999999998</v>
          </cell>
          <cell r="G223">
            <v>1422.033295</v>
          </cell>
          <cell r="H223">
            <v>897.15534399999933</v>
          </cell>
          <cell r="I223">
            <v>14.432716999999997</v>
          </cell>
        </row>
        <row r="224">
          <cell r="B224">
            <v>456.20247699999993</v>
          </cell>
          <cell r="C224">
            <v>12.452566999999998</v>
          </cell>
          <cell r="D224">
            <v>55.792765000000003</v>
          </cell>
          <cell r="E224">
            <v>22.031051999999999</v>
          </cell>
          <cell r="F224">
            <v>54.713115000000002</v>
          </cell>
          <cell r="G224">
            <v>1221.6755640000003</v>
          </cell>
          <cell r="H224">
            <v>756.02344900000003</v>
          </cell>
          <cell r="I224">
            <v>175.04834099999999</v>
          </cell>
        </row>
        <row r="225">
          <cell r="B225">
            <v>423.09013400000003</v>
          </cell>
          <cell r="C225">
            <v>0</v>
          </cell>
          <cell r="D225">
            <v>25.602829999999997</v>
          </cell>
          <cell r="E225">
            <v>3.6166520000000002</v>
          </cell>
          <cell r="F225">
            <v>38.194315000000003</v>
          </cell>
          <cell r="G225">
            <v>1786.2495569999996</v>
          </cell>
          <cell r="H225">
            <v>1158.8266280000003</v>
          </cell>
          <cell r="I225">
            <v>6.6467999999999998</v>
          </cell>
        </row>
        <row r="226">
          <cell r="B226">
            <v>3946.0720119999996</v>
          </cell>
          <cell r="C226">
            <v>25.385926000000001</v>
          </cell>
          <cell r="D226">
            <v>20.598600000000001</v>
          </cell>
          <cell r="E226">
            <v>1.1645500000000002</v>
          </cell>
          <cell r="F226">
            <v>15.441875</v>
          </cell>
          <cell r="G226">
            <v>2425.2779770000006</v>
          </cell>
          <cell r="H226">
            <v>1030.1905320000003</v>
          </cell>
          <cell r="I226">
            <v>18.730785000000004</v>
          </cell>
        </row>
        <row r="227">
          <cell r="B227">
            <v>3541.4767400000032</v>
          </cell>
          <cell r="C227">
            <v>386.91371099999992</v>
          </cell>
          <cell r="D227">
            <v>131.84693299999998</v>
          </cell>
          <cell r="E227">
            <v>7.275855</v>
          </cell>
          <cell r="F227">
            <v>223.22757000000001</v>
          </cell>
          <cell r="G227">
            <v>3768.6108409999988</v>
          </cell>
          <cell r="H227">
            <v>1633.6599040000006</v>
          </cell>
          <cell r="I227">
            <v>160.35083100000003</v>
          </cell>
        </row>
        <row r="228">
          <cell r="B228">
            <v>1450.3256490000001</v>
          </cell>
          <cell r="C228">
            <v>0.73489000000000004</v>
          </cell>
          <cell r="D228">
            <v>13.17834</v>
          </cell>
          <cell r="E228">
            <v>10.433485000000001</v>
          </cell>
          <cell r="F228">
            <v>11.331439999999997</v>
          </cell>
          <cell r="G228">
            <v>1198.301917</v>
          </cell>
          <cell r="H228">
            <v>483.10699700000009</v>
          </cell>
          <cell r="I228">
            <v>2.1839579999999996</v>
          </cell>
        </row>
        <row r="236">
          <cell r="B236">
            <v>1580.0216000000007</v>
          </cell>
          <cell r="C236">
            <v>1580.0216000000007</v>
          </cell>
          <cell r="D236">
            <v>1580.0176000000008</v>
          </cell>
          <cell r="E236">
            <v>1568.0216000000007</v>
          </cell>
          <cell r="F236">
            <v>1567.9126000000008</v>
          </cell>
          <cell r="G236">
            <v>1567.9126000000008</v>
          </cell>
          <cell r="H236">
            <v>1568.4226000000008</v>
          </cell>
          <cell r="I236">
            <v>1569.7226000000007</v>
          </cell>
          <cell r="J236">
            <v>1569.7226000000007</v>
          </cell>
          <cell r="K236">
            <v>1584.0726000000006</v>
          </cell>
          <cell r="L236">
            <v>1584.0726000000006</v>
          </cell>
          <cell r="M236">
            <v>1584.2246000000005</v>
          </cell>
          <cell r="N236">
            <v>1584.2246000000005</v>
          </cell>
          <cell r="O236">
            <v>4.1076497087676613E-2</v>
          </cell>
        </row>
        <row r="237">
          <cell r="B237">
            <v>701.83383899999978</v>
          </cell>
          <cell r="C237">
            <v>647.42768200000012</v>
          </cell>
          <cell r="D237">
            <v>535.96928300000002</v>
          </cell>
          <cell r="E237">
            <v>350.22648999999996</v>
          </cell>
          <cell r="F237">
            <v>278.73124899999999</v>
          </cell>
          <cell r="G237">
            <v>212.67398999999989</v>
          </cell>
          <cell r="H237">
            <v>209.35098999999997</v>
          </cell>
          <cell r="I237">
            <v>219.42076000000003</v>
          </cell>
          <cell r="J237">
            <v>201.22339300000002</v>
          </cell>
          <cell r="K237">
            <v>412.82934299999999</v>
          </cell>
          <cell r="L237">
            <v>532.71223899999995</v>
          </cell>
          <cell r="M237">
            <v>647.58369800000014</v>
          </cell>
          <cell r="N237">
            <v>4949.9829559999998</v>
          </cell>
          <cell r="O237">
            <v>3.6043270354445434E-2</v>
          </cell>
        </row>
        <row r="238">
          <cell r="B238">
            <v>526.42671899999993</v>
          </cell>
          <cell r="C238">
            <v>494.20351699999992</v>
          </cell>
          <cell r="D238">
            <v>390.97341500000005</v>
          </cell>
          <cell r="E238">
            <v>271.609219</v>
          </cell>
          <cell r="F238">
            <v>207.38528700000001</v>
          </cell>
          <cell r="G238">
            <v>154.00920500000001</v>
          </cell>
          <cell r="H238">
            <v>161.02092100000002</v>
          </cell>
          <cell r="I238">
            <v>169.462941</v>
          </cell>
          <cell r="J238">
            <v>144.413027</v>
          </cell>
          <cell r="K238">
            <v>324.28475300000002</v>
          </cell>
          <cell r="L238">
            <v>427.34886499999993</v>
          </cell>
          <cell r="M238">
            <v>518.56904300000008</v>
          </cell>
          <cell r="N238">
            <v>3789.7069119999996</v>
          </cell>
          <cell r="O238">
            <v>4.9157542763513785E-2</v>
          </cell>
        </row>
        <row r="239">
          <cell r="B239">
            <v>0</v>
          </cell>
          <cell r="C239">
            <v>0</v>
          </cell>
          <cell r="D239">
            <v>0</v>
          </cell>
          <cell r="E239">
            <v>0</v>
          </cell>
          <cell r="F239">
            <v>0</v>
          </cell>
          <cell r="G239">
            <v>0</v>
          </cell>
          <cell r="H239">
            <v>0</v>
          </cell>
          <cell r="I239">
            <v>0</v>
          </cell>
          <cell r="J239">
            <v>0</v>
          </cell>
          <cell r="K239">
            <v>0</v>
          </cell>
          <cell r="L239">
            <v>0</v>
          </cell>
          <cell r="M239">
            <v>0</v>
          </cell>
          <cell r="N239">
            <v>0</v>
          </cell>
          <cell r="O239">
            <v>0</v>
          </cell>
        </row>
        <row r="240">
          <cell r="B240">
            <v>6.8680000000000003</v>
          </cell>
          <cell r="C240">
            <v>5.5106080000000004</v>
          </cell>
          <cell r="D240">
            <v>7.88</v>
          </cell>
          <cell r="E240">
            <v>6.2065900000000003</v>
          </cell>
          <cell r="F240">
            <v>6.9967759999999997</v>
          </cell>
          <cell r="G240">
            <v>4.9481619999999999</v>
          </cell>
          <cell r="H240">
            <v>4.6245020000000006</v>
          </cell>
          <cell r="I240">
            <v>4.5619700000000005</v>
          </cell>
          <cell r="J240">
            <v>5.0093940000000003</v>
          </cell>
          <cell r="K240">
            <v>5.3901019999999997</v>
          </cell>
          <cell r="L240">
            <v>6.5502439999999993</v>
          </cell>
          <cell r="M240">
            <v>6.4834120000000004</v>
          </cell>
          <cell r="N240">
            <v>71.029759999999996</v>
          </cell>
          <cell r="O240">
            <v>0.13200502121069346</v>
          </cell>
        </row>
        <row r="241">
          <cell r="B241">
            <v>0</v>
          </cell>
          <cell r="C241">
            <v>0</v>
          </cell>
          <cell r="D241">
            <v>0</v>
          </cell>
          <cell r="E241">
            <v>0</v>
          </cell>
          <cell r="F241">
            <v>0</v>
          </cell>
          <cell r="G241">
            <v>0</v>
          </cell>
          <cell r="H241">
            <v>0</v>
          </cell>
          <cell r="I241">
            <v>0</v>
          </cell>
          <cell r="J241">
            <v>0</v>
          </cell>
          <cell r="K241">
            <v>0</v>
          </cell>
          <cell r="L241">
            <v>0</v>
          </cell>
          <cell r="M241">
            <v>0</v>
          </cell>
          <cell r="N241">
            <v>0</v>
          </cell>
          <cell r="O241">
            <v>0</v>
          </cell>
        </row>
        <row r="242">
          <cell r="B242">
            <v>0</v>
          </cell>
          <cell r="C242">
            <v>0</v>
          </cell>
          <cell r="D242">
            <v>0</v>
          </cell>
          <cell r="E242">
            <v>0</v>
          </cell>
          <cell r="F242">
            <v>0</v>
          </cell>
          <cell r="G242">
            <v>0</v>
          </cell>
          <cell r="H242">
            <v>0.59899999999999998</v>
          </cell>
          <cell r="I242">
            <v>0.70499999999999996</v>
          </cell>
          <cell r="J242">
            <v>0.315</v>
          </cell>
          <cell r="K242">
            <v>0</v>
          </cell>
          <cell r="L242">
            <v>0</v>
          </cell>
          <cell r="M242">
            <v>0</v>
          </cell>
          <cell r="N242">
            <v>1.6189999999999998</v>
          </cell>
          <cell r="O242">
            <v>3.0606455092314848E-2</v>
          </cell>
        </row>
        <row r="243">
          <cell r="B243">
            <v>1.0431199999999998</v>
          </cell>
          <cell r="C243">
            <v>0.93992999999999993</v>
          </cell>
          <cell r="D243">
            <v>1.6673800000000001</v>
          </cell>
          <cell r="E243">
            <v>2.5958999999999999</v>
          </cell>
          <cell r="F243">
            <v>2.7963</v>
          </cell>
          <cell r="G243">
            <v>4.0751799999999996</v>
          </cell>
          <cell r="H243">
            <v>4.3310500000000003</v>
          </cell>
          <cell r="I243">
            <v>3.8789000000000002</v>
          </cell>
          <cell r="J243">
            <v>3.3755700000000002</v>
          </cell>
          <cell r="K243">
            <v>2.1842200000000003</v>
          </cell>
          <cell r="L243">
            <v>1.12242</v>
          </cell>
          <cell r="M243">
            <v>1.1271799999999998</v>
          </cell>
          <cell r="N243">
            <v>29.137150000000002</v>
          </cell>
          <cell r="O243">
            <v>0.33063742907408611</v>
          </cell>
        </row>
        <row r="244">
          <cell r="B244">
            <v>0</v>
          </cell>
          <cell r="C244">
            <v>0</v>
          </cell>
          <cell r="D244">
            <v>0</v>
          </cell>
          <cell r="E244">
            <v>0</v>
          </cell>
          <cell r="F244">
            <v>0</v>
          </cell>
          <cell r="G244">
            <v>0</v>
          </cell>
          <cell r="H244">
            <v>0</v>
          </cell>
          <cell r="I244">
            <v>0</v>
          </cell>
          <cell r="J244">
            <v>0</v>
          </cell>
          <cell r="K244">
            <v>0</v>
          </cell>
          <cell r="L244">
            <v>0</v>
          </cell>
          <cell r="M244">
            <v>0</v>
          </cell>
          <cell r="N244">
            <v>0</v>
          </cell>
          <cell r="O244">
            <v>0</v>
          </cell>
        </row>
        <row r="245">
          <cell r="B245">
            <v>0</v>
          </cell>
          <cell r="C245">
            <v>0</v>
          </cell>
          <cell r="D245">
            <v>0</v>
          </cell>
          <cell r="E245">
            <v>0</v>
          </cell>
          <cell r="F245">
            <v>0</v>
          </cell>
          <cell r="G245">
            <v>0</v>
          </cell>
          <cell r="H245">
            <v>0</v>
          </cell>
          <cell r="I245">
            <v>0</v>
          </cell>
          <cell r="J245">
            <v>0</v>
          </cell>
          <cell r="K245">
            <v>0</v>
          </cell>
          <cell r="L245">
            <v>0</v>
          </cell>
          <cell r="M245">
            <v>0</v>
          </cell>
          <cell r="N245">
            <v>0</v>
          </cell>
          <cell r="O245">
            <v>0</v>
          </cell>
        </row>
        <row r="246">
          <cell r="B246">
            <v>0</v>
          </cell>
          <cell r="C246">
            <v>0</v>
          </cell>
          <cell r="D246">
            <v>0</v>
          </cell>
          <cell r="E246">
            <v>0</v>
          </cell>
          <cell r="F246">
            <v>0</v>
          </cell>
          <cell r="G246">
            <v>0</v>
          </cell>
          <cell r="H246">
            <v>0</v>
          </cell>
          <cell r="I246">
            <v>0</v>
          </cell>
          <cell r="J246">
            <v>0</v>
          </cell>
          <cell r="K246">
            <v>0</v>
          </cell>
          <cell r="L246">
            <v>0</v>
          </cell>
          <cell r="M246">
            <v>0</v>
          </cell>
          <cell r="N246">
            <v>0</v>
          </cell>
          <cell r="O246">
            <v>0</v>
          </cell>
        </row>
        <row r="247">
          <cell r="B247">
            <v>0</v>
          </cell>
          <cell r="C247">
            <v>0</v>
          </cell>
          <cell r="D247">
            <v>0</v>
          </cell>
          <cell r="E247">
            <v>0</v>
          </cell>
          <cell r="F247">
            <v>0</v>
          </cell>
          <cell r="G247">
            <v>0</v>
          </cell>
          <cell r="H247">
            <v>0</v>
          </cell>
          <cell r="I247">
            <v>0</v>
          </cell>
          <cell r="J247">
            <v>0</v>
          </cell>
          <cell r="K247">
            <v>0</v>
          </cell>
          <cell r="L247">
            <v>0</v>
          </cell>
          <cell r="M247">
            <v>0</v>
          </cell>
          <cell r="N247">
            <v>0</v>
          </cell>
          <cell r="O247">
            <v>0</v>
          </cell>
        </row>
        <row r="248">
          <cell r="B248">
            <v>0</v>
          </cell>
          <cell r="C248">
            <v>0</v>
          </cell>
          <cell r="D248">
            <v>0</v>
          </cell>
          <cell r="E248">
            <v>0</v>
          </cell>
          <cell r="F248">
            <v>0</v>
          </cell>
          <cell r="G248">
            <v>0</v>
          </cell>
          <cell r="H248">
            <v>0</v>
          </cell>
          <cell r="I248">
            <v>0</v>
          </cell>
          <cell r="J248">
            <v>0</v>
          </cell>
          <cell r="K248">
            <v>0</v>
          </cell>
          <cell r="L248">
            <v>0</v>
          </cell>
          <cell r="M248">
            <v>0</v>
          </cell>
          <cell r="N248">
            <v>0</v>
          </cell>
          <cell r="O248">
            <v>0</v>
          </cell>
        </row>
        <row r="249">
          <cell r="B249">
            <v>0</v>
          </cell>
          <cell r="C249">
            <v>0</v>
          </cell>
          <cell r="D249">
            <v>0</v>
          </cell>
          <cell r="E249">
            <v>0</v>
          </cell>
          <cell r="F249">
            <v>0</v>
          </cell>
          <cell r="G249">
            <v>0</v>
          </cell>
          <cell r="H249">
            <v>0</v>
          </cell>
          <cell r="I249">
            <v>0</v>
          </cell>
          <cell r="J249">
            <v>0</v>
          </cell>
          <cell r="K249">
            <v>0</v>
          </cell>
          <cell r="L249">
            <v>0</v>
          </cell>
          <cell r="M249">
            <v>0</v>
          </cell>
          <cell r="N249">
            <v>0</v>
          </cell>
          <cell r="O249">
            <v>0</v>
          </cell>
        </row>
        <row r="250">
          <cell r="B250">
            <v>94.161000000000001</v>
          </cell>
          <cell r="C250">
            <v>88.123000000000005</v>
          </cell>
          <cell r="D250">
            <v>84.641000000000005</v>
          </cell>
          <cell r="E250">
            <v>77.694999999999993</v>
          </cell>
          <cell r="F250">
            <v>61.993000000000002</v>
          </cell>
          <cell r="G250">
            <v>53.741</v>
          </cell>
          <cell r="H250">
            <v>44.771000000000001</v>
          </cell>
          <cell r="I250">
            <v>58.350999999999999</v>
          </cell>
          <cell r="J250">
            <v>38.232999999999997</v>
          </cell>
          <cell r="K250">
            <v>85.400999999999996</v>
          </cell>
          <cell r="L250">
            <v>80.272000000000006</v>
          </cell>
          <cell r="M250">
            <v>88.872</v>
          </cell>
          <cell r="N250">
            <v>856.25399999999991</v>
          </cell>
          <cell r="O250">
            <v>0.26043702984824818</v>
          </cell>
        </row>
        <row r="251">
          <cell r="B251">
            <v>0</v>
          </cell>
          <cell r="C251">
            <v>0</v>
          </cell>
          <cell r="D251">
            <v>0</v>
          </cell>
          <cell r="E251">
            <v>0</v>
          </cell>
          <cell r="F251">
            <v>0</v>
          </cell>
          <cell r="G251">
            <v>0</v>
          </cell>
          <cell r="H251">
            <v>0</v>
          </cell>
          <cell r="I251">
            <v>0</v>
          </cell>
          <cell r="J251">
            <v>0</v>
          </cell>
          <cell r="K251">
            <v>0</v>
          </cell>
          <cell r="L251">
            <v>0</v>
          </cell>
          <cell r="M251">
            <v>0</v>
          </cell>
          <cell r="N251">
            <v>0</v>
          </cell>
          <cell r="O251">
            <v>0</v>
          </cell>
        </row>
        <row r="252">
          <cell r="B252">
            <v>0</v>
          </cell>
          <cell r="C252">
            <v>0</v>
          </cell>
          <cell r="D252">
            <v>0</v>
          </cell>
          <cell r="E252">
            <v>0</v>
          </cell>
          <cell r="F252">
            <v>0</v>
          </cell>
          <cell r="G252">
            <v>0</v>
          </cell>
          <cell r="H252">
            <v>0</v>
          </cell>
          <cell r="I252">
            <v>0</v>
          </cell>
          <cell r="J252">
            <v>0</v>
          </cell>
          <cell r="K252">
            <v>0</v>
          </cell>
          <cell r="L252">
            <v>0</v>
          </cell>
          <cell r="M252">
            <v>0</v>
          </cell>
          <cell r="N252">
            <v>0</v>
          </cell>
          <cell r="O252">
            <v>0</v>
          </cell>
        </row>
        <row r="253">
          <cell r="B253">
            <v>0</v>
          </cell>
          <cell r="C253">
            <v>0</v>
          </cell>
          <cell r="D253">
            <v>0</v>
          </cell>
          <cell r="E253">
            <v>0</v>
          </cell>
          <cell r="F253">
            <v>0</v>
          </cell>
          <cell r="G253">
            <v>0</v>
          </cell>
          <cell r="H253">
            <v>3.9E-2</v>
          </cell>
          <cell r="I253">
            <v>0</v>
          </cell>
          <cell r="J253">
            <v>0</v>
          </cell>
          <cell r="K253">
            <v>0</v>
          </cell>
          <cell r="L253">
            <v>0</v>
          </cell>
          <cell r="M253">
            <v>0</v>
          </cell>
          <cell r="N253">
            <v>3.9E-2</v>
          </cell>
          <cell r="O253">
            <v>2.7069439379625085E-4</v>
          </cell>
        </row>
        <row r="254">
          <cell r="B254">
            <v>424.35459899999995</v>
          </cell>
          <cell r="C254">
            <v>399.62997899999993</v>
          </cell>
          <cell r="D254">
            <v>296.78503500000005</v>
          </cell>
          <cell r="E254">
            <v>185.111729</v>
          </cell>
          <cell r="F254">
            <v>135.599211</v>
          </cell>
          <cell r="G254">
            <v>91.244862999999995</v>
          </cell>
          <cell r="H254">
            <v>106.65636900000001</v>
          </cell>
          <cell r="I254">
            <v>101.966071</v>
          </cell>
          <cell r="J254">
            <v>97.480063000000001</v>
          </cell>
          <cell r="K254">
            <v>231.30943100000005</v>
          </cell>
          <cell r="L254">
            <v>339.40420099999994</v>
          </cell>
          <cell r="M254">
            <v>422.08645100000012</v>
          </cell>
          <cell r="N254">
            <v>2831.6280019999999</v>
          </cell>
          <cell r="O254">
            <v>0.13442307313066584</v>
          </cell>
        </row>
        <row r="255">
          <cell r="B255">
            <v>1352.837</v>
          </cell>
          <cell r="C255">
            <v>1217.644</v>
          </cell>
          <cell r="D255">
            <v>953.25400000000002</v>
          </cell>
          <cell r="E255">
            <v>597.15091000000007</v>
          </cell>
          <cell r="F255">
            <v>465.81599</v>
          </cell>
          <cell r="G255">
            <v>233.46799799999999</v>
          </cell>
          <cell r="H255">
            <v>181.16800000000001</v>
          </cell>
          <cell r="I255">
            <v>180.68</v>
          </cell>
          <cell r="J255">
            <v>339.38</v>
          </cell>
          <cell r="K255">
            <v>762.71284400000002</v>
          </cell>
          <cell r="L255">
            <v>1104.3979999999999</v>
          </cell>
          <cell r="M255">
            <v>1292.4949999999999</v>
          </cell>
          <cell r="N255">
            <v>8681.0037420000008</v>
          </cell>
        </row>
        <row r="256">
          <cell r="B256">
            <v>1667.754357</v>
          </cell>
          <cell r="C256">
            <v>1552.7117289999997</v>
          </cell>
          <cell r="D256">
            <v>1147.392139</v>
          </cell>
          <cell r="E256">
            <v>721.26548099999991</v>
          </cell>
          <cell r="F256">
            <v>530.30790800000011</v>
          </cell>
          <cell r="G256">
            <v>294.53476199999994</v>
          </cell>
          <cell r="H256">
            <v>244.90852600000005</v>
          </cell>
          <cell r="I256">
            <v>262.28618899999998</v>
          </cell>
          <cell r="J256">
            <v>387.22066399999994</v>
          </cell>
          <cell r="K256">
            <v>957.799173</v>
          </cell>
          <cell r="L256">
            <v>1380.8975789999997</v>
          </cell>
          <cell r="M256">
            <v>1678.2726289999998</v>
          </cell>
          <cell r="N256">
            <v>10825.351135999999</v>
          </cell>
          <cell r="O256">
            <v>0.15794304466740713</v>
          </cell>
        </row>
        <row r="257">
          <cell r="B257">
            <v>40.737714999999994</v>
          </cell>
          <cell r="C257">
            <v>40.132047999999998</v>
          </cell>
          <cell r="D257">
            <v>33.259914999999999</v>
          </cell>
          <cell r="E257">
            <v>22.367478999999999</v>
          </cell>
          <cell r="F257">
            <v>13.336322000000001</v>
          </cell>
          <cell r="G257">
            <v>7.9493510000000001</v>
          </cell>
          <cell r="H257">
            <v>6.6926480000000002</v>
          </cell>
          <cell r="I257">
            <v>7.8327169999999997</v>
          </cell>
          <cell r="J257">
            <v>9.9347459999999987</v>
          </cell>
          <cell r="K257">
            <v>15.455230999999999</v>
          </cell>
          <cell r="L257">
            <v>25.806516999999999</v>
          </cell>
          <cell r="M257">
            <v>34.783756999999994</v>
          </cell>
          <cell r="N257">
            <v>258.28844599999996</v>
          </cell>
          <cell r="O257">
            <v>1.7529200844961394E-2</v>
          </cell>
        </row>
        <row r="258">
          <cell r="B258">
            <v>8.0870999999999995</v>
          </cell>
          <cell r="C258">
            <v>3.7219499999999996</v>
          </cell>
          <cell r="D258">
            <v>29.421697000000002</v>
          </cell>
          <cell r="E258">
            <v>23.164379999999998</v>
          </cell>
          <cell r="F258">
            <v>16.827561999999997</v>
          </cell>
          <cell r="G258">
            <v>11.510856</v>
          </cell>
          <cell r="H258">
            <v>10.914665999999999</v>
          </cell>
          <cell r="I258">
            <v>10.948957999999999</v>
          </cell>
          <cell r="J258">
            <v>15.574286000000001</v>
          </cell>
          <cell r="K258">
            <v>21.519446999999996</v>
          </cell>
          <cell r="L258">
            <v>28.848076000000002</v>
          </cell>
          <cell r="M258">
            <v>42.315044999999998</v>
          </cell>
          <cell r="N258">
            <v>222.85402299999998</v>
          </cell>
          <cell r="O258">
            <v>0.14722943001563754</v>
          </cell>
        </row>
        <row r="259">
          <cell r="B259">
            <v>31.608578000000001</v>
          </cell>
          <cell r="C259">
            <v>33.370204999999999</v>
          </cell>
          <cell r="D259">
            <v>27.283846</v>
          </cell>
          <cell r="E259">
            <v>20.079280999999998</v>
          </cell>
          <cell r="F259">
            <v>9.3397679999999994</v>
          </cell>
          <cell r="G259">
            <v>6.7080989999999998</v>
          </cell>
          <cell r="H259">
            <v>0.85472000000000004</v>
          </cell>
          <cell r="I259">
            <v>0.99700199999999994</v>
          </cell>
          <cell r="J259">
            <v>1.4123350000000001</v>
          </cell>
          <cell r="K259">
            <v>4.5805769999999999</v>
          </cell>
          <cell r="L259">
            <v>18.676721000000001</v>
          </cell>
          <cell r="M259">
            <v>25.977897000000002</v>
          </cell>
          <cell r="N259">
            <v>180.88902900000002</v>
          </cell>
          <cell r="O259">
            <v>0.32555429448157841</v>
          </cell>
        </row>
        <row r="260">
          <cell r="B260">
            <v>5.0995140000000001</v>
          </cell>
          <cell r="C260">
            <v>5.1421710000000003</v>
          </cell>
          <cell r="D260">
            <v>4.4323439999999996</v>
          </cell>
          <cell r="E260">
            <v>2.797752</v>
          </cell>
          <cell r="F260">
            <v>1.9502360000000001</v>
          </cell>
          <cell r="G260">
            <v>1.1116199999999998</v>
          </cell>
          <cell r="H260">
            <v>0.40384300000000001</v>
          </cell>
          <cell r="I260">
            <v>0.39418000000000003</v>
          </cell>
          <cell r="J260">
            <v>0.49720800000000004</v>
          </cell>
          <cell r="K260">
            <v>1.0402060000000002</v>
          </cell>
          <cell r="L260">
            <v>2.3210600000000001</v>
          </cell>
          <cell r="M260">
            <v>3.213775</v>
          </cell>
          <cell r="N260">
            <v>28.403908999999999</v>
          </cell>
          <cell r="O260">
            <v>0.15184635635631344</v>
          </cell>
        </row>
        <row r="261">
          <cell r="B261">
            <v>0.63659699999999997</v>
          </cell>
          <cell r="C261">
            <v>0.62111799999999995</v>
          </cell>
          <cell r="D261">
            <v>0.50749599999999995</v>
          </cell>
          <cell r="E261">
            <v>0.30360500000000001</v>
          </cell>
          <cell r="F261">
            <v>0.211559</v>
          </cell>
          <cell r="G261">
            <v>0.11871999999999999</v>
          </cell>
          <cell r="H261">
            <v>4.7E-2</v>
          </cell>
          <cell r="I261">
            <v>4.8000000000000001E-2</v>
          </cell>
          <cell r="J261">
            <v>7.0999999999999994E-2</v>
          </cell>
          <cell r="K261">
            <v>0.19731800000000002</v>
          </cell>
          <cell r="L261">
            <v>0.48843700000000001</v>
          </cell>
          <cell r="M261">
            <v>0.57913999999999999</v>
          </cell>
          <cell r="N261">
            <v>3.8299900000000004</v>
          </cell>
          <cell r="O261">
            <v>6.914897960691788E-3</v>
          </cell>
        </row>
        <row r="262">
          <cell r="B262">
            <v>935.1015359999999</v>
          </cell>
          <cell r="C262">
            <v>832.89353899999981</v>
          </cell>
          <cell r="D262">
            <v>538.53422699999987</v>
          </cell>
          <cell r="E262">
            <v>311.56798599999996</v>
          </cell>
          <cell r="F262">
            <v>279.57027500000009</v>
          </cell>
          <cell r="G262">
            <v>143.64609799999997</v>
          </cell>
          <cell r="H262">
            <v>153.58636800000002</v>
          </cell>
          <cell r="I262">
            <v>174.80253199999996</v>
          </cell>
          <cell r="J262">
            <v>268.06122299999993</v>
          </cell>
          <cell r="K262">
            <v>702.12021300000004</v>
          </cell>
          <cell r="L262">
            <v>861.48714000000007</v>
          </cell>
          <cell r="M262">
            <v>1008.0431430000001</v>
          </cell>
          <cell r="N262">
            <v>6209.4142800000009</v>
          </cell>
          <cell r="O262">
            <v>0.18881998164961364</v>
          </cell>
        </row>
        <row r="263">
          <cell r="B263">
            <v>631.45462100000009</v>
          </cell>
          <cell r="C263">
            <v>621.90855999999997</v>
          </cell>
          <cell r="D263">
            <v>501.87246200000004</v>
          </cell>
          <cell r="E263">
            <v>334.45260300000007</v>
          </cell>
          <cell r="F263">
            <v>205.31889100000004</v>
          </cell>
          <cell r="G263">
            <v>121.48782300000001</v>
          </cell>
          <cell r="H263">
            <v>70.74631100000002</v>
          </cell>
          <cell r="I263">
            <v>65.593405000000004</v>
          </cell>
          <cell r="J263">
            <v>89.290210999999999</v>
          </cell>
          <cell r="K263">
            <v>206.98636500000003</v>
          </cell>
          <cell r="L263">
            <v>432.51269499999989</v>
          </cell>
          <cell r="M263">
            <v>548.82576099999983</v>
          </cell>
          <cell r="N263">
            <v>3830.4497080000001</v>
          </cell>
          <cell r="O263">
            <v>0.23114229436375938</v>
          </cell>
        </row>
        <row r="264">
          <cell r="B264">
            <v>15.028696</v>
          </cell>
          <cell r="C264">
            <v>14.922137999999999</v>
          </cell>
          <cell r="D264">
            <v>12.080152</v>
          </cell>
          <cell r="E264">
            <v>6.5323950000000002</v>
          </cell>
          <cell r="F264">
            <v>3.753295</v>
          </cell>
          <cell r="G264">
            <v>2.0021949999999999</v>
          </cell>
          <cell r="H264">
            <v>1.6629700000000003</v>
          </cell>
          <cell r="I264">
            <v>1.6693950000000002</v>
          </cell>
          <cell r="J264">
            <v>2.3796550000000001</v>
          </cell>
          <cell r="K264">
            <v>5.8998159999999986</v>
          </cell>
          <cell r="L264">
            <v>10.756932999999998</v>
          </cell>
          <cell r="M264">
            <v>14.534110999999998</v>
          </cell>
          <cell r="N264">
            <v>91.221750999999998</v>
          </cell>
          <cell r="O264">
            <v>5.9334095984931924E-2</v>
          </cell>
        </row>
        <row r="272">
          <cell r="B272">
            <v>2169.2850000000026</v>
          </cell>
          <cell r="C272">
            <v>2167.3450000000025</v>
          </cell>
          <cell r="D272">
            <v>2167.3450000000025</v>
          </cell>
          <cell r="E272">
            <v>2170.0050000000024</v>
          </cell>
          <cell r="F272">
            <v>2170.0050000000024</v>
          </cell>
          <cell r="G272">
            <v>2171.1850000000022</v>
          </cell>
          <cell r="H272">
            <v>2170.3200000000024</v>
          </cell>
          <cell r="I272">
            <v>2170.3200000000024</v>
          </cell>
          <cell r="J272">
            <v>2170.3200000000024</v>
          </cell>
          <cell r="K272">
            <v>2165.3990000000031</v>
          </cell>
          <cell r="L272">
            <v>2165.3150000000032</v>
          </cell>
          <cell r="M272">
            <v>2165.314000000003</v>
          </cell>
          <cell r="N272">
            <v>2165.314000000003</v>
          </cell>
          <cell r="O272">
            <v>5.614324775344702E-2</v>
          </cell>
        </row>
        <row r="273">
          <cell r="B273">
            <v>941.83407799999998</v>
          </cell>
          <cell r="C273">
            <v>837.91943500000014</v>
          </cell>
          <cell r="D273">
            <v>700.63859200000047</v>
          </cell>
          <cell r="E273">
            <v>495.05722999999989</v>
          </cell>
          <cell r="F273">
            <v>409.36051000000015</v>
          </cell>
          <cell r="G273">
            <v>265.20983900000004</v>
          </cell>
          <cell r="H273">
            <v>257.11681400000009</v>
          </cell>
          <cell r="I273">
            <v>255.2556780000001</v>
          </cell>
          <cell r="J273">
            <v>310.04777299999984</v>
          </cell>
          <cell r="K273">
            <v>591.44738799999971</v>
          </cell>
          <cell r="L273">
            <v>751.59259099999963</v>
          </cell>
          <cell r="M273">
            <v>857.76357499999961</v>
          </cell>
          <cell r="N273">
            <v>6673.2435030000006</v>
          </cell>
          <cell r="O273">
            <v>4.8591181395509338E-2</v>
          </cell>
        </row>
        <row r="274">
          <cell r="B274">
            <v>642.01529999999991</v>
          </cell>
          <cell r="C274">
            <v>573.74972400000001</v>
          </cell>
          <cell r="D274">
            <v>457.58052499999997</v>
          </cell>
          <cell r="E274">
            <v>301.40173899999996</v>
          </cell>
          <cell r="F274">
            <v>235.57676999999998</v>
          </cell>
          <cell r="G274">
            <v>131.863652</v>
          </cell>
          <cell r="H274">
            <v>126.075284</v>
          </cell>
          <cell r="I274">
            <v>123.96739200000002</v>
          </cell>
          <cell r="J274">
            <v>166.14572900000007</v>
          </cell>
          <cell r="K274">
            <v>371.20740700000005</v>
          </cell>
          <cell r="L274">
            <v>510.38783500000005</v>
          </cell>
          <cell r="M274">
            <v>586.30736899999999</v>
          </cell>
          <cell r="N274">
            <v>4226.2787259999996</v>
          </cell>
          <cell r="O274">
            <v>5.4820460269903205E-2</v>
          </cell>
        </row>
        <row r="275">
          <cell r="B275">
            <v>243.36536299999997</v>
          </cell>
          <cell r="C275">
            <v>234.23436100000001</v>
          </cell>
          <cell r="D275">
            <v>192.82878000000002</v>
          </cell>
          <cell r="E275">
            <v>135.11012000000002</v>
          </cell>
          <cell r="F275">
            <v>97.592391999999975</v>
          </cell>
          <cell r="G275">
            <v>64.599301999999994</v>
          </cell>
          <cell r="H275">
            <v>59.071609000000002</v>
          </cell>
          <cell r="I275">
            <v>59.855785000000004</v>
          </cell>
          <cell r="J275">
            <v>81.070232000000019</v>
          </cell>
          <cell r="K275">
            <v>137.09014800000003</v>
          </cell>
          <cell r="L275">
            <v>189.39779099999998</v>
          </cell>
          <cell r="M275">
            <v>256.35956299999998</v>
          </cell>
          <cell r="N275">
            <v>1750.5754459999998</v>
          </cell>
          <cell r="O275">
            <v>0.16351602281692029</v>
          </cell>
        </row>
        <row r="276">
          <cell r="B276">
            <v>9.9712570000000014</v>
          </cell>
          <cell r="C276">
            <v>9.2304520000000014</v>
          </cell>
          <cell r="D276">
            <v>8.6924650000000003</v>
          </cell>
          <cell r="E276">
            <v>7.4335369999999994</v>
          </cell>
          <cell r="F276">
            <v>7.0521580000000004</v>
          </cell>
          <cell r="G276">
            <v>6.2019649999999995</v>
          </cell>
          <cell r="H276">
            <v>6.2909110000000004</v>
          </cell>
          <cell r="I276">
            <v>5.906148</v>
          </cell>
          <cell r="J276">
            <v>6.5433339999999998</v>
          </cell>
          <cell r="K276">
            <v>8.0277410000000007</v>
          </cell>
          <cell r="L276">
            <v>9.225090999999999</v>
          </cell>
          <cell r="M276">
            <v>9.7712180000000011</v>
          </cell>
          <cell r="N276">
            <v>94.346277000000015</v>
          </cell>
          <cell r="O276">
            <v>0.17533752467324912</v>
          </cell>
        </row>
        <row r="277">
          <cell r="B277">
            <v>7.2849080000000006</v>
          </cell>
          <cell r="C277">
            <v>0</v>
          </cell>
          <cell r="D277">
            <v>5.4329099999999997</v>
          </cell>
          <cell r="E277">
            <v>2.9148100000000001</v>
          </cell>
          <cell r="F277">
            <v>0</v>
          </cell>
          <cell r="G277">
            <v>0.92453200000000002</v>
          </cell>
          <cell r="H277">
            <v>0.94065700000000008</v>
          </cell>
          <cell r="I277">
            <v>0</v>
          </cell>
          <cell r="J277">
            <v>0.998838</v>
          </cell>
          <cell r="K277">
            <v>0</v>
          </cell>
          <cell r="L277">
            <v>0</v>
          </cell>
          <cell r="M277">
            <v>0</v>
          </cell>
          <cell r="N277">
            <v>18.496655000000001</v>
          </cell>
          <cell r="O277">
            <v>3.5364679653381494E-3</v>
          </cell>
        </row>
        <row r="278">
          <cell r="B278">
            <v>0</v>
          </cell>
          <cell r="C278">
            <v>0</v>
          </cell>
          <cell r="D278">
            <v>3.3999999999999998E-3</v>
          </cell>
          <cell r="E278">
            <v>0.03</v>
          </cell>
          <cell r="F278">
            <v>3.2299999999999995E-2</v>
          </cell>
          <cell r="G278">
            <v>2.5100000000000001E-2</v>
          </cell>
          <cell r="H278">
            <v>3.3E-3</v>
          </cell>
          <cell r="I278">
            <v>1.84E-2</v>
          </cell>
          <cell r="J278">
            <v>8.0000000000000002E-3</v>
          </cell>
          <cell r="K278">
            <v>3.5400000000000002E-3</v>
          </cell>
          <cell r="L278">
            <v>0</v>
          </cell>
          <cell r="M278">
            <v>0</v>
          </cell>
          <cell r="N278">
            <v>0.12404</v>
          </cell>
          <cell r="O278">
            <v>2.3449195118287426E-3</v>
          </cell>
        </row>
        <row r="279">
          <cell r="B279">
            <v>0</v>
          </cell>
          <cell r="C279">
            <v>0</v>
          </cell>
          <cell r="D279">
            <v>0</v>
          </cell>
          <cell r="E279">
            <v>0</v>
          </cell>
          <cell r="F279">
            <v>0</v>
          </cell>
          <cell r="G279">
            <v>0</v>
          </cell>
          <cell r="H279">
            <v>0</v>
          </cell>
          <cell r="I279">
            <v>0</v>
          </cell>
          <cell r="J279">
            <v>0</v>
          </cell>
          <cell r="K279">
            <v>0</v>
          </cell>
          <cell r="L279">
            <v>0</v>
          </cell>
          <cell r="M279">
            <v>0</v>
          </cell>
          <cell r="N279">
            <v>0</v>
          </cell>
          <cell r="O279">
            <v>0</v>
          </cell>
        </row>
        <row r="280">
          <cell r="B280">
            <v>0</v>
          </cell>
          <cell r="C280">
            <v>0</v>
          </cell>
          <cell r="D280">
            <v>0</v>
          </cell>
          <cell r="E280">
            <v>0</v>
          </cell>
          <cell r="F280">
            <v>0</v>
          </cell>
          <cell r="G280">
            <v>0</v>
          </cell>
          <cell r="H280">
            <v>0</v>
          </cell>
          <cell r="I280">
            <v>0</v>
          </cell>
          <cell r="J280">
            <v>0</v>
          </cell>
          <cell r="K280">
            <v>0</v>
          </cell>
          <cell r="L280">
            <v>0</v>
          </cell>
          <cell r="M280">
            <v>0</v>
          </cell>
          <cell r="N280">
            <v>0</v>
          </cell>
          <cell r="O280">
            <v>0</v>
          </cell>
        </row>
        <row r="281">
          <cell r="B281">
            <v>139.99612599999998</v>
          </cell>
          <cell r="C281">
            <v>109.649827</v>
          </cell>
          <cell r="D281">
            <v>105.64074699999999</v>
          </cell>
          <cell r="E281">
            <v>55.749065999999999</v>
          </cell>
          <cell r="F281">
            <v>41.955709999999996</v>
          </cell>
          <cell r="G281">
            <v>4.8974650000000004</v>
          </cell>
          <cell r="H281">
            <v>1.784905</v>
          </cell>
          <cell r="I281">
            <v>2.6312799999999998</v>
          </cell>
          <cell r="J281">
            <v>12.767688</v>
          </cell>
          <cell r="K281">
            <v>76.873988999999995</v>
          </cell>
          <cell r="L281">
            <v>139.45037200000002</v>
          </cell>
          <cell r="M281">
            <v>157.18943299999998</v>
          </cell>
          <cell r="N281">
            <v>848.58660800000007</v>
          </cell>
          <cell r="O281">
            <v>2.7055437960101347E-2</v>
          </cell>
        </row>
        <row r="282">
          <cell r="B282">
            <v>159.35626000000002</v>
          </cell>
          <cell r="C282">
            <v>146.05451000000002</v>
          </cell>
          <cell r="D282">
            <v>82.424300000000002</v>
          </cell>
          <cell r="E282">
            <v>62.955889999999997</v>
          </cell>
          <cell r="F282">
            <v>57.762650000000001</v>
          </cell>
          <cell r="G282">
            <v>31.979790000000001</v>
          </cell>
          <cell r="H282">
            <v>30.602900000000002</v>
          </cell>
          <cell r="I282">
            <v>16.26125</v>
          </cell>
          <cell r="J282">
            <v>42.067550000000004</v>
          </cell>
          <cell r="K282">
            <v>96.408899999999988</v>
          </cell>
          <cell r="L282">
            <v>106.92682000000001</v>
          </cell>
          <cell r="M282">
            <v>96.749639999999999</v>
          </cell>
          <cell r="N282">
            <v>929.55046000000016</v>
          </cell>
          <cell r="O282">
            <v>0.95969034130868602</v>
          </cell>
        </row>
        <row r="283">
          <cell r="B283">
            <v>0</v>
          </cell>
          <cell r="C283">
            <v>0</v>
          </cell>
          <cell r="D283">
            <v>0</v>
          </cell>
          <cell r="E283">
            <v>0</v>
          </cell>
          <cell r="F283">
            <v>0</v>
          </cell>
          <cell r="G283">
            <v>0</v>
          </cell>
          <cell r="H283">
            <v>0</v>
          </cell>
          <cell r="I283">
            <v>0</v>
          </cell>
          <cell r="J283">
            <v>0</v>
          </cell>
          <cell r="K283">
            <v>0</v>
          </cell>
          <cell r="L283">
            <v>0</v>
          </cell>
          <cell r="M283">
            <v>0</v>
          </cell>
          <cell r="N283">
            <v>0</v>
          </cell>
          <cell r="O283">
            <v>0</v>
          </cell>
        </row>
        <row r="284">
          <cell r="B284">
            <v>0</v>
          </cell>
          <cell r="C284">
            <v>0</v>
          </cell>
          <cell r="D284">
            <v>0</v>
          </cell>
          <cell r="E284">
            <v>0</v>
          </cell>
          <cell r="F284">
            <v>0</v>
          </cell>
          <cell r="G284">
            <v>0</v>
          </cell>
          <cell r="H284">
            <v>0</v>
          </cell>
          <cell r="I284">
            <v>0</v>
          </cell>
          <cell r="J284">
            <v>0</v>
          </cell>
          <cell r="K284">
            <v>0</v>
          </cell>
          <cell r="L284">
            <v>0</v>
          </cell>
          <cell r="M284">
            <v>0</v>
          </cell>
          <cell r="N284">
            <v>0</v>
          </cell>
          <cell r="O284">
            <v>0</v>
          </cell>
        </row>
        <row r="285">
          <cell r="B285">
            <v>0</v>
          </cell>
          <cell r="C285">
            <v>0</v>
          </cell>
          <cell r="D285">
            <v>0</v>
          </cell>
          <cell r="E285">
            <v>0</v>
          </cell>
          <cell r="F285">
            <v>0</v>
          </cell>
          <cell r="G285">
            <v>0</v>
          </cell>
          <cell r="H285">
            <v>0</v>
          </cell>
          <cell r="I285">
            <v>0</v>
          </cell>
          <cell r="J285">
            <v>0</v>
          </cell>
          <cell r="K285">
            <v>0</v>
          </cell>
          <cell r="L285">
            <v>0</v>
          </cell>
          <cell r="M285">
            <v>0</v>
          </cell>
          <cell r="N285">
            <v>0</v>
          </cell>
          <cell r="O285">
            <v>0</v>
          </cell>
        </row>
        <row r="286">
          <cell r="B286">
            <v>1.0984609999999999</v>
          </cell>
          <cell r="C286">
            <v>0.879444</v>
          </cell>
          <cell r="D286">
            <v>0.91209799999999996</v>
          </cell>
          <cell r="E286">
            <v>0.61940800000000007</v>
          </cell>
          <cell r="F286">
            <v>0.90471100000000004</v>
          </cell>
          <cell r="G286">
            <v>0.75013800000000008</v>
          </cell>
          <cell r="H286">
            <v>0.74522900000000003</v>
          </cell>
          <cell r="I286">
            <v>0.30590400000000001</v>
          </cell>
          <cell r="J286">
            <v>0.59854200000000002</v>
          </cell>
          <cell r="K286">
            <v>0.90667299999999995</v>
          </cell>
          <cell r="L286">
            <v>0.74159900000000001</v>
          </cell>
          <cell r="M286">
            <v>0.55557600000000007</v>
          </cell>
          <cell r="N286">
            <v>9.0177829999999997</v>
          </cell>
          <cell r="O286">
            <v>2.742836378383079E-3</v>
          </cell>
        </row>
        <row r="287">
          <cell r="B287">
            <v>9.7988000000000006E-2</v>
          </cell>
          <cell r="C287">
            <v>9.1024000000000008E-2</v>
          </cell>
          <cell r="D287">
            <v>8.2210999999999992E-2</v>
          </cell>
          <cell r="E287">
            <v>5.3366999999999998E-2</v>
          </cell>
          <cell r="F287">
            <v>4.2941E-2</v>
          </cell>
          <cell r="G287">
            <v>1.9694E-2</v>
          </cell>
          <cell r="H287">
            <v>1.8526000000000001E-2</v>
          </cell>
          <cell r="I287">
            <v>1.8556999999999997E-2</v>
          </cell>
          <cell r="J287">
            <v>2.1847000000000002E-2</v>
          </cell>
          <cell r="K287">
            <v>7.5369000000000005E-2</v>
          </cell>
          <cell r="L287">
            <v>6.6444000000000003E-2</v>
          </cell>
          <cell r="M287">
            <v>0.10000400000000001</v>
          </cell>
          <cell r="N287">
            <v>0.68797200000000003</v>
          </cell>
          <cell r="O287">
            <v>3.2643369901290338E-4</v>
          </cell>
        </row>
        <row r="288">
          <cell r="B288">
            <v>0</v>
          </cell>
          <cell r="C288">
            <v>0</v>
          </cell>
          <cell r="D288">
            <v>0</v>
          </cell>
          <cell r="E288">
            <v>0</v>
          </cell>
          <cell r="F288">
            <v>0</v>
          </cell>
          <cell r="G288">
            <v>0</v>
          </cell>
          <cell r="H288">
            <v>0</v>
          </cell>
          <cell r="I288">
            <v>0</v>
          </cell>
          <cell r="J288">
            <v>0</v>
          </cell>
          <cell r="K288">
            <v>0</v>
          </cell>
          <cell r="L288">
            <v>0</v>
          </cell>
          <cell r="M288">
            <v>0</v>
          </cell>
          <cell r="N288">
            <v>0</v>
          </cell>
          <cell r="O288">
            <v>0</v>
          </cell>
        </row>
        <row r="289">
          <cell r="B289">
            <v>2.7449629999999998</v>
          </cell>
          <cell r="C289">
            <v>3.2714600000000003</v>
          </cell>
          <cell r="D289">
            <v>3.8537980000000003</v>
          </cell>
          <cell r="E289">
            <v>2.087342</v>
          </cell>
          <cell r="F289">
            <v>0.25489800000000001</v>
          </cell>
          <cell r="G289">
            <v>2.0001530000000001</v>
          </cell>
          <cell r="H289">
            <v>0.24967200000000001</v>
          </cell>
          <cell r="I289">
            <v>0.333872</v>
          </cell>
          <cell r="J289">
            <v>0.42538199999999998</v>
          </cell>
          <cell r="K289">
            <v>2.3938200000000003</v>
          </cell>
          <cell r="L289">
            <v>3.0460599999999993</v>
          </cell>
          <cell r="M289">
            <v>0.73027399999999998</v>
          </cell>
          <cell r="N289">
            <v>21.391694000000005</v>
          </cell>
          <cell r="O289">
            <v>0.14847722152833071</v>
          </cell>
        </row>
        <row r="290">
          <cell r="B290">
            <v>78.099974000000003</v>
          </cell>
          <cell r="C290">
            <v>70.338645999999997</v>
          </cell>
          <cell r="D290">
            <v>57.709816000000004</v>
          </cell>
          <cell r="E290">
            <v>34.448199000000002</v>
          </cell>
          <cell r="F290">
            <v>29.979009999999999</v>
          </cell>
          <cell r="G290">
            <v>20.465513000000001</v>
          </cell>
          <cell r="H290">
            <v>26.367574999999999</v>
          </cell>
          <cell r="I290">
            <v>38.636196000000005</v>
          </cell>
          <cell r="J290">
            <v>21.644316000000003</v>
          </cell>
          <cell r="K290">
            <v>49.427226999999995</v>
          </cell>
          <cell r="L290">
            <v>61.533657999999996</v>
          </cell>
          <cell r="M290">
            <v>64.851661000000007</v>
          </cell>
          <cell r="N290">
            <v>553.50179100000003</v>
          </cell>
          <cell r="O290">
            <v>2.6275842616684059E-2</v>
          </cell>
        </row>
        <row r="291">
          <cell r="B291">
            <v>623.69815599999993</v>
          </cell>
          <cell r="C291">
            <v>558.49815999999998</v>
          </cell>
          <cell r="D291">
            <v>444.65783599999997</v>
          </cell>
          <cell r="E291">
            <v>288.522018</v>
          </cell>
          <cell r="F291">
            <v>225.53937299999998</v>
          </cell>
          <cell r="G291">
            <v>125.25270500000002</v>
          </cell>
          <cell r="H291">
            <v>118.31097199999998</v>
          </cell>
          <cell r="I291">
            <v>115.76922599999999</v>
          </cell>
          <cell r="J291">
            <v>157.19895700000004</v>
          </cell>
          <cell r="K291">
            <v>359.07394099999988</v>
          </cell>
          <cell r="L291">
            <v>495.99149299999993</v>
          </cell>
          <cell r="M291">
            <v>572.88995900000009</v>
          </cell>
          <cell r="N291">
            <v>4085.4027959999999</v>
          </cell>
          <cell r="O291">
            <v>5.9606468943732012E-2</v>
          </cell>
        </row>
        <row r="292">
          <cell r="B292">
            <v>105.85761199999999</v>
          </cell>
          <cell r="C292">
            <v>96.908681000000001</v>
          </cell>
          <cell r="D292">
            <v>83.94896199999998</v>
          </cell>
          <cell r="E292">
            <v>65.131136999999995</v>
          </cell>
          <cell r="F292">
            <v>58.465891000000006</v>
          </cell>
          <cell r="G292">
            <v>47.236089000000007</v>
          </cell>
          <cell r="H292">
            <v>44.954179000000003</v>
          </cell>
          <cell r="I292">
            <v>41.860179999999993</v>
          </cell>
          <cell r="J292">
            <v>45.201239999999991</v>
          </cell>
          <cell r="K292">
            <v>66.749720999999994</v>
          </cell>
          <cell r="L292">
            <v>84.740481999999986</v>
          </cell>
          <cell r="M292">
            <v>87.708194000000006</v>
          </cell>
          <cell r="N292">
            <v>828.76236799999992</v>
          </cell>
          <cell r="O292">
            <v>5.6245419516046828E-2</v>
          </cell>
        </row>
        <row r="293">
          <cell r="B293">
            <v>4.2214900000000002</v>
          </cell>
          <cell r="C293">
            <v>3.8548110000000002</v>
          </cell>
          <cell r="D293">
            <v>3.4161329999999999</v>
          </cell>
          <cell r="E293">
            <v>2.5442140000000002</v>
          </cell>
          <cell r="F293">
            <v>1.6302999999999999</v>
          </cell>
          <cell r="G293">
            <v>1.0784299999999998</v>
          </cell>
          <cell r="H293">
            <v>1.0820999999999998</v>
          </cell>
          <cell r="I293">
            <v>1.0906199999999997</v>
          </cell>
          <cell r="J293">
            <v>1.3750900000000001</v>
          </cell>
          <cell r="K293">
            <v>2.5950569999999997</v>
          </cell>
          <cell r="L293">
            <v>3.4339000000000004</v>
          </cell>
          <cell r="M293">
            <v>4.1166929999999997</v>
          </cell>
          <cell r="N293">
            <v>30.438838000000004</v>
          </cell>
          <cell r="O293">
            <v>2.0109543946075992E-2</v>
          </cell>
        </row>
        <row r="294">
          <cell r="B294">
            <v>8.4658759999999997</v>
          </cell>
          <cell r="C294">
            <v>7.6579749999999995</v>
          </cell>
          <cell r="D294">
            <v>5.3314810000000001</v>
          </cell>
          <cell r="E294">
            <v>2.9108389999999997</v>
          </cell>
          <cell r="F294">
            <v>1.196364</v>
          </cell>
          <cell r="G294">
            <v>0.33893099999999998</v>
          </cell>
          <cell r="H294">
            <v>0.29273300000000002</v>
          </cell>
          <cell r="I294">
            <v>0.263187</v>
          </cell>
          <cell r="J294">
            <v>0.41106999999999999</v>
          </cell>
          <cell r="K294">
            <v>3.7779859999999998</v>
          </cell>
          <cell r="L294">
            <v>6.0697009999999993</v>
          </cell>
          <cell r="M294">
            <v>7.2977169999999996</v>
          </cell>
          <cell r="N294">
            <v>44.013859999999987</v>
          </cell>
          <cell r="O294">
            <v>7.9213765582825696E-2</v>
          </cell>
        </row>
        <row r="295">
          <cell r="B295">
            <v>0.745784</v>
          </cell>
          <cell r="C295">
            <v>0.680836</v>
          </cell>
          <cell r="D295">
            <v>0.5340689999999999</v>
          </cell>
          <cell r="E295">
            <v>0.43090100000000003</v>
          </cell>
          <cell r="F295">
            <v>0.22880400000000001</v>
          </cell>
          <cell r="G295">
            <v>0.11544</v>
          </cell>
          <cell r="H295">
            <v>0.11325700000000001</v>
          </cell>
          <cell r="I295">
            <v>6.6621000000000014E-2</v>
          </cell>
          <cell r="J295">
            <v>0.12779399999999999</v>
          </cell>
          <cell r="K295">
            <v>0.39183200000000001</v>
          </cell>
          <cell r="L295">
            <v>0.64303399999999999</v>
          </cell>
          <cell r="M295">
            <v>0.69722099999999998</v>
          </cell>
          <cell r="N295">
            <v>4.7755929999999998</v>
          </cell>
          <cell r="O295">
            <v>2.5530161939707523E-2</v>
          </cell>
        </row>
        <row r="296">
          <cell r="B296">
            <v>3.2163189999999995</v>
          </cell>
          <cell r="C296">
            <v>3.0283519999999999</v>
          </cell>
          <cell r="D296">
            <v>2.5457869999999998</v>
          </cell>
          <cell r="E296">
            <v>1.7799510000000001</v>
          </cell>
          <cell r="F296">
            <v>1.4617840000000002</v>
          </cell>
          <cell r="G296">
            <v>0.76913300000000007</v>
          </cell>
          <cell r="H296">
            <v>0.76945200000000002</v>
          </cell>
          <cell r="I296">
            <v>0.73381999999999992</v>
          </cell>
          <cell r="J296">
            <v>1.2369450000000002</v>
          </cell>
          <cell r="K296">
            <v>2.1559629999999999</v>
          </cell>
          <cell r="L296">
            <v>2.7326629999999996</v>
          </cell>
          <cell r="M296">
            <v>2.8633009999999999</v>
          </cell>
          <cell r="N296">
            <v>23.293469999999996</v>
          </cell>
          <cell r="O296">
            <v>4.2055453983022226E-2</v>
          </cell>
        </row>
        <row r="297">
          <cell r="B297">
            <v>316.33830099999994</v>
          </cell>
          <cell r="C297">
            <v>281.82674100000003</v>
          </cell>
          <cell r="D297">
            <v>220.66369699999998</v>
          </cell>
          <cell r="E297">
            <v>138.719966</v>
          </cell>
          <cell r="F297">
            <v>108.206599</v>
          </cell>
          <cell r="G297">
            <v>51.492011000000005</v>
          </cell>
          <cell r="H297">
            <v>49.205575999999994</v>
          </cell>
          <cell r="I297">
            <v>49.669847999999995</v>
          </cell>
          <cell r="J297">
            <v>74.035641000000027</v>
          </cell>
          <cell r="K297">
            <v>182.82185999999996</v>
          </cell>
          <cell r="L297">
            <v>255.42289200000002</v>
          </cell>
          <cell r="M297">
            <v>299.42969499999998</v>
          </cell>
          <cell r="N297">
            <v>2027.8328270000002</v>
          </cell>
          <cell r="O297">
            <v>6.1663683548365877E-2</v>
          </cell>
        </row>
        <row r="298">
          <cell r="B298">
            <v>168.92082900000003</v>
          </cell>
          <cell r="C298">
            <v>151.03602299999997</v>
          </cell>
          <cell r="D298">
            <v>117.11227699999999</v>
          </cell>
          <cell r="E298">
            <v>70.231176000000019</v>
          </cell>
          <cell r="F298">
            <v>48.773966000000001</v>
          </cell>
          <cell r="G298">
            <v>21.728852999999997</v>
          </cell>
          <cell r="H298">
            <v>19.624311999999993</v>
          </cell>
          <cell r="I298">
            <v>19.854685</v>
          </cell>
          <cell r="J298">
            <v>31.728743999999999</v>
          </cell>
          <cell r="K298">
            <v>91.904458000000005</v>
          </cell>
          <cell r="L298">
            <v>130.71027599999999</v>
          </cell>
          <cell r="M298">
            <v>156.28584200000003</v>
          </cell>
          <cell r="N298">
            <v>1027.9114410000002</v>
          </cell>
          <cell r="O298">
            <v>6.202765392775602E-2</v>
          </cell>
        </row>
        <row r="299">
          <cell r="B299">
            <v>15.931944999999999</v>
          </cell>
          <cell r="C299">
            <v>13.504740999999999</v>
          </cell>
          <cell r="D299">
            <v>11.10543</v>
          </cell>
          <cell r="E299">
            <v>6.7738339999999999</v>
          </cell>
          <cell r="F299">
            <v>5.575664999999999</v>
          </cell>
          <cell r="G299">
            <v>2.4938180000000001</v>
          </cell>
          <cell r="H299">
            <v>2.2693629999999998</v>
          </cell>
          <cell r="I299">
            <v>2.2302649999999997</v>
          </cell>
          <cell r="J299">
            <v>3.082433</v>
          </cell>
          <cell r="K299">
            <v>8.6770639999999997</v>
          </cell>
          <cell r="L299">
            <v>12.238544999999998</v>
          </cell>
          <cell r="M299">
            <v>14.491296000000002</v>
          </cell>
          <cell r="N299">
            <v>98.374399000000011</v>
          </cell>
          <cell r="O299">
            <v>6.3986450257088268E-2</v>
          </cell>
        </row>
        <row r="307">
          <cell r="B307">
            <v>1601.5842599999992</v>
          </cell>
          <cell r="C307">
            <v>1601.5642599999992</v>
          </cell>
          <cell r="D307">
            <v>1601.8612599999992</v>
          </cell>
          <cell r="E307">
            <v>1601.8612599999992</v>
          </cell>
          <cell r="F307">
            <v>1601.8616599999993</v>
          </cell>
          <cell r="G307">
            <v>1555.2896599999995</v>
          </cell>
          <cell r="H307">
            <v>1553.187259999999</v>
          </cell>
          <cell r="I307">
            <v>1553.187259999999</v>
          </cell>
          <cell r="J307">
            <v>1553.3352599999992</v>
          </cell>
          <cell r="K307">
            <v>1554.5742599999992</v>
          </cell>
          <cell r="L307">
            <v>1554.5472599999991</v>
          </cell>
          <cell r="M307">
            <v>1554.784259999999</v>
          </cell>
          <cell r="N307">
            <v>1554.784259999999</v>
          </cell>
          <cell r="O307">
            <v>4.0313154541253421E-2</v>
          </cell>
        </row>
        <row r="308">
          <cell r="B308">
            <v>1106.8514629999997</v>
          </cell>
          <cell r="C308">
            <v>918.8392369999998</v>
          </cell>
          <cell r="D308">
            <v>675.92072499999972</v>
          </cell>
          <cell r="E308">
            <v>481.49774799999989</v>
          </cell>
          <cell r="F308">
            <v>395.53288500000002</v>
          </cell>
          <cell r="G308">
            <v>267.10593800000009</v>
          </cell>
          <cell r="H308">
            <v>255.97213199999996</v>
          </cell>
          <cell r="I308">
            <v>261.86374699999999</v>
          </cell>
          <cell r="J308">
            <v>315.67641499999991</v>
          </cell>
          <cell r="K308">
            <v>563.67818299999988</v>
          </cell>
          <cell r="L308">
            <v>792.25264600000003</v>
          </cell>
          <cell r="M308">
            <v>929.96756200000004</v>
          </cell>
          <cell r="N308">
            <v>6965.158680999999</v>
          </cell>
          <cell r="O308">
            <v>5.0716759963101481E-2</v>
          </cell>
        </row>
        <row r="309">
          <cell r="B309">
            <v>793.70024000000012</v>
          </cell>
          <cell r="C309">
            <v>701.97275200000001</v>
          </cell>
          <cell r="D309">
            <v>502.85702300000014</v>
          </cell>
          <cell r="E309">
            <v>335.8938260000001</v>
          </cell>
          <cell r="F309">
            <v>274.05055699999997</v>
          </cell>
          <cell r="G309">
            <v>174.64560899999998</v>
          </cell>
          <cell r="H309">
            <v>161.69757100000001</v>
          </cell>
          <cell r="I309">
            <v>165.740939</v>
          </cell>
          <cell r="J309">
            <v>206.02849399999997</v>
          </cell>
          <cell r="K309">
            <v>411.56038700000011</v>
          </cell>
          <cell r="L309">
            <v>598.25965800000017</v>
          </cell>
          <cell r="M309">
            <v>720.66870899999992</v>
          </cell>
          <cell r="N309">
            <v>5047.0757650000005</v>
          </cell>
          <cell r="O309">
            <v>6.5467290349835269E-2</v>
          </cell>
        </row>
        <row r="310">
          <cell r="B310">
            <v>66.19592999999999</v>
          </cell>
          <cell r="C310">
            <v>59.157249999999998</v>
          </cell>
          <cell r="D310">
            <v>46.594010000000004</v>
          </cell>
          <cell r="E310">
            <v>33.144490000000005</v>
          </cell>
          <cell r="F310">
            <v>27.144569999999998</v>
          </cell>
          <cell r="G310">
            <v>17.817700000000002</v>
          </cell>
          <cell r="H310">
            <v>14.791979999999999</v>
          </cell>
          <cell r="I310">
            <v>17.80566</v>
          </cell>
          <cell r="J310">
            <v>21.318669999999997</v>
          </cell>
          <cell r="K310">
            <v>58.909041999999999</v>
          </cell>
          <cell r="L310">
            <v>83.405353000000005</v>
          </cell>
          <cell r="M310">
            <v>82.679466000000005</v>
          </cell>
          <cell r="N310">
            <v>528.96412099999998</v>
          </cell>
          <cell r="O310">
            <v>4.9408958337901987E-2</v>
          </cell>
        </row>
        <row r="311">
          <cell r="B311">
            <v>10.481329000000002</v>
          </cell>
          <cell r="C311">
            <v>7.2745850000000001</v>
          </cell>
          <cell r="D311">
            <v>5.9448599999999994</v>
          </cell>
          <cell r="E311">
            <v>4.8617319999999999</v>
          </cell>
          <cell r="F311">
            <v>4.4551670000000003</v>
          </cell>
          <cell r="G311">
            <v>2.4044289999999999</v>
          </cell>
          <cell r="H311">
            <v>2.6845470000000002</v>
          </cell>
          <cell r="I311">
            <v>3.4680600000000004</v>
          </cell>
          <cell r="J311">
            <v>3.8398499999999993</v>
          </cell>
          <cell r="K311">
            <v>5.8801420000000002</v>
          </cell>
          <cell r="L311">
            <v>5.5413269999999999</v>
          </cell>
          <cell r="M311">
            <v>8.0992409999999992</v>
          </cell>
          <cell r="N311">
            <v>64.935269000000005</v>
          </cell>
          <cell r="O311">
            <v>0.12067873468342125</v>
          </cell>
        </row>
        <row r="312">
          <cell r="B312">
            <v>4.4770000000000004E-2</v>
          </cell>
          <cell r="C312">
            <v>3.5159999999999997E-2</v>
          </cell>
          <cell r="D312">
            <v>0</v>
          </cell>
          <cell r="E312">
            <v>0</v>
          </cell>
          <cell r="F312">
            <v>0</v>
          </cell>
          <cell r="G312">
            <v>0</v>
          </cell>
          <cell r="H312">
            <v>0</v>
          </cell>
          <cell r="I312">
            <v>0</v>
          </cell>
          <cell r="J312">
            <v>0</v>
          </cell>
          <cell r="K312">
            <v>0</v>
          </cell>
          <cell r="L312">
            <v>0</v>
          </cell>
          <cell r="M312">
            <v>6.3369999999999996E-2</v>
          </cell>
          <cell r="N312">
            <v>0.14329999999999998</v>
          </cell>
          <cell r="O312">
            <v>2.7398243597718437E-5</v>
          </cell>
        </row>
        <row r="313">
          <cell r="B313">
            <v>0.32400000000000001</v>
          </cell>
          <cell r="C313">
            <v>0.29799999999999999</v>
          </cell>
          <cell r="D313">
            <v>0.36599999999999999</v>
          </cell>
          <cell r="E313">
            <v>0.38750000000000001</v>
          </cell>
          <cell r="F313">
            <v>0.34370000000000001</v>
          </cell>
          <cell r="G313">
            <v>0.57550000000000001</v>
          </cell>
          <cell r="H313">
            <v>0.58360000000000001</v>
          </cell>
          <cell r="I313">
            <v>1.1328</v>
          </cell>
          <cell r="J313">
            <v>0.70860000000000001</v>
          </cell>
          <cell r="K313">
            <v>0.48010000000000003</v>
          </cell>
          <cell r="L313">
            <v>0.35399999999999998</v>
          </cell>
          <cell r="M313">
            <v>0.33302399999999999</v>
          </cell>
          <cell r="N313">
            <v>5.8868239999999998</v>
          </cell>
          <cell r="O313">
            <v>0.11128771735167466</v>
          </cell>
        </row>
        <row r="314">
          <cell r="B314">
            <v>6.2989000000000003E-2</v>
          </cell>
          <cell r="C314">
            <v>5.7407E-2</v>
          </cell>
          <cell r="D314">
            <v>4.4471000000000004E-2</v>
          </cell>
          <cell r="E314">
            <v>2.0310000000000003E-3</v>
          </cell>
          <cell r="F314">
            <v>8.003999999999999E-3</v>
          </cell>
          <cell r="G314">
            <v>2.5000000000000001E-2</v>
          </cell>
          <cell r="H314">
            <v>1.003E-3</v>
          </cell>
          <cell r="I314">
            <v>3.0000000000000001E-6</v>
          </cell>
          <cell r="J314">
            <v>6.9999999999999999E-4</v>
          </cell>
          <cell r="K314">
            <v>7.9640000000000006E-3</v>
          </cell>
          <cell r="L314">
            <v>1.3545E-2</v>
          </cell>
          <cell r="M314">
            <v>2.2190999999999999E-2</v>
          </cell>
          <cell r="N314">
            <v>0.24530800000000003</v>
          </cell>
          <cell r="O314">
            <v>2.7836630024318065E-3</v>
          </cell>
        </row>
        <row r="315">
          <cell r="B315">
            <v>5.2830000000000004E-3</v>
          </cell>
          <cell r="C315">
            <v>2.1877000000000001E-2</v>
          </cell>
          <cell r="D315">
            <v>1.1683000000000001E-2</v>
          </cell>
          <cell r="E315">
            <v>1.7515999999999997E-2</v>
          </cell>
          <cell r="F315">
            <v>2.836E-3</v>
          </cell>
          <cell r="G315">
            <v>1.5128000000000001E-2</v>
          </cell>
          <cell r="H315">
            <v>1.1125999999999999E-2</v>
          </cell>
          <cell r="I315">
            <v>1.4909E-2</v>
          </cell>
          <cell r="J315">
            <v>8.9809999999999994E-3</v>
          </cell>
          <cell r="K315">
            <v>5.4299999999999999E-3</v>
          </cell>
          <cell r="L315">
            <v>2.5040000000000001E-3</v>
          </cell>
          <cell r="M315">
            <v>1.56E-4</v>
          </cell>
          <cell r="N315">
            <v>0.11742900000000002</v>
          </cell>
          <cell r="O315">
            <v>0.11581043338303867</v>
          </cell>
        </row>
        <row r="316">
          <cell r="B316">
            <v>5.1078919999999997</v>
          </cell>
          <cell r="C316">
            <v>3.8916400000000002</v>
          </cell>
          <cell r="D316">
            <v>0.27862700000000001</v>
          </cell>
          <cell r="E316">
            <v>0.20933199999999999</v>
          </cell>
          <cell r="F316">
            <v>0.20347599999999999</v>
          </cell>
          <cell r="G316">
            <v>0.15553999999999998</v>
          </cell>
          <cell r="H316">
            <v>0.15280000000000002</v>
          </cell>
          <cell r="I316">
            <v>0.164775</v>
          </cell>
          <cell r="J316">
            <v>0.17871500000000001</v>
          </cell>
          <cell r="K316">
            <v>0.19973400000000002</v>
          </cell>
          <cell r="L316">
            <v>0.28117300000000001</v>
          </cell>
          <cell r="M316">
            <v>5.4056670000000002</v>
          </cell>
          <cell r="N316">
            <v>16.229371</v>
          </cell>
          <cell r="O316">
            <v>5.174401010839049E-4</v>
          </cell>
        </row>
        <row r="317">
          <cell r="B317">
            <v>0</v>
          </cell>
          <cell r="C317">
            <v>0</v>
          </cell>
          <cell r="D317">
            <v>0</v>
          </cell>
          <cell r="E317">
            <v>0</v>
          </cell>
          <cell r="F317">
            <v>0</v>
          </cell>
          <cell r="G317">
            <v>0</v>
          </cell>
          <cell r="H317">
            <v>0</v>
          </cell>
          <cell r="I317">
            <v>0</v>
          </cell>
          <cell r="J317">
            <v>0</v>
          </cell>
          <cell r="K317">
            <v>0</v>
          </cell>
          <cell r="L317">
            <v>0</v>
          </cell>
          <cell r="M317">
            <v>0</v>
          </cell>
          <cell r="N317">
            <v>0</v>
          </cell>
          <cell r="O317">
            <v>0</v>
          </cell>
        </row>
        <row r="318">
          <cell r="B318">
            <v>0</v>
          </cell>
          <cell r="C318">
            <v>0</v>
          </cell>
          <cell r="D318">
            <v>0</v>
          </cell>
          <cell r="E318">
            <v>0</v>
          </cell>
          <cell r="F318">
            <v>0</v>
          </cell>
          <cell r="G318">
            <v>0</v>
          </cell>
          <cell r="H318">
            <v>0</v>
          </cell>
          <cell r="I318">
            <v>0</v>
          </cell>
          <cell r="J318">
            <v>0</v>
          </cell>
          <cell r="K318">
            <v>0</v>
          </cell>
          <cell r="L318">
            <v>0</v>
          </cell>
          <cell r="M318">
            <v>0</v>
          </cell>
          <cell r="N318">
            <v>0</v>
          </cell>
          <cell r="O318">
            <v>0</v>
          </cell>
        </row>
        <row r="319">
          <cell r="B319">
            <v>8.4726499999999998</v>
          </cell>
          <cell r="C319">
            <v>7.8856929999999998</v>
          </cell>
          <cell r="D319">
            <v>8.0212859999999999</v>
          </cell>
          <cell r="E319">
            <v>5.3785959999999999</v>
          </cell>
          <cell r="F319">
            <v>4.2081840000000001</v>
          </cell>
          <cell r="G319">
            <v>1.5387149999999998</v>
          </cell>
          <cell r="H319">
            <v>2.196272</v>
          </cell>
          <cell r="I319">
            <v>2.2997780000000003</v>
          </cell>
          <cell r="J319">
            <v>2.7728490000000003</v>
          </cell>
          <cell r="K319">
            <v>7.7299250000000006</v>
          </cell>
          <cell r="L319">
            <v>7.6824970000000006</v>
          </cell>
          <cell r="M319">
            <v>6.8332160000000002</v>
          </cell>
          <cell r="N319">
            <v>65.019660999999999</v>
          </cell>
          <cell r="O319">
            <v>4.2969538487521629E-2</v>
          </cell>
        </row>
        <row r="320">
          <cell r="B320">
            <v>0</v>
          </cell>
          <cell r="C320">
            <v>0</v>
          </cell>
          <cell r="D320">
            <v>0</v>
          </cell>
          <cell r="E320">
            <v>0</v>
          </cell>
          <cell r="F320">
            <v>0</v>
          </cell>
          <cell r="G320">
            <v>0</v>
          </cell>
          <cell r="H320">
            <v>0</v>
          </cell>
          <cell r="I320">
            <v>0</v>
          </cell>
          <cell r="J320">
            <v>0</v>
          </cell>
          <cell r="K320">
            <v>0</v>
          </cell>
          <cell r="L320">
            <v>0</v>
          </cell>
          <cell r="M320">
            <v>0</v>
          </cell>
          <cell r="N320">
            <v>0</v>
          </cell>
          <cell r="O320">
            <v>0</v>
          </cell>
        </row>
        <row r="321">
          <cell r="B321">
            <v>106.752</v>
          </cell>
          <cell r="C321">
            <v>99.222999999999999</v>
          </cell>
          <cell r="D321">
            <v>79.171000000000006</v>
          </cell>
          <cell r="E321">
            <v>110.17100000000001</v>
          </cell>
          <cell r="F321">
            <v>120.908</v>
          </cell>
          <cell r="G321">
            <v>95.149000000000001</v>
          </cell>
          <cell r="H321">
            <v>87.751000000000005</v>
          </cell>
          <cell r="I321">
            <v>88.046000000000006</v>
          </cell>
          <cell r="J321">
            <v>97.676000000000002</v>
          </cell>
          <cell r="K321">
            <v>59.385719999999999</v>
          </cell>
          <cell r="L321">
            <v>90.228999999999999</v>
          </cell>
          <cell r="M321">
            <v>92.712999999999994</v>
          </cell>
          <cell r="N321">
            <v>1127.17472</v>
          </cell>
          <cell r="O321">
            <v>0.34283990053982905</v>
          </cell>
        </row>
        <row r="322">
          <cell r="B322">
            <v>0</v>
          </cell>
          <cell r="C322">
            <v>0</v>
          </cell>
          <cell r="D322">
            <v>0</v>
          </cell>
          <cell r="E322">
            <v>0</v>
          </cell>
          <cell r="F322">
            <v>0</v>
          </cell>
          <cell r="G322">
            <v>0</v>
          </cell>
          <cell r="H322">
            <v>0</v>
          </cell>
          <cell r="I322">
            <v>0</v>
          </cell>
          <cell r="J322">
            <v>0</v>
          </cell>
          <cell r="K322">
            <v>0</v>
          </cell>
          <cell r="L322">
            <v>0</v>
          </cell>
          <cell r="M322">
            <v>0</v>
          </cell>
          <cell r="N322">
            <v>0</v>
          </cell>
          <cell r="O322">
            <v>0</v>
          </cell>
        </row>
        <row r="323">
          <cell r="B323">
            <v>0</v>
          </cell>
          <cell r="C323">
            <v>0</v>
          </cell>
          <cell r="D323">
            <v>0</v>
          </cell>
          <cell r="E323">
            <v>0</v>
          </cell>
          <cell r="F323">
            <v>0</v>
          </cell>
          <cell r="G323">
            <v>0</v>
          </cell>
          <cell r="H323">
            <v>0</v>
          </cell>
          <cell r="I323">
            <v>0</v>
          </cell>
          <cell r="J323">
            <v>0</v>
          </cell>
          <cell r="K323">
            <v>0</v>
          </cell>
          <cell r="L323">
            <v>0</v>
          </cell>
          <cell r="M323">
            <v>0</v>
          </cell>
          <cell r="N323">
            <v>0</v>
          </cell>
          <cell r="O323">
            <v>0</v>
          </cell>
        </row>
        <row r="324">
          <cell r="B324">
            <v>6.6949999999999982E-2</v>
          </cell>
          <cell r="C324">
            <v>3.0850689999999998</v>
          </cell>
          <cell r="D324">
            <v>1.5074000000000001E-2</v>
          </cell>
          <cell r="E324">
            <v>3.2069999999999998E-3</v>
          </cell>
          <cell r="F324">
            <v>1.7722000000000002E-2</v>
          </cell>
          <cell r="G324">
            <v>3.039E-3</v>
          </cell>
          <cell r="H324">
            <v>2.6400000000000002E-4</v>
          </cell>
          <cell r="I324">
            <v>7.7019999999999996E-3</v>
          </cell>
          <cell r="J324">
            <v>4.2699999999999997E-4</v>
          </cell>
          <cell r="K324">
            <v>2.5053000000000002E-2</v>
          </cell>
          <cell r="L324">
            <v>1.8828000000000001E-2</v>
          </cell>
          <cell r="M324">
            <v>2.2061000000000001E-2</v>
          </cell>
          <cell r="N324">
            <v>3.265396</v>
          </cell>
          <cell r="O324">
            <v>2.2664727967300059E-2</v>
          </cell>
        </row>
        <row r="325">
          <cell r="B325">
            <v>596.18644700000016</v>
          </cell>
          <cell r="C325">
            <v>521.04307100000005</v>
          </cell>
          <cell r="D325">
            <v>362.41001200000011</v>
          </cell>
          <cell r="E325">
            <v>181.71842200000003</v>
          </cell>
          <cell r="F325">
            <v>116.758898</v>
          </cell>
          <cell r="G325">
            <v>56.961557999999982</v>
          </cell>
          <cell r="H325">
            <v>53.524979000000002</v>
          </cell>
          <cell r="I325">
            <v>52.801251999999998</v>
          </cell>
          <cell r="J325">
            <v>79.523701999999972</v>
          </cell>
          <cell r="K325">
            <v>278.93727700000011</v>
          </cell>
          <cell r="L325">
            <v>410.73143100000016</v>
          </cell>
          <cell r="M325">
            <v>524.49731699999995</v>
          </cell>
          <cell r="N325">
            <v>3235.0943660000003</v>
          </cell>
          <cell r="O325">
            <v>0.15357643244037361</v>
          </cell>
        </row>
        <row r="326">
          <cell r="B326">
            <v>735.40802099999996</v>
          </cell>
          <cell r="C326">
            <v>652.238474</v>
          </cell>
          <cell r="D326">
            <v>457.25264499999992</v>
          </cell>
          <cell r="E326">
            <v>285.82655800000003</v>
          </cell>
          <cell r="F326">
            <v>218.411496</v>
          </cell>
          <cell r="G326">
            <v>117.11975100000004</v>
          </cell>
          <cell r="H326">
            <v>108.545283</v>
          </cell>
          <cell r="I326">
            <v>110.632402</v>
          </cell>
          <cell r="J326">
            <v>151.49495499999998</v>
          </cell>
          <cell r="K326">
            <v>372.91321199999999</v>
          </cell>
          <cell r="L326">
            <v>546.213526</v>
          </cell>
          <cell r="M326">
            <v>659.33313999999996</v>
          </cell>
          <cell r="N326">
            <v>4415.3894630000004</v>
          </cell>
          <cell r="O326">
            <v>6.4421010128664705E-2</v>
          </cell>
        </row>
        <row r="327">
          <cell r="B327">
            <v>72.489688999999984</v>
          </cell>
          <cell r="C327">
            <v>65.121511999999996</v>
          </cell>
          <cell r="D327">
            <v>43.153411999999996</v>
          </cell>
          <cell r="E327">
            <v>28.96969</v>
          </cell>
          <cell r="F327">
            <v>21.116735000000006</v>
          </cell>
          <cell r="G327">
            <v>14.074119</v>
          </cell>
          <cell r="H327">
            <v>12.767758000000001</v>
          </cell>
          <cell r="I327">
            <v>12.175579000000001</v>
          </cell>
          <cell r="J327">
            <v>15.355824</v>
          </cell>
          <cell r="K327">
            <v>30.063343999999994</v>
          </cell>
          <cell r="L327">
            <v>47.672121999999995</v>
          </cell>
          <cell r="M327">
            <v>58.618398999999997</v>
          </cell>
          <cell r="N327">
            <v>421.57818300000002</v>
          </cell>
          <cell r="O327">
            <v>2.8611146786104751E-2</v>
          </cell>
        </row>
        <row r="328">
          <cell r="B328">
            <v>1.0714599999999999</v>
          </cell>
          <cell r="C328">
            <v>1.0151199999999998</v>
          </cell>
          <cell r="D328">
            <v>0.58143000000000011</v>
          </cell>
          <cell r="E328">
            <v>0.26366000000000001</v>
          </cell>
          <cell r="F328">
            <v>0.13863999999999999</v>
          </cell>
          <cell r="G328">
            <v>1.737E-2</v>
          </cell>
          <cell r="H328">
            <v>1.4589999999999999E-2</v>
          </cell>
          <cell r="I328">
            <v>1.7170000000000001E-2</v>
          </cell>
          <cell r="J328">
            <v>3.7130000000000003E-2</v>
          </cell>
          <cell r="K328">
            <v>0.44111</v>
          </cell>
          <cell r="L328">
            <v>0.79109000000000007</v>
          </cell>
          <cell r="M328">
            <v>0.99795</v>
          </cell>
          <cell r="N328">
            <v>5.3867200000000004</v>
          </cell>
          <cell r="O328">
            <v>3.5587587990450376E-3</v>
          </cell>
        </row>
        <row r="329">
          <cell r="B329">
            <v>0.106</v>
          </cell>
          <cell r="C329">
            <v>0.1</v>
          </cell>
          <cell r="D329">
            <v>6.3E-2</v>
          </cell>
          <cell r="E329">
            <v>3.9E-2</v>
          </cell>
          <cell r="F329">
            <v>1.2E-2</v>
          </cell>
          <cell r="G329">
            <v>8.9999999999999993E-3</v>
          </cell>
          <cell r="H329">
            <v>8.9999999999999993E-3</v>
          </cell>
          <cell r="I329">
            <v>8.9999999999999993E-3</v>
          </cell>
          <cell r="J329">
            <v>0.01</v>
          </cell>
          <cell r="K329">
            <v>4.5999999999999999E-2</v>
          </cell>
          <cell r="L329">
            <v>0.08</v>
          </cell>
          <cell r="M329">
            <v>9.9000000000000005E-2</v>
          </cell>
          <cell r="N329">
            <v>0.58200000000000007</v>
          </cell>
          <cell r="O329">
            <v>1.0474521336961715E-3</v>
          </cell>
        </row>
        <row r="330">
          <cell r="B330">
            <v>0.20937999999999998</v>
          </cell>
          <cell r="C330">
            <v>0.18587999999999999</v>
          </cell>
          <cell r="D330">
            <v>8.7569999999999995E-2</v>
          </cell>
          <cell r="E330">
            <v>4.7289999999999999E-2</v>
          </cell>
          <cell r="F330">
            <v>4.8700000000000002E-3</v>
          </cell>
          <cell r="G330">
            <v>2.8700000000000002E-3</v>
          </cell>
          <cell r="H330">
            <v>2.8700000000000002E-3</v>
          </cell>
          <cell r="I330">
            <v>2.8700000000000002E-3</v>
          </cell>
          <cell r="J330">
            <v>4.8700000000000002E-3</v>
          </cell>
          <cell r="K330">
            <v>8.2200000000000009E-2</v>
          </cell>
          <cell r="L330">
            <v>0.12737000000000001</v>
          </cell>
          <cell r="M330">
            <v>0.18633</v>
          </cell>
          <cell r="N330">
            <v>0.94437000000000015</v>
          </cell>
          <cell r="O330">
            <v>5.0485707284941578E-3</v>
          </cell>
        </row>
        <row r="331">
          <cell r="B331">
            <v>4.7131359999999995</v>
          </cell>
          <cell r="C331">
            <v>4.8187899999999999</v>
          </cell>
          <cell r="D331">
            <v>4.0565340000000001</v>
          </cell>
          <cell r="E331">
            <v>3.7130700000000001</v>
          </cell>
          <cell r="F331">
            <v>3.5092160000000003</v>
          </cell>
          <cell r="G331">
            <v>1.869472</v>
          </cell>
          <cell r="H331">
            <v>1.5081300000000002</v>
          </cell>
          <cell r="I331">
            <v>1.39781</v>
          </cell>
          <cell r="J331">
            <v>1.73502</v>
          </cell>
          <cell r="K331">
            <v>3.2450419999999998</v>
          </cell>
          <cell r="L331">
            <v>3.263976</v>
          </cell>
          <cell r="M331">
            <v>4.7482820000000006</v>
          </cell>
          <cell r="N331">
            <v>38.578478000000004</v>
          </cell>
          <cell r="O331">
            <v>6.9651941349401184E-2</v>
          </cell>
        </row>
        <row r="332">
          <cell r="B332">
            <v>401.82757300000003</v>
          </cell>
          <cell r="C332">
            <v>357.53792000000004</v>
          </cell>
          <cell r="D332">
            <v>252.77655599999994</v>
          </cell>
          <cell r="E332">
            <v>159.31368000000001</v>
          </cell>
          <cell r="F332">
            <v>127.320898</v>
          </cell>
          <cell r="G332">
            <v>67.622300000000038</v>
          </cell>
          <cell r="H332">
            <v>63.176981999999995</v>
          </cell>
          <cell r="I332">
            <v>73.613937000000007</v>
          </cell>
          <cell r="J332">
            <v>95.512828999999982</v>
          </cell>
          <cell r="K332">
            <v>230.71779799999996</v>
          </cell>
          <cell r="L332">
            <v>322.05334300000004</v>
          </cell>
          <cell r="M332">
            <v>388.48214299999995</v>
          </cell>
          <cell r="N332">
            <v>2539.9559589999999</v>
          </cell>
          <cell r="O332">
            <v>7.7236662902963327E-2</v>
          </cell>
        </row>
        <row r="333">
          <cell r="B333">
            <v>124.42344900000001</v>
          </cell>
          <cell r="C333">
            <v>111.64486900000001</v>
          </cell>
          <cell r="D333">
            <v>77.270514000000006</v>
          </cell>
          <cell r="E333">
            <v>45.559759999999997</v>
          </cell>
          <cell r="F333">
            <v>32.084392999999999</v>
          </cell>
          <cell r="G333">
            <v>15.352581999999998</v>
          </cell>
          <cell r="H333">
            <v>13.089701999999999</v>
          </cell>
          <cell r="I333">
            <v>13.172720000000002</v>
          </cell>
          <cell r="J333">
            <v>20.162576000000008</v>
          </cell>
          <cell r="K333">
            <v>57.530547000000006</v>
          </cell>
          <cell r="L333">
            <v>90.447621999999981</v>
          </cell>
          <cell r="M333">
            <v>107.622792</v>
          </cell>
          <cell r="N333">
            <v>708.36152600000003</v>
          </cell>
          <cell r="O333">
            <v>4.2744930971602195E-2</v>
          </cell>
        </row>
        <row r="334">
          <cell r="B334">
            <v>130.56733400000002</v>
          </cell>
          <cell r="C334">
            <v>111.81438300000002</v>
          </cell>
          <cell r="D334">
            <v>79.263628999999995</v>
          </cell>
          <cell r="E334">
            <v>47.920407999999995</v>
          </cell>
          <cell r="F334">
            <v>34.224743999999994</v>
          </cell>
          <cell r="G334">
            <v>18.172038000000001</v>
          </cell>
          <cell r="H334">
            <v>17.976251000000001</v>
          </cell>
          <cell r="I334">
            <v>10.243315999999998</v>
          </cell>
          <cell r="J334">
            <v>18.676706000000003</v>
          </cell>
          <cell r="K334">
            <v>50.787170999999994</v>
          </cell>
          <cell r="L334">
            <v>81.778002999999998</v>
          </cell>
          <cell r="M334">
            <v>98.578244000000012</v>
          </cell>
          <cell r="N334">
            <v>700.00222700000006</v>
          </cell>
          <cell r="O334">
            <v>0.45530806930557721</v>
          </cell>
        </row>
        <row r="342">
          <cell r="B342">
            <v>2805.4730000000009</v>
          </cell>
          <cell r="C342">
            <v>2805.5440000000003</v>
          </cell>
          <cell r="D342">
            <v>2805.5440000000003</v>
          </cell>
          <cell r="E342">
            <v>2805.5480000000007</v>
          </cell>
          <cell r="F342">
            <v>2805.5480000000007</v>
          </cell>
          <cell r="G342">
            <v>2805.5480000000007</v>
          </cell>
          <cell r="H342">
            <v>2805.5480000000007</v>
          </cell>
          <cell r="I342">
            <v>2805.5480000000007</v>
          </cell>
          <cell r="J342">
            <v>2805.5480000000007</v>
          </cell>
          <cell r="K342">
            <v>2802.0350000000003</v>
          </cell>
          <cell r="L342">
            <v>2801.2250000000004</v>
          </cell>
          <cell r="M342">
            <v>2802.0350000000003</v>
          </cell>
          <cell r="N342">
            <v>2802.0350000000003</v>
          </cell>
          <cell r="O342">
            <v>7.2652439885776243E-2</v>
          </cell>
        </row>
        <row r="343">
          <cell r="B343">
            <v>761.0698910000001</v>
          </cell>
          <cell r="C343">
            <v>686.87834900000018</v>
          </cell>
          <cell r="D343">
            <v>633.17939699999999</v>
          </cell>
          <cell r="E343">
            <v>428.76314099999991</v>
          </cell>
          <cell r="F343">
            <v>381.84763600000002</v>
          </cell>
          <cell r="G343">
            <v>274.14864999999992</v>
          </cell>
          <cell r="H343">
            <v>222.32362900000004</v>
          </cell>
          <cell r="I343">
            <v>250.58322900000007</v>
          </cell>
          <cell r="J343">
            <v>329.56837400000001</v>
          </cell>
          <cell r="K343">
            <v>508.68928600000015</v>
          </cell>
          <cell r="L343">
            <v>610.46966499999996</v>
          </cell>
          <cell r="M343">
            <v>655.6247340000001</v>
          </cell>
          <cell r="N343">
            <v>5743.1459809999997</v>
          </cell>
          <cell r="O343">
            <v>4.1818682027443675E-2</v>
          </cell>
        </row>
        <row r="344">
          <cell r="B344">
            <v>467.68341099999998</v>
          </cell>
          <cell r="C344">
            <v>432.15700300000003</v>
          </cell>
          <cell r="D344">
            <v>350.15235799999999</v>
          </cell>
          <cell r="E344">
            <v>248.146669</v>
          </cell>
          <cell r="F344">
            <v>199.924452</v>
          </cell>
          <cell r="G344">
            <v>100.911216</v>
          </cell>
          <cell r="H344">
            <v>101.83982699999999</v>
          </cell>
          <cell r="I344">
            <v>96.730956999999989</v>
          </cell>
          <cell r="J344">
            <v>153.28621099999998</v>
          </cell>
          <cell r="K344">
            <v>297.31414100000001</v>
          </cell>
          <cell r="L344">
            <v>377.05803599999996</v>
          </cell>
          <cell r="M344">
            <v>435.04492800000003</v>
          </cell>
          <cell r="N344">
            <v>3260.2492089999996</v>
          </cell>
          <cell r="O344">
            <v>4.2289771645309095E-2</v>
          </cell>
        </row>
        <row r="345">
          <cell r="B345">
            <v>49.410052999999998</v>
          </cell>
          <cell r="C345">
            <v>48.130322000000007</v>
          </cell>
          <cell r="D345">
            <v>46.739542999999998</v>
          </cell>
          <cell r="E345">
            <v>35.120392999999993</v>
          </cell>
          <cell r="F345">
            <v>28.930630000000001</v>
          </cell>
          <cell r="G345">
            <v>12.541912999999999</v>
          </cell>
          <cell r="H345">
            <v>11.903394000000002</v>
          </cell>
          <cell r="I345">
            <v>10.258561</v>
          </cell>
          <cell r="J345">
            <v>21.073828999999996</v>
          </cell>
          <cell r="K345">
            <v>41.192168999999993</v>
          </cell>
          <cell r="L345">
            <v>45.170945999999994</v>
          </cell>
          <cell r="M345">
            <v>51.941848999999998</v>
          </cell>
          <cell r="N345">
            <v>402.41360199999997</v>
          </cell>
          <cell r="O345">
            <v>3.7588252409699964E-2</v>
          </cell>
        </row>
        <row r="346">
          <cell r="B346">
            <v>0.52200000000000002</v>
          </cell>
          <cell r="C346">
            <v>0.68200000000000005</v>
          </cell>
          <cell r="D346">
            <v>0.70799999999999996</v>
          </cell>
          <cell r="E346">
            <v>0.27400000000000002</v>
          </cell>
          <cell r="F346">
            <v>0.36099999999999999</v>
          </cell>
          <cell r="G346">
            <v>9.4E-2</v>
          </cell>
          <cell r="H346">
            <v>0.11600000000000001</v>
          </cell>
          <cell r="I346">
            <v>5.5E-2</v>
          </cell>
          <cell r="J346">
            <v>0.32800000000000001</v>
          </cell>
          <cell r="K346">
            <v>0.7</v>
          </cell>
          <cell r="L346">
            <v>0.50700000000000001</v>
          </cell>
          <cell r="M346">
            <v>0.59</v>
          </cell>
          <cell r="N346">
            <v>4.9369999999999994</v>
          </cell>
          <cell r="O346">
            <v>9.1751512284033287E-3</v>
          </cell>
        </row>
        <row r="347">
          <cell r="B347">
            <v>0</v>
          </cell>
          <cell r="C347">
            <v>0</v>
          </cell>
          <cell r="D347">
            <v>0</v>
          </cell>
          <cell r="E347">
            <v>0</v>
          </cell>
          <cell r="F347">
            <v>0</v>
          </cell>
          <cell r="G347">
            <v>0</v>
          </cell>
          <cell r="H347">
            <v>0</v>
          </cell>
          <cell r="I347">
            <v>0</v>
          </cell>
          <cell r="J347">
            <v>0</v>
          </cell>
          <cell r="K347">
            <v>0</v>
          </cell>
          <cell r="L347">
            <v>0</v>
          </cell>
          <cell r="M347">
            <v>0</v>
          </cell>
          <cell r="N347">
            <v>0</v>
          </cell>
          <cell r="O347">
            <v>0</v>
          </cell>
        </row>
        <row r="348">
          <cell r="B348">
            <v>0</v>
          </cell>
          <cell r="C348">
            <v>0</v>
          </cell>
          <cell r="D348">
            <v>0</v>
          </cell>
          <cell r="E348">
            <v>0</v>
          </cell>
          <cell r="F348">
            <v>0</v>
          </cell>
          <cell r="G348">
            <v>0</v>
          </cell>
          <cell r="H348">
            <v>0</v>
          </cell>
          <cell r="I348">
            <v>0</v>
          </cell>
          <cell r="J348">
            <v>0</v>
          </cell>
          <cell r="K348">
            <v>0</v>
          </cell>
          <cell r="L348">
            <v>0</v>
          </cell>
          <cell r="M348">
            <v>0</v>
          </cell>
          <cell r="N348">
            <v>0</v>
          </cell>
          <cell r="O348">
            <v>0</v>
          </cell>
        </row>
        <row r="349">
          <cell r="B349">
            <v>0.29517000000000004</v>
          </cell>
          <cell r="C349">
            <v>0.25546000000000002</v>
          </cell>
          <cell r="D349">
            <v>0.33348</v>
          </cell>
          <cell r="E349">
            <v>0.2974</v>
          </cell>
          <cell r="F349">
            <v>0.32650000000000001</v>
          </cell>
          <cell r="G349">
            <v>0.28587000000000001</v>
          </cell>
          <cell r="H349">
            <v>0.28155999999999998</v>
          </cell>
          <cell r="I349">
            <v>0.28561700000000001</v>
          </cell>
          <cell r="J349">
            <v>0.27213999999999999</v>
          </cell>
          <cell r="K349">
            <v>0.27137</v>
          </cell>
          <cell r="L349">
            <v>0.21204800000000001</v>
          </cell>
          <cell r="M349">
            <v>0.223019</v>
          </cell>
          <cell r="N349">
            <v>3.3396339999999993</v>
          </cell>
          <cell r="O349">
            <v>3.7896911668039122E-2</v>
          </cell>
        </row>
        <row r="350">
          <cell r="B350">
            <v>0.11931</v>
          </cell>
          <cell r="C350">
            <v>5.6620000000000004E-2</v>
          </cell>
          <cell r="D350">
            <v>1.8499999999999999E-2</v>
          </cell>
          <cell r="E350">
            <v>5.1660000000000005E-2</v>
          </cell>
          <cell r="F350">
            <v>4.9482999999999999E-2</v>
          </cell>
          <cell r="G350">
            <v>4.836E-2</v>
          </cell>
          <cell r="H350">
            <v>4.1070000000000009E-2</v>
          </cell>
          <cell r="I350">
            <v>3.5450000000000002E-2</v>
          </cell>
          <cell r="J350">
            <v>4.2259999999999999E-2</v>
          </cell>
          <cell r="K350">
            <v>7.1599999999999988E-3</v>
          </cell>
          <cell r="L350">
            <v>4.3149999999999994E-3</v>
          </cell>
          <cell r="M350">
            <v>4.1589999999999995E-3</v>
          </cell>
          <cell r="N350">
            <v>0.47834700000000002</v>
          </cell>
          <cell r="O350">
            <v>0.47175376931998392</v>
          </cell>
        </row>
        <row r="351">
          <cell r="B351">
            <v>316.785594</v>
          </cell>
          <cell r="C351">
            <v>290.392427</v>
          </cell>
          <cell r="D351">
            <v>232.37010999999998</v>
          </cell>
          <cell r="E351">
            <v>168.65770000000001</v>
          </cell>
          <cell r="F351">
            <v>136.47904</v>
          </cell>
          <cell r="G351">
            <v>54.235870000000006</v>
          </cell>
          <cell r="H351">
            <v>57.168480000000002</v>
          </cell>
          <cell r="I351">
            <v>50.857599999999998</v>
          </cell>
          <cell r="J351">
            <v>97.057169999999999</v>
          </cell>
          <cell r="K351">
            <v>194.46141</v>
          </cell>
          <cell r="L351">
            <v>246.385964</v>
          </cell>
          <cell r="M351">
            <v>286.12896999999998</v>
          </cell>
          <cell r="N351">
            <v>2130.9803350000002</v>
          </cell>
          <cell r="O351">
            <v>6.7941923316080052E-2</v>
          </cell>
        </row>
        <row r="352">
          <cell r="B352">
            <v>0</v>
          </cell>
          <cell r="C352">
            <v>0</v>
          </cell>
          <cell r="D352">
            <v>0</v>
          </cell>
          <cell r="E352">
            <v>0</v>
          </cell>
          <cell r="F352">
            <v>0</v>
          </cell>
          <cell r="G352">
            <v>0</v>
          </cell>
          <cell r="H352">
            <v>0</v>
          </cell>
          <cell r="I352">
            <v>0</v>
          </cell>
          <cell r="J352">
            <v>0</v>
          </cell>
          <cell r="K352">
            <v>0</v>
          </cell>
          <cell r="L352">
            <v>0</v>
          </cell>
          <cell r="M352">
            <v>0</v>
          </cell>
          <cell r="N352">
            <v>0</v>
          </cell>
          <cell r="O352">
            <v>0</v>
          </cell>
        </row>
        <row r="353">
          <cell r="B353">
            <v>0</v>
          </cell>
          <cell r="C353">
            <v>0</v>
          </cell>
          <cell r="D353">
            <v>0</v>
          </cell>
          <cell r="E353">
            <v>0</v>
          </cell>
          <cell r="F353">
            <v>0</v>
          </cell>
          <cell r="G353">
            <v>0</v>
          </cell>
          <cell r="H353">
            <v>0</v>
          </cell>
          <cell r="I353">
            <v>0</v>
          </cell>
          <cell r="J353">
            <v>0</v>
          </cell>
          <cell r="K353">
            <v>0</v>
          </cell>
          <cell r="L353">
            <v>0</v>
          </cell>
          <cell r="M353">
            <v>0</v>
          </cell>
          <cell r="N353">
            <v>0</v>
          </cell>
          <cell r="O353">
            <v>0</v>
          </cell>
        </row>
        <row r="354">
          <cell r="B354">
            <v>0</v>
          </cell>
          <cell r="C354">
            <v>0</v>
          </cell>
          <cell r="D354">
            <v>0</v>
          </cell>
          <cell r="E354">
            <v>0</v>
          </cell>
          <cell r="F354">
            <v>0</v>
          </cell>
          <cell r="G354">
            <v>1.4388999999999999E-2</v>
          </cell>
          <cell r="H354">
            <v>2.8369999999999999E-2</v>
          </cell>
          <cell r="I354">
            <v>2.809E-2</v>
          </cell>
          <cell r="J354">
            <v>0</v>
          </cell>
          <cell r="K354">
            <v>0</v>
          </cell>
          <cell r="L354">
            <v>0</v>
          </cell>
          <cell r="M354">
            <v>0</v>
          </cell>
          <cell r="N354">
            <v>7.0848999999999995E-2</v>
          </cell>
          <cell r="O354">
            <v>4.6821973315154931E-5</v>
          </cell>
        </row>
        <row r="355">
          <cell r="B355">
            <v>0</v>
          </cell>
          <cell r="C355">
            <v>0</v>
          </cell>
          <cell r="D355">
            <v>0</v>
          </cell>
          <cell r="E355">
            <v>0</v>
          </cell>
          <cell r="F355">
            <v>0</v>
          </cell>
          <cell r="G355">
            <v>0</v>
          </cell>
          <cell r="H355">
            <v>0</v>
          </cell>
          <cell r="I355">
            <v>0</v>
          </cell>
          <cell r="J355">
            <v>0</v>
          </cell>
          <cell r="K355">
            <v>0</v>
          </cell>
          <cell r="L355">
            <v>0</v>
          </cell>
          <cell r="M355">
            <v>0</v>
          </cell>
          <cell r="N355">
            <v>0</v>
          </cell>
          <cell r="O355">
            <v>0</v>
          </cell>
        </row>
        <row r="356">
          <cell r="B356">
            <v>0</v>
          </cell>
          <cell r="C356">
            <v>0</v>
          </cell>
          <cell r="D356">
            <v>1.1723000000000001E-2</v>
          </cell>
          <cell r="E356">
            <v>0</v>
          </cell>
          <cell r="F356">
            <v>0</v>
          </cell>
          <cell r="G356">
            <v>0</v>
          </cell>
          <cell r="H356">
            <v>0</v>
          </cell>
          <cell r="I356">
            <v>0</v>
          </cell>
          <cell r="J356">
            <v>0</v>
          </cell>
          <cell r="K356">
            <v>0</v>
          </cell>
          <cell r="L356">
            <v>0</v>
          </cell>
          <cell r="M356">
            <v>0</v>
          </cell>
          <cell r="N356">
            <v>1.1723000000000001E-2</v>
          </cell>
          <cell r="O356">
            <v>3.5656514315974158E-6</v>
          </cell>
        </row>
        <row r="357">
          <cell r="B357">
            <v>0</v>
          </cell>
          <cell r="C357">
            <v>0</v>
          </cell>
          <cell r="D357">
            <v>0</v>
          </cell>
          <cell r="E357">
            <v>0</v>
          </cell>
          <cell r="F357">
            <v>0</v>
          </cell>
          <cell r="G357">
            <v>0</v>
          </cell>
          <cell r="H357">
            <v>0</v>
          </cell>
          <cell r="I357">
            <v>0</v>
          </cell>
          <cell r="J357">
            <v>0</v>
          </cell>
          <cell r="K357">
            <v>0</v>
          </cell>
          <cell r="L357">
            <v>0</v>
          </cell>
          <cell r="M357">
            <v>0</v>
          </cell>
          <cell r="N357">
            <v>0</v>
          </cell>
          <cell r="O357">
            <v>0</v>
          </cell>
        </row>
        <row r="358">
          <cell r="B358">
            <v>0</v>
          </cell>
          <cell r="C358">
            <v>0</v>
          </cell>
          <cell r="D358">
            <v>0</v>
          </cell>
          <cell r="E358">
            <v>0</v>
          </cell>
          <cell r="F358">
            <v>0</v>
          </cell>
          <cell r="G358">
            <v>0</v>
          </cell>
          <cell r="H358">
            <v>0</v>
          </cell>
          <cell r="I358">
            <v>0</v>
          </cell>
          <cell r="J358">
            <v>0</v>
          </cell>
          <cell r="K358">
            <v>0</v>
          </cell>
          <cell r="L358">
            <v>0</v>
          </cell>
          <cell r="M358">
            <v>0</v>
          </cell>
          <cell r="N358">
            <v>0</v>
          </cell>
          <cell r="O358">
            <v>0</v>
          </cell>
        </row>
        <row r="359">
          <cell r="B359">
            <v>5.5670000000000004E-2</v>
          </cell>
          <cell r="C359">
            <v>0</v>
          </cell>
          <cell r="D359">
            <v>0</v>
          </cell>
          <cell r="E359">
            <v>0</v>
          </cell>
          <cell r="F359">
            <v>0</v>
          </cell>
          <cell r="G359">
            <v>0</v>
          </cell>
          <cell r="H359">
            <v>0</v>
          </cell>
          <cell r="I359">
            <v>0</v>
          </cell>
          <cell r="J359">
            <v>0</v>
          </cell>
          <cell r="K359">
            <v>0</v>
          </cell>
          <cell r="L359">
            <v>0</v>
          </cell>
          <cell r="M359">
            <v>0</v>
          </cell>
          <cell r="N359">
            <v>5.5670000000000004E-2</v>
          </cell>
          <cell r="O359">
            <v>3.8639889493941759E-4</v>
          </cell>
        </row>
        <row r="360">
          <cell r="B360">
            <v>100.49561399999999</v>
          </cell>
          <cell r="C360">
            <v>92.640173999999988</v>
          </cell>
          <cell r="D360">
            <v>69.971001999999999</v>
          </cell>
          <cell r="E360">
            <v>43.745516000000009</v>
          </cell>
          <cell r="F360">
            <v>33.777799000000009</v>
          </cell>
          <cell r="G360">
            <v>33.690814000000003</v>
          </cell>
          <cell r="H360">
            <v>32.300953</v>
          </cell>
          <cell r="I360">
            <v>35.210638999999993</v>
          </cell>
          <cell r="J360">
            <v>34.512811999999997</v>
          </cell>
          <cell r="K360">
            <v>60.682032000000007</v>
          </cell>
          <cell r="L360">
            <v>84.777762999999993</v>
          </cell>
          <cell r="M360">
            <v>96.156931000000014</v>
          </cell>
          <cell r="N360">
            <v>717.96204899999998</v>
          </cell>
          <cell r="O360">
            <v>3.4083101646686466E-2</v>
          </cell>
        </row>
        <row r="361">
          <cell r="B361">
            <v>458.20955800000002</v>
          </cell>
          <cell r="C361">
            <v>430.69655299999999</v>
          </cell>
          <cell r="D361">
            <v>334.56352300000003</v>
          </cell>
          <cell r="E361">
            <v>225.64619500000001</v>
          </cell>
          <cell r="F361">
            <v>176.74584999999999</v>
          </cell>
          <cell r="G361">
            <v>79.93927699999999</v>
          </cell>
          <cell r="H361">
            <v>79.489288999999999</v>
          </cell>
          <cell r="I361">
            <v>80.430453</v>
          </cell>
          <cell r="J361">
            <v>137.56667599999997</v>
          </cell>
          <cell r="K361">
            <v>282.41604500000005</v>
          </cell>
          <cell r="L361">
            <v>368.32934599999993</v>
          </cell>
          <cell r="M361">
            <v>437.94004599999994</v>
          </cell>
          <cell r="N361">
            <v>3091.9728109999996</v>
          </cell>
          <cell r="O361">
            <v>4.5112217946828674E-2</v>
          </cell>
        </row>
        <row r="362">
          <cell r="B362">
            <v>18.183906</v>
          </cell>
          <cell r="C362">
            <v>27.442260999999998</v>
          </cell>
          <cell r="D362">
            <v>21.500593000000006</v>
          </cell>
          <cell r="E362">
            <v>14.494744000000001</v>
          </cell>
          <cell r="F362">
            <v>11.519195999999999</v>
          </cell>
          <cell r="G362">
            <v>3.9135440000000004</v>
          </cell>
          <cell r="H362">
            <v>4.493824</v>
          </cell>
          <cell r="I362">
            <v>3.9085399999999999</v>
          </cell>
          <cell r="J362">
            <v>7.0245799999999994</v>
          </cell>
          <cell r="K362">
            <v>17.677666000000002</v>
          </cell>
          <cell r="L362">
            <v>23.568895000000001</v>
          </cell>
          <cell r="M362">
            <v>27.069199000000001</v>
          </cell>
          <cell r="N362">
            <v>180.79694800000001</v>
          </cell>
          <cell r="O362">
            <v>1.2270103687286276E-2</v>
          </cell>
        </row>
        <row r="363">
          <cell r="B363">
            <v>17.666700000000002</v>
          </cell>
          <cell r="C363">
            <v>14.28073</v>
          </cell>
          <cell r="D363">
            <v>12.20947</v>
          </cell>
          <cell r="E363">
            <v>7.7383999999999995</v>
          </cell>
          <cell r="F363">
            <v>5.8764830000000003</v>
          </cell>
          <cell r="G363">
            <v>2.5449200000000003</v>
          </cell>
          <cell r="H363">
            <v>3.4711109999999996</v>
          </cell>
          <cell r="I363">
            <v>2.6929289999999999</v>
          </cell>
          <cell r="J363">
            <v>10.030396</v>
          </cell>
          <cell r="K363">
            <v>6.6059599999999996</v>
          </cell>
          <cell r="L363">
            <v>8.996319999999999</v>
          </cell>
          <cell r="M363">
            <v>10.50154</v>
          </cell>
          <cell r="N363">
            <v>102.614959</v>
          </cell>
          <cell r="O363">
            <v>6.7792996156268701E-2</v>
          </cell>
        </row>
        <row r="364">
          <cell r="B364">
            <v>2.3720969999999997</v>
          </cell>
          <cell r="C364">
            <v>2.186941</v>
          </cell>
          <cell r="D364">
            <v>1.745023</v>
          </cell>
          <cell r="E364">
            <v>1.2031270000000001</v>
          </cell>
          <cell r="F364">
            <v>0.96127899999999999</v>
          </cell>
          <cell r="G364">
            <v>0.39768300000000001</v>
          </cell>
          <cell r="H364">
            <v>0.34802000000000005</v>
          </cell>
          <cell r="I364">
            <v>0.38241200000000003</v>
          </cell>
          <cell r="J364">
            <v>0.60420600000000002</v>
          </cell>
          <cell r="K364">
            <v>2.6578049999999998</v>
          </cell>
          <cell r="L364">
            <v>2.8314669999999995</v>
          </cell>
          <cell r="M364">
            <v>3.0576810000000001</v>
          </cell>
          <cell r="N364">
            <v>18.747740999999998</v>
          </cell>
          <cell r="O364">
            <v>3.374117063991957E-2</v>
          </cell>
        </row>
        <row r="365">
          <cell r="B365">
            <v>3.2390720000000002</v>
          </cell>
          <cell r="C365">
            <v>2.7464330000000001</v>
          </cell>
          <cell r="D365">
            <v>2.0311620000000001</v>
          </cell>
          <cell r="E365">
            <v>1.2120219999999999</v>
          </cell>
          <cell r="F365">
            <v>0.76766800000000002</v>
          </cell>
          <cell r="G365">
            <v>0.25292900000000001</v>
          </cell>
          <cell r="H365">
            <v>0.22850000000000001</v>
          </cell>
          <cell r="I365">
            <v>0.24021400000000001</v>
          </cell>
          <cell r="J365">
            <v>0.44179099999999999</v>
          </cell>
          <cell r="K365">
            <v>1.2875909999999999</v>
          </cell>
          <cell r="L365">
            <v>2.150989</v>
          </cell>
          <cell r="M365">
            <v>1.814432</v>
          </cell>
          <cell r="N365">
            <v>16.412803</v>
          </cell>
          <cell r="O365">
            <v>8.7742301003146103E-2</v>
          </cell>
        </row>
        <row r="366">
          <cell r="B366">
            <v>0.51487000000000005</v>
          </cell>
          <cell r="C366">
            <v>0.68686999999999998</v>
          </cell>
          <cell r="D366">
            <v>0.65200000000000002</v>
          </cell>
          <cell r="E366">
            <v>0.23125000000000001</v>
          </cell>
          <cell r="F366">
            <v>0.33457999999999999</v>
          </cell>
          <cell r="G366">
            <v>9.8650000000000002E-2</v>
          </cell>
          <cell r="H366">
            <v>0.12074</v>
          </cell>
          <cell r="I366">
            <v>5.9369999999999999E-2</v>
          </cell>
          <cell r="J366">
            <v>8.8730000000000003E-2</v>
          </cell>
          <cell r="K366">
            <v>0.70101000000000002</v>
          </cell>
          <cell r="L366">
            <v>0.50851000000000002</v>
          </cell>
          <cell r="M366">
            <v>0.49864999999999998</v>
          </cell>
          <cell r="N366">
            <v>4.4952300000000003</v>
          </cell>
          <cell r="O366">
            <v>8.1159629032557645E-3</v>
          </cell>
        </row>
        <row r="367">
          <cell r="B367">
            <v>288.67622600000004</v>
          </cell>
          <cell r="C367">
            <v>264.75841700000001</v>
          </cell>
          <cell r="D367">
            <v>204.59514999999999</v>
          </cell>
          <cell r="E367">
            <v>139.39193000000003</v>
          </cell>
          <cell r="F367">
            <v>111.73959499999999</v>
          </cell>
          <cell r="G367">
            <v>51.829899999999995</v>
          </cell>
          <cell r="H367">
            <v>49.599347999999999</v>
          </cell>
          <cell r="I367">
            <v>51.049298999999998</v>
          </cell>
          <cell r="J367">
            <v>84.228849999999994</v>
          </cell>
          <cell r="K367">
            <v>175.387123</v>
          </cell>
          <cell r="L367">
            <v>226.911182</v>
          </cell>
          <cell r="M367">
            <v>270.99837899999994</v>
          </cell>
          <cell r="N367">
            <v>1919.165399</v>
          </cell>
          <cell r="O367">
            <v>5.8359252432059243E-2</v>
          </cell>
        </row>
        <row r="368">
          <cell r="B368">
            <v>107.19939799999999</v>
          </cell>
          <cell r="C368">
            <v>99.72869</v>
          </cell>
          <cell r="D368">
            <v>77.434105000000002</v>
          </cell>
          <cell r="E368">
            <v>51.977992</v>
          </cell>
          <cell r="F368">
            <v>38.360568000000008</v>
          </cell>
          <cell r="G368">
            <v>17.893939</v>
          </cell>
          <cell r="H368">
            <v>16.014678999999997</v>
          </cell>
          <cell r="I368">
            <v>16.675051</v>
          </cell>
          <cell r="J368">
            <v>28.732726999999993</v>
          </cell>
          <cell r="K368">
            <v>64.543869999999998</v>
          </cell>
          <cell r="L368">
            <v>84.68095799999999</v>
          </cell>
          <cell r="M368">
            <v>100.49936900000002</v>
          </cell>
          <cell r="N368">
            <v>703.74134600000002</v>
          </cell>
          <cell r="O368">
            <v>4.2466133679643712E-2</v>
          </cell>
        </row>
        <row r="369">
          <cell r="B369">
            <v>20.357289000000002</v>
          </cell>
          <cell r="C369">
            <v>18.866211</v>
          </cell>
          <cell r="D369">
            <v>14.39602</v>
          </cell>
          <cell r="E369">
            <v>9.3967299999999998</v>
          </cell>
          <cell r="F369">
            <v>7.1864809999999997</v>
          </cell>
          <cell r="G369">
            <v>3.0077120000000002</v>
          </cell>
          <cell r="H369">
            <v>5.2130669999999997</v>
          </cell>
          <cell r="I369">
            <v>5.4226380000000001</v>
          </cell>
          <cell r="J369">
            <v>6.4153959999999994</v>
          </cell>
          <cell r="K369">
            <v>13.555020000000001</v>
          </cell>
          <cell r="L369">
            <v>18.681025000000002</v>
          </cell>
          <cell r="M369">
            <v>23.500796000000001</v>
          </cell>
          <cell r="N369">
            <v>145.99838500000001</v>
          </cell>
          <cell r="O369">
            <v>9.4962901876714093E-2</v>
          </cell>
        </row>
        <row r="377">
          <cell r="B377">
            <v>633.84740000000033</v>
          </cell>
          <cell r="C377">
            <v>632.38640000000021</v>
          </cell>
          <cell r="D377">
            <v>633.64440000000025</v>
          </cell>
          <cell r="E377">
            <v>636.83040000000028</v>
          </cell>
          <cell r="F377">
            <v>636.35550000000023</v>
          </cell>
          <cell r="G377">
            <v>637.53440000000023</v>
          </cell>
          <cell r="H377">
            <v>637.55540000000019</v>
          </cell>
          <cell r="I377">
            <v>637.55540000000019</v>
          </cell>
          <cell r="J377">
            <v>643.67140000000018</v>
          </cell>
          <cell r="K377">
            <v>642.46440000000018</v>
          </cell>
          <cell r="L377">
            <v>642.46440000000018</v>
          </cell>
          <cell r="M377">
            <v>642.56600000000026</v>
          </cell>
          <cell r="N377">
            <v>642.56600000000026</v>
          </cell>
          <cell r="O377">
            <v>1.6660743954891255E-2</v>
          </cell>
        </row>
        <row r="378">
          <cell r="B378">
            <v>494.95268000000027</v>
          </cell>
          <cell r="C378">
            <v>443.48810400000025</v>
          </cell>
          <cell r="D378">
            <v>377.33746100000013</v>
          </cell>
          <cell r="E378">
            <v>278.087647</v>
          </cell>
          <cell r="F378">
            <v>246.05467499999997</v>
          </cell>
          <cell r="G378">
            <v>174.85272399999999</v>
          </cell>
          <cell r="H378">
            <v>153.48962099999989</v>
          </cell>
          <cell r="I378">
            <v>153.339778</v>
          </cell>
          <cell r="J378">
            <v>161.83980099999999</v>
          </cell>
          <cell r="K378">
            <v>285.88415299999991</v>
          </cell>
          <cell r="L378">
            <v>403.26669999999973</v>
          </cell>
          <cell r="M378">
            <v>449.61077999999986</v>
          </cell>
          <cell r="N378">
            <v>3622.2041240000003</v>
          </cell>
          <cell r="O378">
            <v>2.6375056981169775E-2</v>
          </cell>
        </row>
        <row r="379">
          <cell r="B379">
            <v>252.55242600000003</v>
          </cell>
          <cell r="C379">
            <v>225.42289600000001</v>
          </cell>
          <cell r="D379">
            <v>175.28880199999998</v>
          </cell>
          <cell r="E379">
            <v>115.58692000000002</v>
          </cell>
          <cell r="F379">
            <v>87.306930000000023</v>
          </cell>
          <cell r="G379">
            <v>43.525041999999999</v>
          </cell>
          <cell r="H379">
            <v>42.77347300000001</v>
          </cell>
          <cell r="I379">
            <v>42.877510000000001</v>
          </cell>
          <cell r="J379">
            <v>58.753215000000012</v>
          </cell>
          <cell r="K379">
            <v>141.45675800000001</v>
          </cell>
          <cell r="L379">
            <v>195.32955400000003</v>
          </cell>
          <cell r="M379">
            <v>226.49222599999996</v>
          </cell>
          <cell r="N379">
            <v>1607.3657519999997</v>
          </cell>
          <cell r="O379">
            <v>2.0849673213606944E-2</v>
          </cell>
        </row>
        <row r="380">
          <cell r="B380">
            <v>111.30326000000001</v>
          </cell>
          <cell r="C380">
            <v>96.851590000000016</v>
          </cell>
          <cell r="D380">
            <v>76.141729999999995</v>
          </cell>
          <cell r="E380">
            <v>49.954100000000004</v>
          </cell>
          <cell r="F380">
            <v>39.002670000000009</v>
          </cell>
          <cell r="G380">
            <v>16.938444999999998</v>
          </cell>
          <cell r="H380">
            <v>17.388064000000004</v>
          </cell>
          <cell r="I380">
            <v>17.014979</v>
          </cell>
          <cell r="J380">
            <v>23.843462000000002</v>
          </cell>
          <cell r="K380">
            <v>59.475064999999994</v>
          </cell>
          <cell r="L380">
            <v>83.298949000000007</v>
          </cell>
          <cell r="M380">
            <v>98.139323999999988</v>
          </cell>
          <cell r="N380">
            <v>689.35163799999998</v>
          </cell>
          <cell r="O380">
            <v>6.4390277166088722E-2</v>
          </cell>
        </row>
        <row r="381">
          <cell r="B381">
            <v>5.4139719999999993</v>
          </cell>
          <cell r="C381">
            <v>5.0668670000000002</v>
          </cell>
          <cell r="D381">
            <v>4.5522789999999995</v>
          </cell>
          <cell r="E381">
            <v>3.2717420000000002</v>
          </cell>
          <cell r="F381">
            <v>2.4804359999999996</v>
          </cell>
          <cell r="G381">
            <v>1.1702240000000002</v>
          </cell>
          <cell r="H381">
            <v>1.0742649999999998</v>
          </cell>
          <cell r="I381">
            <v>1.123535</v>
          </cell>
          <cell r="J381">
            <v>1.6376370000000002</v>
          </cell>
          <cell r="K381">
            <v>4.1327969999999992</v>
          </cell>
          <cell r="L381">
            <v>5.1323909999999993</v>
          </cell>
          <cell r="M381">
            <v>5.9042950000000003</v>
          </cell>
          <cell r="N381">
            <v>40.960439999999998</v>
          </cell>
          <cell r="O381">
            <v>7.612279347416262E-2</v>
          </cell>
        </row>
        <row r="382">
          <cell r="B382">
            <v>0</v>
          </cell>
          <cell r="C382">
            <v>0</v>
          </cell>
          <cell r="D382">
            <v>0</v>
          </cell>
          <cell r="E382">
            <v>0</v>
          </cell>
          <cell r="F382">
            <v>0</v>
          </cell>
          <cell r="G382">
            <v>0</v>
          </cell>
          <cell r="H382">
            <v>0</v>
          </cell>
          <cell r="I382">
            <v>0</v>
          </cell>
          <cell r="J382">
            <v>0</v>
          </cell>
          <cell r="K382">
            <v>0</v>
          </cell>
          <cell r="L382">
            <v>0</v>
          </cell>
          <cell r="M382">
            <v>0</v>
          </cell>
          <cell r="N382">
            <v>0</v>
          </cell>
          <cell r="O382">
            <v>0</v>
          </cell>
        </row>
        <row r="383">
          <cell r="B383">
            <v>0</v>
          </cell>
          <cell r="C383">
            <v>0</v>
          </cell>
          <cell r="D383">
            <v>5.0000000000000001E-3</v>
          </cell>
          <cell r="E383">
            <v>0.45894000000000001</v>
          </cell>
          <cell r="F383">
            <v>0.36942999999999998</v>
          </cell>
          <cell r="G383">
            <v>0.16796</v>
          </cell>
          <cell r="H383">
            <v>0.14853</v>
          </cell>
          <cell r="I383">
            <v>0.11115999999999999</v>
          </cell>
          <cell r="J383">
            <v>0.124158</v>
          </cell>
          <cell r="K383">
            <v>7.7787999999999996E-2</v>
          </cell>
          <cell r="L383">
            <v>6.0000000000000001E-3</v>
          </cell>
          <cell r="M383">
            <v>2E-3</v>
          </cell>
          <cell r="N383">
            <v>1.4709659999999998</v>
          </cell>
          <cell r="O383">
            <v>2.7807939976109943E-2</v>
          </cell>
        </row>
        <row r="384">
          <cell r="B384">
            <v>0.51870000000000005</v>
          </cell>
          <cell r="C384">
            <v>1.0243499999999999</v>
          </cell>
          <cell r="D384">
            <v>7.1359999999999993E-2</v>
          </cell>
          <cell r="E384">
            <v>0.50300999999999996</v>
          </cell>
          <cell r="F384">
            <v>0.52227000000000001</v>
          </cell>
          <cell r="G384">
            <v>0.27466000000000002</v>
          </cell>
          <cell r="H384">
            <v>1.3859999999999999E-2</v>
          </cell>
          <cell r="I384">
            <v>1.298E-2</v>
          </cell>
          <cell r="J384">
            <v>2.147E-2</v>
          </cell>
          <cell r="K384">
            <v>0.25069000000000002</v>
          </cell>
          <cell r="L384">
            <v>5.568E-2</v>
          </cell>
          <cell r="M384">
            <v>3.7249999999999998E-2</v>
          </cell>
          <cell r="N384">
            <v>3.3062800000000001</v>
          </cell>
          <cell r="O384">
            <v>3.7518423009768265E-2</v>
          </cell>
        </row>
        <row r="385">
          <cell r="B385">
            <v>1.8E-3</v>
          </cell>
          <cell r="C385">
            <v>8.4000000000000012E-3</v>
          </cell>
          <cell r="D385">
            <v>1.41E-2</v>
          </cell>
          <cell r="E385">
            <v>1.8699999999999998E-2</v>
          </cell>
          <cell r="F385">
            <v>1.6300000000000002E-2</v>
          </cell>
          <cell r="G385">
            <v>2.4799999999999999E-2</v>
          </cell>
          <cell r="H385">
            <v>1.9100000000000002E-2</v>
          </cell>
          <cell r="I385">
            <v>2.3399999999999997E-2</v>
          </cell>
          <cell r="J385">
            <v>1.4800000000000001E-2</v>
          </cell>
          <cell r="K385">
            <v>8.5000000000000006E-3</v>
          </cell>
          <cell r="L385">
            <v>5.3E-3</v>
          </cell>
          <cell r="M385">
            <v>2.8E-3</v>
          </cell>
          <cell r="N385">
            <v>0.158</v>
          </cell>
          <cell r="O385">
            <v>0.15582222853400871</v>
          </cell>
        </row>
        <row r="386">
          <cell r="B386">
            <v>40.010565</v>
          </cell>
          <cell r="C386">
            <v>37.414563999999999</v>
          </cell>
          <cell r="D386">
            <v>27.660490000000003</v>
          </cell>
          <cell r="E386">
            <v>11.355486999999998</v>
          </cell>
          <cell r="F386">
            <v>0.39500000000000002</v>
          </cell>
          <cell r="G386">
            <v>0</v>
          </cell>
          <cell r="H386">
            <v>0</v>
          </cell>
          <cell r="I386">
            <v>0</v>
          </cell>
          <cell r="J386">
            <v>4.4999999999999998E-2</v>
          </cell>
          <cell r="K386">
            <v>1.1140000000000001</v>
          </cell>
          <cell r="L386">
            <v>26.316433</v>
          </cell>
          <cell r="M386">
            <v>36.640891000000003</v>
          </cell>
          <cell r="N386">
            <v>180.95243000000002</v>
          </cell>
          <cell r="O386">
            <v>5.7692959062047586E-3</v>
          </cell>
        </row>
        <row r="387">
          <cell r="B387">
            <v>6.5105600000000008</v>
          </cell>
          <cell r="C387">
            <v>5.6353400000000002</v>
          </cell>
          <cell r="D387">
            <v>5.0267799999999996</v>
          </cell>
          <cell r="E387">
            <v>3.5679499999999997</v>
          </cell>
          <cell r="F387">
            <v>1.58531</v>
          </cell>
          <cell r="G387">
            <v>1.03074</v>
          </cell>
          <cell r="H387">
            <v>1.0300199999999999</v>
          </cell>
          <cell r="I387">
            <v>1.0300199999999999</v>
          </cell>
          <cell r="J387">
            <v>1.31029</v>
          </cell>
          <cell r="K387">
            <v>3.4174000000000002</v>
          </cell>
          <cell r="L387">
            <v>2.7673400000000004</v>
          </cell>
          <cell r="M387">
            <v>6.1319499999999998</v>
          </cell>
          <cell r="N387">
            <v>39.043700000000001</v>
          </cell>
          <cell r="O387">
            <v>4.0309658691314011E-2</v>
          </cell>
        </row>
        <row r="388">
          <cell r="B388">
            <v>0</v>
          </cell>
          <cell r="C388">
            <v>0</v>
          </cell>
          <cell r="D388">
            <v>0</v>
          </cell>
          <cell r="E388">
            <v>0</v>
          </cell>
          <cell r="F388">
            <v>0</v>
          </cell>
          <cell r="G388">
            <v>0</v>
          </cell>
          <cell r="H388">
            <v>0</v>
          </cell>
          <cell r="I388">
            <v>0</v>
          </cell>
          <cell r="J388">
            <v>0</v>
          </cell>
          <cell r="K388">
            <v>0</v>
          </cell>
          <cell r="L388">
            <v>0</v>
          </cell>
          <cell r="M388">
            <v>0</v>
          </cell>
          <cell r="N388">
            <v>0</v>
          </cell>
          <cell r="O388">
            <v>0</v>
          </cell>
        </row>
        <row r="389">
          <cell r="B389">
            <v>1.482084</v>
          </cell>
          <cell r="C389">
            <v>1.5794220000000001</v>
          </cell>
          <cell r="D389">
            <v>1.141492</v>
          </cell>
          <cell r="E389">
            <v>1.0720999999999998</v>
          </cell>
          <cell r="F389">
            <v>1.243269</v>
          </cell>
          <cell r="G389">
            <v>2.300732</v>
          </cell>
          <cell r="H389">
            <v>1.3250869999999999</v>
          </cell>
          <cell r="I389">
            <v>2.1680329999999999</v>
          </cell>
          <cell r="J389">
            <v>1.7942049999999998</v>
          </cell>
          <cell r="K389">
            <v>1.5212110000000001</v>
          </cell>
          <cell r="L389">
            <v>1.222594</v>
          </cell>
          <cell r="M389">
            <v>1.0133319999999999</v>
          </cell>
          <cell r="N389">
            <v>17.863560999999997</v>
          </cell>
          <cell r="O389">
            <v>1.1805490218007907E-2</v>
          </cell>
        </row>
        <row r="390">
          <cell r="B390">
            <v>0</v>
          </cell>
          <cell r="C390">
            <v>0</v>
          </cell>
          <cell r="D390">
            <v>0</v>
          </cell>
          <cell r="E390">
            <v>0</v>
          </cell>
          <cell r="F390">
            <v>0</v>
          </cell>
          <cell r="G390">
            <v>0</v>
          </cell>
          <cell r="H390">
            <v>0</v>
          </cell>
          <cell r="I390">
            <v>0</v>
          </cell>
          <cell r="J390">
            <v>0</v>
          </cell>
          <cell r="K390">
            <v>0</v>
          </cell>
          <cell r="L390">
            <v>0</v>
          </cell>
          <cell r="M390">
            <v>0</v>
          </cell>
          <cell r="N390">
            <v>0</v>
          </cell>
          <cell r="O390">
            <v>0</v>
          </cell>
        </row>
        <row r="391">
          <cell r="B391">
            <v>0.877193</v>
          </cell>
          <cell r="C391">
            <v>0.89046000000000003</v>
          </cell>
          <cell r="D391">
            <v>0.91653999999999991</v>
          </cell>
          <cell r="E391">
            <v>0.90586</v>
          </cell>
          <cell r="F391">
            <v>0.12205500000000001</v>
          </cell>
          <cell r="G391">
            <v>0.12070699999999999</v>
          </cell>
          <cell r="H391">
            <v>0.227049</v>
          </cell>
          <cell r="I391">
            <v>0.30590400000000001</v>
          </cell>
          <cell r="J391">
            <v>0.34972799999999998</v>
          </cell>
          <cell r="K391">
            <v>1.073788</v>
          </cell>
          <cell r="L391">
            <v>0.99913800000000008</v>
          </cell>
          <cell r="M391">
            <v>0.99280400000000002</v>
          </cell>
          <cell r="N391">
            <v>7.7812260000000002</v>
          </cell>
          <cell r="O391">
            <v>2.3667269151653189E-3</v>
          </cell>
        </row>
        <row r="392">
          <cell r="B392">
            <v>0</v>
          </cell>
          <cell r="C392">
            <v>0</v>
          </cell>
          <cell r="D392">
            <v>0</v>
          </cell>
          <cell r="E392">
            <v>0</v>
          </cell>
          <cell r="F392">
            <v>0</v>
          </cell>
          <cell r="G392">
            <v>0</v>
          </cell>
          <cell r="H392">
            <v>0</v>
          </cell>
          <cell r="I392">
            <v>0</v>
          </cell>
          <cell r="J392">
            <v>0</v>
          </cell>
          <cell r="K392">
            <v>0</v>
          </cell>
          <cell r="L392">
            <v>0</v>
          </cell>
          <cell r="M392">
            <v>0</v>
          </cell>
          <cell r="N392">
            <v>0</v>
          </cell>
          <cell r="O392">
            <v>0</v>
          </cell>
        </row>
        <row r="393">
          <cell r="B393">
            <v>0</v>
          </cell>
          <cell r="C393">
            <v>0</v>
          </cell>
          <cell r="D393">
            <v>0</v>
          </cell>
          <cell r="E393">
            <v>0</v>
          </cell>
          <cell r="F393">
            <v>0</v>
          </cell>
          <cell r="G393">
            <v>0</v>
          </cell>
          <cell r="H393">
            <v>0</v>
          </cell>
          <cell r="I393">
            <v>0</v>
          </cell>
          <cell r="J393">
            <v>0</v>
          </cell>
          <cell r="K393">
            <v>0</v>
          </cell>
          <cell r="L393">
            <v>0</v>
          </cell>
          <cell r="M393">
            <v>0</v>
          </cell>
          <cell r="N393">
            <v>0</v>
          </cell>
          <cell r="O393">
            <v>0</v>
          </cell>
        </row>
        <row r="394">
          <cell r="B394">
            <v>2.5000000000000001E-2</v>
          </cell>
          <cell r="C394">
            <v>2.5000000000000001E-2</v>
          </cell>
          <cell r="D394">
            <v>1.4999999999999999E-2</v>
          </cell>
          <cell r="E394">
            <v>0.01</v>
          </cell>
          <cell r="F394">
            <v>6.0000000000000001E-3</v>
          </cell>
          <cell r="G394">
            <v>0</v>
          </cell>
          <cell r="H394">
            <v>0</v>
          </cell>
          <cell r="I394">
            <v>0</v>
          </cell>
          <cell r="J394">
            <v>4.0000000000000001E-3</v>
          </cell>
          <cell r="K394">
            <v>1.4999999999999999E-2</v>
          </cell>
          <cell r="L394">
            <v>0.02</v>
          </cell>
          <cell r="M394">
            <v>3.2000000000000001E-2</v>
          </cell>
          <cell r="N394">
            <v>0.15200000000000002</v>
          </cell>
          <cell r="O394">
            <v>1.0550140476161573E-3</v>
          </cell>
        </row>
        <row r="395">
          <cell r="B395">
            <v>86.409292000000036</v>
          </cell>
          <cell r="C395">
            <v>76.92690300000001</v>
          </cell>
          <cell r="D395">
            <v>59.744030999999985</v>
          </cell>
          <cell r="E395">
            <v>44.469030999999994</v>
          </cell>
          <cell r="F395">
            <v>41.564190000000011</v>
          </cell>
          <cell r="G395">
            <v>21.496773999999998</v>
          </cell>
          <cell r="H395">
            <v>21.547498000000004</v>
          </cell>
          <cell r="I395">
            <v>21.087498999999998</v>
          </cell>
          <cell r="J395">
            <v>29.608465000000006</v>
          </cell>
          <cell r="K395">
            <v>70.37051900000003</v>
          </cell>
          <cell r="L395">
            <v>75.505729000000002</v>
          </cell>
          <cell r="M395">
            <v>77.595579999999984</v>
          </cell>
          <cell r="N395">
            <v>626.32551100000001</v>
          </cell>
          <cell r="O395">
            <v>2.9732930988565165E-2</v>
          </cell>
        </row>
        <row r="396">
          <cell r="B396">
            <v>235.45561400000003</v>
          </cell>
          <cell r="C396">
            <v>208.936091</v>
          </cell>
          <cell r="D396">
            <v>164.879278</v>
          </cell>
          <cell r="E396">
            <v>103.90347800000001</v>
          </cell>
          <cell r="F396">
            <v>76.245196000000007</v>
          </cell>
          <cell r="G396">
            <v>36.774220000000007</v>
          </cell>
          <cell r="H396">
            <v>35.309818999999997</v>
          </cell>
          <cell r="I396">
            <v>36.075649999999996</v>
          </cell>
          <cell r="J396">
            <v>50.796727999999987</v>
          </cell>
          <cell r="K396">
            <v>128.92995099999996</v>
          </cell>
          <cell r="L396">
            <v>176.54435899999999</v>
          </cell>
          <cell r="M396">
            <v>209.219617</v>
          </cell>
          <cell r="N396">
            <v>1463.0700009999998</v>
          </cell>
          <cell r="O396">
            <v>2.1346349657981791E-2</v>
          </cell>
        </row>
        <row r="397">
          <cell r="B397">
            <v>22.444897999999998</v>
          </cell>
          <cell r="C397">
            <v>20.405898000000001</v>
          </cell>
          <cell r="D397">
            <v>15.756831999999999</v>
          </cell>
          <cell r="E397">
            <v>10.635945000000001</v>
          </cell>
          <cell r="F397">
            <v>5.4666529999999991</v>
          </cell>
          <cell r="G397">
            <v>3.388255</v>
          </cell>
          <cell r="H397">
            <v>5.6097280000000005</v>
          </cell>
          <cell r="I397">
            <v>6.0583810000000007</v>
          </cell>
          <cell r="J397">
            <v>6.5147710000000005</v>
          </cell>
          <cell r="K397">
            <v>12.710687999999998</v>
          </cell>
          <cell r="L397">
            <v>17.938274999999997</v>
          </cell>
          <cell r="M397">
            <v>18.336010000000002</v>
          </cell>
          <cell r="N397">
            <v>145.26633400000003</v>
          </cell>
          <cell r="O397">
            <v>9.8587559146847987E-3</v>
          </cell>
        </row>
        <row r="398">
          <cell r="B398">
            <v>6.7477100000000005</v>
          </cell>
          <cell r="C398">
            <v>5.84823</v>
          </cell>
          <cell r="D398">
            <v>5.1953300000000002</v>
          </cell>
          <cell r="E398">
            <v>3.6807599999999998</v>
          </cell>
          <cell r="F398">
            <v>1.67459</v>
          </cell>
          <cell r="G398">
            <v>1.04688</v>
          </cell>
          <cell r="H398">
            <v>1.0413999999999999</v>
          </cell>
          <cell r="I398">
            <v>1.04287</v>
          </cell>
          <cell r="J398">
            <v>1.35527</v>
          </cell>
          <cell r="K398">
            <v>3.5626200000000003</v>
          </cell>
          <cell r="L398">
            <v>2.9491100000000001</v>
          </cell>
          <cell r="M398">
            <v>6.3413699999999995</v>
          </cell>
          <cell r="N398">
            <v>40.486139999999999</v>
          </cell>
          <cell r="O398">
            <v>2.6747335477687581E-2</v>
          </cell>
        </row>
        <row r="399">
          <cell r="B399">
            <v>0.59662999999999999</v>
          </cell>
          <cell r="C399">
            <v>0.49790000000000001</v>
          </cell>
          <cell r="D399">
            <v>0.30972999999999995</v>
          </cell>
          <cell r="E399">
            <v>0.14930000000000002</v>
          </cell>
          <cell r="F399">
            <v>6.3530000000000003E-2</v>
          </cell>
          <cell r="G399">
            <v>1.5309999999999999E-2</v>
          </cell>
          <cell r="H399">
            <v>9.6099999999999988E-3</v>
          </cell>
          <cell r="I399">
            <v>9.6500000000000006E-3</v>
          </cell>
          <cell r="J399">
            <v>2.6310000000000004E-2</v>
          </cell>
          <cell r="K399">
            <v>0.19732000000000002</v>
          </cell>
          <cell r="L399">
            <v>0.38106000000000001</v>
          </cell>
          <cell r="M399">
            <v>0.48763000000000001</v>
          </cell>
          <cell r="N399">
            <v>2.7439799999999996</v>
          </cell>
          <cell r="O399">
            <v>4.9384668484873193E-3</v>
          </cell>
        </row>
        <row r="400">
          <cell r="B400">
            <v>0.65210000000000001</v>
          </cell>
          <cell r="C400">
            <v>0.61</v>
          </cell>
          <cell r="D400">
            <v>0.44483000000000006</v>
          </cell>
          <cell r="E400">
            <v>0.22262999999999999</v>
          </cell>
          <cell r="F400">
            <v>0.14379000000000003</v>
          </cell>
          <cell r="G400">
            <v>2.955E-2</v>
          </cell>
          <cell r="H400">
            <v>2.3599999999999999E-2</v>
          </cell>
          <cell r="I400">
            <v>2.3689999999999999E-2</v>
          </cell>
          <cell r="J400">
            <v>7.3910000000000003E-2</v>
          </cell>
          <cell r="K400">
            <v>0.22677</v>
          </cell>
          <cell r="L400">
            <v>0.56025999999999998</v>
          </cell>
          <cell r="M400">
            <v>0.57219000000000009</v>
          </cell>
          <cell r="N400">
            <v>3.5833200000000005</v>
          </cell>
          <cell r="O400">
            <v>1.9156309987428323E-2</v>
          </cell>
        </row>
        <row r="401">
          <cell r="B401">
            <v>6.9693810000000003</v>
          </cell>
          <cell r="C401">
            <v>7.1608289999999997</v>
          </cell>
          <cell r="D401">
            <v>7.4793849999999997</v>
          </cell>
          <cell r="E401">
            <v>6.6443940000000001</v>
          </cell>
          <cell r="F401">
            <v>4.5111470000000002</v>
          </cell>
          <cell r="G401">
            <v>2.4772799999999999</v>
          </cell>
          <cell r="H401">
            <v>2.1512099999999998</v>
          </cell>
          <cell r="I401">
            <v>1.99644</v>
          </cell>
          <cell r="J401">
            <v>3.4353619999999996</v>
          </cell>
          <cell r="K401">
            <v>4.8952910000000003</v>
          </cell>
          <cell r="L401">
            <v>7.340401</v>
          </cell>
          <cell r="M401">
            <v>5.3406219999999998</v>
          </cell>
          <cell r="N401">
            <v>60.401741999999999</v>
          </cell>
          <cell r="O401">
            <v>0.10905299558955284</v>
          </cell>
        </row>
        <row r="402">
          <cell r="B402">
            <v>134.88608400000001</v>
          </cell>
          <cell r="C402">
            <v>119.24576399999999</v>
          </cell>
          <cell r="D402">
            <v>95.155635000000004</v>
          </cell>
          <cell r="E402">
            <v>60.075472000000012</v>
          </cell>
          <cell r="F402">
            <v>48.324366000000005</v>
          </cell>
          <cell r="G402">
            <v>22.91339</v>
          </cell>
          <cell r="H402">
            <v>20.303122999999996</v>
          </cell>
          <cell r="I402">
            <v>20.624426000000003</v>
          </cell>
          <cell r="J402">
            <v>30.563039999999997</v>
          </cell>
          <cell r="K402">
            <v>77.204960999999983</v>
          </cell>
          <cell r="L402">
            <v>104.234807</v>
          </cell>
          <cell r="M402">
            <v>127.14569200000001</v>
          </cell>
          <cell r="N402">
            <v>860.67676000000006</v>
          </cell>
          <cell r="O402">
            <v>2.6172028906637699E-2</v>
          </cell>
        </row>
        <row r="403">
          <cell r="B403">
            <v>58.488492000000022</v>
          </cell>
          <cell r="C403">
            <v>51.96875</v>
          </cell>
          <cell r="D403">
            <v>37.786465999999997</v>
          </cell>
          <cell r="E403">
            <v>21.471251999999996</v>
          </cell>
          <cell r="F403">
            <v>14.698779999999999</v>
          </cell>
          <cell r="G403">
            <v>5.9331149999999999</v>
          </cell>
          <cell r="H403">
            <v>5.4122180000000011</v>
          </cell>
          <cell r="I403">
            <v>5.7490629999999987</v>
          </cell>
          <cell r="J403">
            <v>8.6572750000000003</v>
          </cell>
          <cell r="K403">
            <v>28.928726999999995</v>
          </cell>
          <cell r="L403">
            <v>42.368021000000006</v>
          </cell>
          <cell r="M403">
            <v>49.405929999999991</v>
          </cell>
          <cell r="N403">
            <v>330.868089</v>
          </cell>
          <cell r="O403">
            <v>1.9965699866385644E-2</v>
          </cell>
        </row>
        <row r="404">
          <cell r="B404">
            <v>4.6703189999999992</v>
          </cell>
          <cell r="C404">
            <v>3.1987199999999998</v>
          </cell>
          <cell r="D404">
            <v>2.7510700000000003</v>
          </cell>
          <cell r="E404">
            <v>1.023725</v>
          </cell>
          <cell r="F404">
            <v>1.3623399999999999</v>
          </cell>
          <cell r="G404">
            <v>0.97044000000000008</v>
          </cell>
          <cell r="H404">
            <v>0.75892999999999999</v>
          </cell>
          <cell r="I404">
            <v>0.57113000000000003</v>
          </cell>
          <cell r="J404">
            <v>0.17079</v>
          </cell>
          <cell r="K404">
            <v>1.2035740000000001</v>
          </cell>
          <cell r="L404">
            <v>0.77242499999999992</v>
          </cell>
          <cell r="M404">
            <v>1.5901730000000001</v>
          </cell>
          <cell r="N404">
            <v>19.043635999999999</v>
          </cell>
          <cell r="O404">
            <v>1.2386705077894251E-2</v>
          </cell>
        </row>
        <row r="412">
          <cell r="B412">
            <v>977.32099999999969</v>
          </cell>
          <cell r="C412">
            <v>972.33099999999968</v>
          </cell>
          <cell r="D412">
            <v>972.59699999999964</v>
          </cell>
          <cell r="E412">
            <v>977.44709999999975</v>
          </cell>
          <cell r="F412">
            <v>977.45309999999972</v>
          </cell>
          <cell r="G412">
            <v>977.81309999999974</v>
          </cell>
          <cell r="H412">
            <v>977.10709999999972</v>
          </cell>
          <cell r="I412">
            <v>977.10709999999972</v>
          </cell>
          <cell r="J412">
            <v>977.4730999999997</v>
          </cell>
          <cell r="K412">
            <v>977.90809999999965</v>
          </cell>
          <cell r="L412">
            <v>977.91409999999962</v>
          </cell>
          <cell r="M412">
            <v>979.34609999999964</v>
          </cell>
          <cell r="N412">
            <v>979.34609999999964</v>
          </cell>
          <cell r="O412">
            <v>2.5392931800501912E-2</v>
          </cell>
        </row>
        <row r="413">
          <cell r="B413">
            <v>577.04798699999992</v>
          </cell>
          <cell r="C413">
            <v>466.03972299999998</v>
          </cell>
          <cell r="D413">
            <v>390.98162500000018</v>
          </cell>
          <cell r="E413">
            <v>290.69342299999994</v>
          </cell>
          <cell r="F413">
            <v>261.554057</v>
          </cell>
          <cell r="G413">
            <v>183.29052200000001</v>
          </cell>
          <cell r="H413">
            <v>159.35952400000008</v>
          </cell>
          <cell r="I413">
            <v>172.037429</v>
          </cell>
          <cell r="J413">
            <v>227.47142299999996</v>
          </cell>
          <cell r="K413">
            <v>437.50827000000021</v>
          </cell>
          <cell r="L413">
            <v>511.96691700000002</v>
          </cell>
          <cell r="M413">
            <v>546.30764000000022</v>
          </cell>
          <cell r="N413">
            <v>4224.2585400000007</v>
          </cell>
          <cell r="O413">
            <v>3.0758912496807993E-2</v>
          </cell>
        </row>
        <row r="414">
          <cell r="B414">
            <v>387.37086699999998</v>
          </cell>
          <cell r="C414">
            <v>352.12164899999993</v>
          </cell>
          <cell r="D414">
            <v>294.40725700000002</v>
          </cell>
          <cell r="E414">
            <v>206.16686899999999</v>
          </cell>
          <cell r="F414">
            <v>181.03840600000001</v>
          </cell>
          <cell r="G414">
            <v>110.591508</v>
          </cell>
          <cell r="H414">
            <v>89.130255000000005</v>
          </cell>
          <cell r="I414">
            <v>101.689736</v>
          </cell>
          <cell r="J414">
            <v>131.867549</v>
          </cell>
          <cell r="K414">
            <v>240.93230699999998</v>
          </cell>
          <cell r="L414">
            <v>308.321775</v>
          </cell>
          <cell r="M414">
            <v>337.66779299999996</v>
          </cell>
          <cell r="N414">
            <v>2741.3059709999998</v>
          </cell>
          <cell r="O414">
            <v>3.5558387132948871E-2</v>
          </cell>
        </row>
        <row r="415">
          <cell r="B415">
            <v>89.231241999999995</v>
          </cell>
          <cell r="C415">
            <v>77.25958</v>
          </cell>
          <cell r="D415">
            <v>78.150530000000003</v>
          </cell>
          <cell r="E415">
            <v>95.298460000000006</v>
          </cell>
          <cell r="F415">
            <v>70.054699999999997</v>
          </cell>
          <cell r="G415">
            <v>50.199690000000004</v>
          </cell>
          <cell r="H415">
            <v>28.478259999999999</v>
          </cell>
          <cell r="I415">
            <v>12.308479999999999</v>
          </cell>
          <cell r="J415">
            <v>31.122319999999998</v>
          </cell>
          <cell r="K415">
            <v>96.372769999999988</v>
          </cell>
          <cell r="L415">
            <v>98.18516000000001</v>
          </cell>
          <cell r="M415">
            <v>93.206099999999992</v>
          </cell>
          <cell r="N415">
            <v>819.86729199999991</v>
          </cell>
          <cell r="O415">
            <v>7.6581354509366664E-2</v>
          </cell>
        </row>
        <row r="416">
          <cell r="B416">
            <v>4.9340000000000002</v>
          </cell>
          <cell r="C416">
            <v>3.9830000000000001</v>
          </cell>
          <cell r="D416">
            <v>3.6320000000000001</v>
          </cell>
          <cell r="E416">
            <v>2.6</v>
          </cell>
          <cell r="F416">
            <v>2.4780000000000002</v>
          </cell>
          <cell r="G416">
            <v>0.91300000000000003</v>
          </cell>
          <cell r="H416">
            <v>0.81899999999999995</v>
          </cell>
          <cell r="I416">
            <v>0.70399999999999996</v>
          </cell>
          <cell r="J416">
            <v>1.373</v>
          </cell>
          <cell r="K416">
            <v>3.3420000000000001</v>
          </cell>
          <cell r="L416">
            <v>4.0979999999999999</v>
          </cell>
          <cell r="M416">
            <v>3.895</v>
          </cell>
          <cell r="N416">
            <v>32.771000000000001</v>
          </cell>
          <cell r="O416">
            <v>6.0903155946122244E-2</v>
          </cell>
        </row>
        <row r="417">
          <cell r="B417">
            <v>0.10628</v>
          </cell>
          <cell r="C417">
            <v>0</v>
          </cell>
          <cell r="D417">
            <v>2.1489999999999999E-2</v>
          </cell>
          <cell r="E417">
            <v>0</v>
          </cell>
          <cell r="F417">
            <v>6.7569999999999991E-2</v>
          </cell>
          <cell r="G417">
            <v>0</v>
          </cell>
          <cell r="H417">
            <v>0</v>
          </cell>
          <cell r="I417">
            <v>0</v>
          </cell>
          <cell r="J417">
            <v>0</v>
          </cell>
          <cell r="K417">
            <v>0</v>
          </cell>
          <cell r="L417">
            <v>0</v>
          </cell>
          <cell r="M417">
            <v>0</v>
          </cell>
          <cell r="N417">
            <v>0.19533999999999999</v>
          </cell>
          <cell r="O417">
            <v>3.7348031433205304E-5</v>
          </cell>
        </row>
        <row r="418">
          <cell r="B418">
            <v>7.2099999999999997E-2</v>
          </cell>
          <cell r="C418">
            <v>0.12969999999999998</v>
          </cell>
          <cell r="D418">
            <v>0.2361</v>
          </cell>
          <cell r="E418">
            <v>0.58289999999999997</v>
          </cell>
          <cell r="F418">
            <v>0.1585</v>
          </cell>
          <cell r="G418">
            <v>0.17909999999999998</v>
          </cell>
          <cell r="H418">
            <v>2.75E-2</v>
          </cell>
          <cell r="I418">
            <v>7.2700000000000001E-2</v>
          </cell>
          <cell r="J418">
            <v>0.18280000000000002</v>
          </cell>
          <cell r="K418">
            <v>6.0399999999999995E-2</v>
          </cell>
          <cell r="L418">
            <v>7.9000000000000008E-3</v>
          </cell>
          <cell r="M418">
            <v>1.5E-3</v>
          </cell>
          <cell r="N418">
            <v>1.7112000000000003</v>
          </cell>
          <cell r="O418">
            <v>3.2349453955509068E-2</v>
          </cell>
        </row>
        <row r="419">
          <cell r="B419">
            <v>0</v>
          </cell>
          <cell r="C419">
            <v>0</v>
          </cell>
          <cell r="D419">
            <v>0</v>
          </cell>
          <cell r="E419">
            <v>0</v>
          </cell>
          <cell r="F419">
            <v>0</v>
          </cell>
          <cell r="G419">
            <v>0</v>
          </cell>
          <cell r="H419">
            <v>0</v>
          </cell>
          <cell r="I419">
            <v>0</v>
          </cell>
          <cell r="J419">
            <v>0</v>
          </cell>
          <cell r="K419">
            <v>0</v>
          </cell>
          <cell r="L419">
            <v>0</v>
          </cell>
          <cell r="M419">
            <v>0</v>
          </cell>
          <cell r="N419">
            <v>0</v>
          </cell>
          <cell r="O419">
            <v>0</v>
          </cell>
        </row>
        <row r="420">
          <cell r="B420">
            <v>0</v>
          </cell>
          <cell r="C420">
            <v>0</v>
          </cell>
          <cell r="D420">
            <v>1.4E-3</v>
          </cell>
          <cell r="E420">
            <v>1.2999999999999999E-3</v>
          </cell>
          <cell r="F420">
            <v>1.1999999999999999E-3</v>
          </cell>
          <cell r="G420">
            <v>2.3999999999999998E-3</v>
          </cell>
          <cell r="H420">
            <v>1.1000000000000001E-3</v>
          </cell>
          <cell r="I420">
            <v>1.4E-3</v>
          </cell>
          <cell r="J420">
            <v>1.4E-3</v>
          </cell>
          <cell r="K420">
            <v>1E-3</v>
          </cell>
          <cell r="L420">
            <v>0</v>
          </cell>
          <cell r="M420">
            <v>0</v>
          </cell>
          <cell r="N420">
            <v>1.1200000000000002E-2</v>
          </cell>
          <cell r="O420">
            <v>1.1045626326461378E-2</v>
          </cell>
        </row>
        <row r="421">
          <cell r="B421">
            <v>147.46642</v>
          </cell>
          <cell r="C421">
            <v>135.95353</v>
          </cell>
          <cell r="D421">
            <v>106.55892</v>
          </cell>
          <cell r="E421">
            <v>40.10351</v>
          </cell>
          <cell r="F421">
            <v>48.42022</v>
          </cell>
          <cell r="G421">
            <v>22.826000000000001</v>
          </cell>
          <cell r="H421">
            <v>26.005200000000002</v>
          </cell>
          <cell r="I421">
            <v>55.165819999999997</v>
          </cell>
          <cell r="J421">
            <v>57.432269999999995</v>
          </cell>
          <cell r="K421">
            <v>56.281800000000004</v>
          </cell>
          <cell r="L421">
            <v>93.638919999999999</v>
          </cell>
          <cell r="M421">
            <v>117.78034</v>
          </cell>
          <cell r="N421">
            <v>907.63294999999982</v>
          </cell>
          <cell r="O421">
            <v>2.8938009082119243E-2</v>
          </cell>
        </row>
        <row r="422">
          <cell r="B422">
            <v>0</v>
          </cell>
          <cell r="C422">
            <v>0</v>
          </cell>
          <cell r="D422">
            <v>0</v>
          </cell>
          <cell r="E422">
            <v>0</v>
          </cell>
          <cell r="F422">
            <v>0</v>
          </cell>
          <cell r="G422">
            <v>0</v>
          </cell>
          <cell r="H422">
            <v>0</v>
          </cell>
          <cell r="I422">
            <v>0</v>
          </cell>
          <cell r="J422">
            <v>0</v>
          </cell>
          <cell r="K422">
            <v>0</v>
          </cell>
          <cell r="L422">
            <v>0</v>
          </cell>
          <cell r="M422">
            <v>0</v>
          </cell>
          <cell r="N422">
            <v>0</v>
          </cell>
          <cell r="O422">
            <v>0</v>
          </cell>
        </row>
        <row r="423">
          <cell r="B423">
            <v>0</v>
          </cell>
          <cell r="C423">
            <v>0</v>
          </cell>
          <cell r="D423">
            <v>0</v>
          </cell>
          <cell r="E423">
            <v>0</v>
          </cell>
          <cell r="F423">
            <v>0</v>
          </cell>
          <cell r="G423">
            <v>0</v>
          </cell>
          <cell r="H423">
            <v>0</v>
          </cell>
          <cell r="I423">
            <v>0</v>
          </cell>
          <cell r="J423">
            <v>0</v>
          </cell>
          <cell r="K423">
            <v>0</v>
          </cell>
          <cell r="L423">
            <v>0</v>
          </cell>
          <cell r="M423">
            <v>0</v>
          </cell>
          <cell r="N423">
            <v>0</v>
          </cell>
          <cell r="O423">
            <v>0</v>
          </cell>
        </row>
        <row r="424">
          <cell r="B424">
            <v>0</v>
          </cell>
          <cell r="C424">
            <v>0</v>
          </cell>
          <cell r="D424">
            <v>0</v>
          </cell>
          <cell r="E424">
            <v>0</v>
          </cell>
          <cell r="F424">
            <v>0</v>
          </cell>
          <cell r="G424">
            <v>0</v>
          </cell>
          <cell r="H424">
            <v>0</v>
          </cell>
          <cell r="I424">
            <v>0</v>
          </cell>
          <cell r="J424">
            <v>0</v>
          </cell>
          <cell r="K424">
            <v>0</v>
          </cell>
          <cell r="L424">
            <v>0</v>
          </cell>
          <cell r="M424">
            <v>0</v>
          </cell>
          <cell r="N424">
            <v>0</v>
          </cell>
          <cell r="O424">
            <v>0</v>
          </cell>
        </row>
        <row r="425">
          <cell r="B425">
            <v>0</v>
          </cell>
          <cell r="C425">
            <v>0</v>
          </cell>
          <cell r="D425">
            <v>0</v>
          </cell>
          <cell r="E425">
            <v>0</v>
          </cell>
          <cell r="F425">
            <v>0</v>
          </cell>
          <cell r="G425">
            <v>0</v>
          </cell>
          <cell r="H425">
            <v>0</v>
          </cell>
          <cell r="I425">
            <v>0</v>
          </cell>
          <cell r="J425">
            <v>0</v>
          </cell>
          <cell r="K425">
            <v>0</v>
          </cell>
          <cell r="L425">
            <v>0</v>
          </cell>
          <cell r="M425">
            <v>0</v>
          </cell>
          <cell r="N425">
            <v>0</v>
          </cell>
          <cell r="O425">
            <v>0</v>
          </cell>
        </row>
        <row r="426">
          <cell r="B426">
            <v>0</v>
          </cell>
          <cell r="C426">
            <v>1.41536</v>
          </cell>
          <cell r="D426">
            <v>1.87601</v>
          </cell>
          <cell r="E426">
            <v>0</v>
          </cell>
          <cell r="F426">
            <v>0</v>
          </cell>
          <cell r="G426">
            <v>0</v>
          </cell>
          <cell r="H426">
            <v>0</v>
          </cell>
          <cell r="I426">
            <v>0</v>
          </cell>
          <cell r="J426">
            <v>0</v>
          </cell>
          <cell r="K426">
            <v>0</v>
          </cell>
          <cell r="L426">
            <v>0</v>
          </cell>
          <cell r="M426">
            <v>0</v>
          </cell>
          <cell r="N426">
            <v>3.2913699999999997</v>
          </cell>
          <cell r="O426">
            <v>1.0010985372700489E-3</v>
          </cell>
        </row>
        <row r="427">
          <cell r="B427">
            <v>0</v>
          </cell>
          <cell r="C427">
            <v>0</v>
          </cell>
          <cell r="D427">
            <v>0</v>
          </cell>
          <cell r="E427">
            <v>0</v>
          </cell>
          <cell r="F427">
            <v>0</v>
          </cell>
          <cell r="G427">
            <v>0</v>
          </cell>
          <cell r="H427">
            <v>0</v>
          </cell>
          <cell r="I427">
            <v>0</v>
          </cell>
          <cell r="J427">
            <v>0</v>
          </cell>
          <cell r="K427">
            <v>0</v>
          </cell>
          <cell r="L427">
            <v>0</v>
          </cell>
          <cell r="M427">
            <v>0</v>
          </cell>
          <cell r="N427">
            <v>0</v>
          </cell>
          <cell r="O427">
            <v>0</v>
          </cell>
        </row>
        <row r="428">
          <cell r="B428">
            <v>0</v>
          </cell>
          <cell r="C428">
            <v>0</v>
          </cell>
          <cell r="D428">
            <v>0</v>
          </cell>
          <cell r="E428">
            <v>0</v>
          </cell>
          <cell r="F428">
            <v>0</v>
          </cell>
          <cell r="G428">
            <v>0</v>
          </cell>
          <cell r="H428">
            <v>0</v>
          </cell>
          <cell r="I428">
            <v>0</v>
          </cell>
          <cell r="J428">
            <v>0</v>
          </cell>
          <cell r="K428">
            <v>0</v>
          </cell>
          <cell r="L428">
            <v>0</v>
          </cell>
          <cell r="M428">
            <v>0</v>
          </cell>
          <cell r="N428">
            <v>0</v>
          </cell>
          <cell r="O428">
            <v>0</v>
          </cell>
        </row>
        <row r="429">
          <cell r="B429">
            <v>0.41175</v>
          </cell>
          <cell r="C429">
            <v>0.82437999999999989</v>
          </cell>
          <cell r="D429">
            <v>0.27400000000000002</v>
          </cell>
          <cell r="E429">
            <v>0.184</v>
          </cell>
          <cell r="F429">
            <v>0.23926999999999998</v>
          </cell>
          <cell r="G429">
            <v>0.104</v>
          </cell>
          <cell r="H429">
            <v>0</v>
          </cell>
          <cell r="I429">
            <v>0</v>
          </cell>
          <cell r="J429">
            <v>0</v>
          </cell>
          <cell r="K429">
            <v>0.76097000000000004</v>
          </cell>
          <cell r="L429">
            <v>0.44569999999999999</v>
          </cell>
          <cell r="M429">
            <v>0.72770000000000001</v>
          </cell>
          <cell r="N429">
            <v>3.9717699999999998</v>
          </cell>
          <cell r="O429">
            <v>2.7567586473029107E-2</v>
          </cell>
        </row>
        <row r="430">
          <cell r="B430">
            <v>145.14907499999998</v>
          </cell>
          <cell r="C430">
            <v>132.55609899999999</v>
          </cell>
          <cell r="D430">
            <v>103.656807</v>
          </cell>
          <cell r="E430">
            <v>67.396699000000012</v>
          </cell>
          <cell r="F430">
            <v>59.618945999999994</v>
          </cell>
          <cell r="G430">
            <v>36.367317999999997</v>
          </cell>
          <cell r="H430">
            <v>33.799194999999997</v>
          </cell>
          <cell r="I430">
            <v>33.437336000000002</v>
          </cell>
          <cell r="J430">
            <v>41.755759000000005</v>
          </cell>
          <cell r="K430">
            <v>84.113366999999997</v>
          </cell>
          <cell r="L430">
            <v>111.94609500000001</v>
          </cell>
          <cell r="M430">
            <v>122.057153</v>
          </cell>
          <cell r="N430">
            <v>971.85384899999985</v>
          </cell>
          <cell r="O430">
            <v>4.6135855742411913E-2</v>
          </cell>
        </row>
        <row r="431">
          <cell r="B431">
            <v>175.479209</v>
          </cell>
          <cell r="C431">
            <v>156.54373200000001</v>
          </cell>
          <cell r="D431">
            <v>117.58803399999999</v>
          </cell>
          <cell r="E431">
            <v>71.066484000000003</v>
          </cell>
          <cell r="F431">
            <v>58.434320999999997</v>
          </cell>
          <cell r="G431">
            <v>23.174599999999998</v>
          </cell>
          <cell r="H431">
            <v>20.866762999999999</v>
          </cell>
          <cell r="I431">
            <v>21.974520999999999</v>
          </cell>
          <cell r="J431">
            <v>38.091999999999999</v>
          </cell>
          <cell r="K431">
            <v>97.308700000000002</v>
          </cell>
          <cell r="L431">
            <v>136.04050000000001</v>
          </cell>
          <cell r="M431">
            <v>161.33622200000002</v>
          </cell>
          <cell r="N431">
            <v>1077.9050860000002</v>
          </cell>
        </row>
        <row r="432">
          <cell r="B432">
            <v>484.66347999999999</v>
          </cell>
          <cell r="C432">
            <v>435.20302100000004</v>
          </cell>
          <cell r="D432">
            <v>343.3621280000001</v>
          </cell>
          <cell r="E432">
            <v>219.09394200000006</v>
          </cell>
          <cell r="F432">
            <v>185.18999400000001</v>
          </cell>
          <cell r="G432">
            <v>96.165559000000016</v>
          </cell>
          <cell r="H432">
            <v>82.343816000000004</v>
          </cell>
          <cell r="I432">
            <v>85.959305999999998</v>
          </cell>
          <cell r="J432">
            <v>131.64548400000001</v>
          </cell>
          <cell r="K432">
            <v>275.350347</v>
          </cell>
          <cell r="L432">
            <v>371.99811500000004</v>
          </cell>
          <cell r="M432">
            <v>428.44946500000003</v>
          </cell>
          <cell r="N432">
            <v>3139.4246570000005</v>
          </cell>
          <cell r="O432">
            <v>4.5804545515530377E-2</v>
          </cell>
        </row>
        <row r="433">
          <cell r="B433">
            <v>74.975716000000006</v>
          </cell>
          <cell r="C433">
            <v>73.093344000000002</v>
          </cell>
          <cell r="D433">
            <v>70.166936000000007</v>
          </cell>
          <cell r="E433">
            <v>56.571092</v>
          </cell>
          <cell r="F433">
            <v>51.304143000000003</v>
          </cell>
          <cell r="G433">
            <v>38.906081000000007</v>
          </cell>
          <cell r="H433">
            <v>30.195926</v>
          </cell>
          <cell r="I433">
            <v>31.081599999999998</v>
          </cell>
          <cell r="J433">
            <v>41.721962999999995</v>
          </cell>
          <cell r="K433">
            <v>52.824519000000002</v>
          </cell>
          <cell r="L433">
            <v>64.775812000000002</v>
          </cell>
          <cell r="M433">
            <v>59.426992000000006</v>
          </cell>
          <cell r="N433">
            <v>645.04412400000001</v>
          </cell>
          <cell r="O433">
            <v>4.3777056924405297E-2</v>
          </cell>
        </row>
        <row r="434">
          <cell r="B434">
            <v>0.92548000000000008</v>
          </cell>
          <cell r="C434">
            <v>1.21736</v>
          </cell>
          <cell r="D434">
            <v>1.1576300000000002</v>
          </cell>
          <cell r="E434">
            <v>0.69455999999999996</v>
          </cell>
          <cell r="F434">
            <v>0.45265</v>
          </cell>
          <cell r="G434">
            <v>0.26434000000000002</v>
          </cell>
          <cell r="H434">
            <v>0.12143000000000001</v>
          </cell>
          <cell r="I434">
            <v>0.18423</v>
          </cell>
          <cell r="J434">
            <v>0.43713000000000002</v>
          </cell>
          <cell r="K434">
            <v>0.84746999999999995</v>
          </cell>
          <cell r="L434">
            <v>1.1105099999999999</v>
          </cell>
          <cell r="M434">
            <v>1.32281</v>
          </cell>
          <cell r="N434">
            <v>8.7355999999999998</v>
          </cell>
          <cell r="O434">
            <v>5.7712101919048745E-3</v>
          </cell>
        </row>
        <row r="435">
          <cell r="B435">
            <v>2.6709999999999998</v>
          </cell>
          <cell r="C435">
            <v>2.4248000000000003</v>
          </cell>
          <cell r="D435">
            <v>1.8927</v>
          </cell>
          <cell r="E435">
            <v>0.95789999999999997</v>
          </cell>
          <cell r="F435">
            <v>0.7</v>
          </cell>
          <cell r="G435">
            <v>0.19750000000000001</v>
          </cell>
          <cell r="H435">
            <v>0.1484</v>
          </cell>
          <cell r="I435">
            <v>0.14249999999999999</v>
          </cell>
          <cell r="J435">
            <v>0.39219999999999999</v>
          </cell>
          <cell r="K435">
            <v>1.4672000000000001</v>
          </cell>
          <cell r="L435">
            <v>1.9977</v>
          </cell>
          <cell r="M435">
            <v>2.3725999999999998</v>
          </cell>
          <cell r="N435">
            <v>15.364500000000001</v>
          </cell>
          <cell r="O435">
            <v>2.7652196405798669E-2</v>
          </cell>
        </row>
        <row r="436">
          <cell r="B436">
            <v>1.298</v>
          </cell>
          <cell r="C436">
            <v>1.18</v>
          </cell>
          <cell r="D436">
            <v>0.85299999999999998</v>
          </cell>
          <cell r="E436">
            <v>0.45600000000000002</v>
          </cell>
          <cell r="F436">
            <v>0.26</v>
          </cell>
          <cell r="G436">
            <v>6.9000000000000006E-2</v>
          </cell>
          <cell r="H436">
            <v>0.04</v>
          </cell>
          <cell r="I436">
            <v>4.4999999999999998E-2</v>
          </cell>
          <cell r="J436">
            <v>0.16200000000000001</v>
          </cell>
          <cell r="K436">
            <v>0.49399999999999999</v>
          </cell>
          <cell r="L436">
            <v>0.75600000000000001</v>
          </cell>
          <cell r="M436">
            <v>1.1930000000000001</v>
          </cell>
          <cell r="N436">
            <v>6.8059999999999992</v>
          </cell>
          <cell r="O436">
            <v>3.6384650484588908E-2</v>
          </cell>
        </row>
        <row r="437">
          <cell r="B437">
            <v>0.17199999999999999</v>
          </cell>
          <cell r="C437">
            <v>0.14899999999999999</v>
          </cell>
          <cell r="D437">
            <v>9.5000000000000001E-2</v>
          </cell>
          <cell r="E437">
            <v>5.7000000000000002E-2</v>
          </cell>
          <cell r="F437">
            <v>5.1999999999999998E-2</v>
          </cell>
          <cell r="G437">
            <v>7.0000000000000001E-3</v>
          </cell>
          <cell r="H437">
            <v>5.0000000000000001E-3</v>
          </cell>
          <cell r="I437">
            <v>6.0000000000000001E-3</v>
          </cell>
          <cell r="J437">
            <v>2.3E-2</v>
          </cell>
          <cell r="K437">
            <v>6.6000000000000003E-2</v>
          </cell>
          <cell r="L437">
            <v>9.8000000000000004E-2</v>
          </cell>
          <cell r="M437">
            <v>0.55700000000000005</v>
          </cell>
          <cell r="N437">
            <v>1.2869999999999999</v>
          </cell>
          <cell r="O437">
            <v>2.3236284364738105E-3</v>
          </cell>
        </row>
        <row r="438">
          <cell r="B438">
            <v>235.255259</v>
          </cell>
          <cell r="C438">
            <v>206.285583</v>
          </cell>
          <cell r="D438">
            <v>154.36994000000007</v>
          </cell>
          <cell r="E438">
            <v>92.286998000000011</v>
          </cell>
          <cell r="F438">
            <v>77.788685000000015</v>
          </cell>
          <cell r="G438">
            <v>32.220538000000005</v>
          </cell>
          <cell r="H438">
            <v>30.464196000000005</v>
          </cell>
          <cell r="I438">
            <v>31.361555999999997</v>
          </cell>
          <cell r="J438">
            <v>53.073309000000009</v>
          </cell>
          <cell r="K438">
            <v>129.07101299999999</v>
          </cell>
          <cell r="L438">
            <v>177.461758</v>
          </cell>
          <cell r="M438">
            <v>209.82720899999998</v>
          </cell>
          <cell r="N438">
            <v>1429.466044</v>
          </cell>
          <cell r="O438">
            <v>4.3468150138764101E-2</v>
          </cell>
        </row>
        <row r="439">
          <cell r="B439">
            <v>163.19318699999997</v>
          </cell>
          <cell r="C439">
            <v>145.29390600000002</v>
          </cell>
          <cell r="D439">
            <v>110.18736199999999</v>
          </cell>
          <cell r="E439">
            <v>64.761498000000017</v>
          </cell>
          <cell r="F439">
            <v>51.427841000000008</v>
          </cell>
          <cell r="G439">
            <v>22.226148000000002</v>
          </cell>
          <cell r="H439">
            <v>19.143478999999999</v>
          </cell>
          <cell r="I439">
            <v>20.977179</v>
          </cell>
          <cell r="J439">
            <v>33.627275000000004</v>
          </cell>
          <cell r="K439">
            <v>86.589393999999999</v>
          </cell>
          <cell r="L439">
            <v>121.34959900000003</v>
          </cell>
          <cell r="M439">
            <v>147.85141800000002</v>
          </cell>
          <cell r="N439">
            <v>986.62828599999989</v>
          </cell>
          <cell r="O439">
            <v>5.9536488687981316E-2</v>
          </cell>
        </row>
        <row r="440">
          <cell r="B440">
            <v>6.1728379999999996</v>
          </cell>
          <cell r="C440">
            <v>5.5590280000000005</v>
          </cell>
          <cell r="D440">
            <v>4.6395599999999995</v>
          </cell>
          <cell r="E440">
            <v>3.3088939999999996</v>
          </cell>
          <cell r="F440">
            <v>3.2046749999999999</v>
          </cell>
          <cell r="G440">
            <v>2.2749519999999994</v>
          </cell>
          <cell r="H440">
            <v>2.2253849999999997</v>
          </cell>
          <cell r="I440">
            <v>2.161241</v>
          </cell>
          <cell r="J440">
            <v>2.2086069999999998</v>
          </cell>
          <cell r="K440">
            <v>3.9907509999999995</v>
          </cell>
          <cell r="L440">
            <v>4.4487360000000002</v>
          </cell>
          <cell r="M440">
            <v>5.8984360000000002</v>
          </cell>
          <cell r="N440">
            <v>46.093102999999999</v>
          </cell>
          <cell r="O440">
            <v>2.9980707097426288E-2</v>
          </cell>
        </row>
        <row r="448">
          <cell r="B448">
            <v>458.17340000000007</v>
          </cell>
          <cell r="C448">
            <v>453.87340000000006</v>
          </cell>
          <cell r="D448">
            <v>453.87340000000006</v>
          </cell>
          <cell r="E448">
            <v>457.98040000000009</v>
          </cell>
          <cell r="F448">
            <v>457.98040000000009</v>
          </cell>
          <cell r="G448">
            <v>459.40740000000011</v>
          </cell>
          <cell r="H448">
            <v>461.4054000000001</v>
          </cell>
          <cell r="I448">
            <v>461.4054000000001</v>
          </cell>
          <cell r="J448">
            <v>462.4054000000001</v>
          </cell>
          <cell r="K448">
            <v>464.61640000000011</v>
          </cell>
          <cell r="L448">
            <v>464.61640000000011</v>
          </cell>
          <cell r="M448">
            <v>464.61640000000011</v>
          </cell>
          <cell r="N448">
            <v>464.61640000000011</v>
          </cell>
          <cell r="O448">
            <v>1.2046785665041934E-2</v>
          </cell>
        </row>
        <row r="449">
          <cell r="B449">
            <v>320.51495699999987</v>
          </cell>
          <cell r="C449">
            <v>291.27961799999997</v>
          </cell>
          <cell r="D449">
            <v>233.27520199999992</v>
          </cell>
          <cell r="E449">
            <v>169.58790899999994</v>
          </cell>
          <cell r="F449">
            <v>139.49206800000002</v>
          </cell>
          <cell r="G449">
            <v>108.268145</v>
          </cell>
          <cell r="H449">
            <v>108.78134799999999</v>
          </cell>
          <cell r="I449">
            <v>111.67087500000001</v>
          </cell>
          <cell r="J449">
            <v>125.48661300000001</v>
          </cell>
          <cell r="K449">
            <v>197.10084799999998</v>
          </cell>
          <cell r="L449">
            <v>244.74630699999997</v>
          </cell>
          <cell r="M449">
            <v>286.93005199999999</v>
          </cell>
          <cell r="N449">
            <v>2337.1339419999999</v>
          </cell>
          <cell r="O449">
            <v>1.7017826379371635E-2</v>
          </cell>
        </row>
        <row r="450">
          <cell r="B450">
            <v>285.88826799999998</v>
          </cell>
          <cell r="C450">
            <v>259.53130099999993</v>
          </cell>
          <cell r="D450">
            <v>203.36159500000002</v>
          </cell>
          <cell r="E450">
            <v>136.01511299999999</v>
          </cell>
          <cell r="F450">
            <v>108.013875</v>
          </cell>
          <cell r="G450">
            <v>47.397124000000005</v>
          </cell>
          <cell r="H450">
            <v>45.368429000000006</v>
          </cell>
          <cell r="I450">
            <v>48.169671999999998</v>
          </cell>
          <cell r="J450">
            <v>66.392410000000012</v>
          </cell>
          <cell r="K450">
            <v>163.96874099999999</v>
          </cell>
          <cell r="L450">
            <v>215.75982199999999</v>
          </cell>
          <cell r="M450">
            <v>254.04585200000002</v>
          </cell>
          <cell r="N450">
            <v>1833.9122019999998</v>
          </cell>
          <cell r="O450">
            <v>2.3788282204327028E-2</v>
          </cell>
        </row>
        <row r="451">
          <cell r="B451">
            <v>0.42954799999999999</v>
          </cell>
          <cell r="C451">
            <v>0.51325399999999999</v>
          </cell>
          <cell r="D451">
            <v>0.49741000000000002</v>
          </cell>
          <cell r="E451">
            <v>0.327787</v>
          </cell>
          <cell r="F451">
            <v>0.16578100000000001</v>
          </cell>
          <cell r="G451">
            <v>5.2444999999999999E-2</v>
          </cell>
          <cell r="H451">
            <v>5.2648E-2</v>
          </cell>
          <cell r="I451">
            <v>0.265733</v>
          </cell>
          <cell r="J451">
            <v>0.16254299999999999</v>
          </cell>
          <cell r="K451">
            <v>0.47929400000000005</v>
          </cell>
          <cell r="L451">
            <v>0.417576</v>
          </cell>
          <cell r="M451">
            <v>0.63982099999999986</v>
          </cell>
          <cell r="N451">
            <v>4.0038399999999994</v>
          </cell>
          <cell r="O451">
            <v>3.7398673350025845E-4</v>
          </cell>
        </row>
        <row r="452">
          <cell r="B452">
            <v>0.88552999999999993</v>
          </cell>
          <cell r="C452">
            <v>0.81961000000000006</v>
          </cell>
          <cell r="D452">
            <v>0.82701000000000002</v>
          </cell>
          <cell r="E452">
            <v>0.67410999999999999</v>
          </cell>
          <cell r="F452">
            <v>0.58180999999999994</v>
          </cell>
          <cell r="G452">
            <v>0.67837000000000003</v>
          </cell>
          <cell r="H452">
            <v>0.52937999999999996</v>
          </cell>
          <cell r="I452">
            <v>0.56903999999999999</v>
          </cell>
          <cell r="J452">
            <v>0.5226900000000001</v>
          </cell>
          <cell r="K452">
            <v>0.70508999999999999</v>
          </cell>
          <cell r="L452">
            <v>0.71678999999999993</v>
          </cell>
          <cell r="M452">
            <v>0.76919999999999999</v>
          </cell>
          <cell r="N452">
            <v>8.2786299999999997</v>
          </cell>
          <cell r="O452">
            <v>1.5385392386873942E-2</v>
          </cell>
        </row>
        <row r="453">
          <cell r="B453">
            <v>0</v>
          </cell>
          <cell r="C453">
            <v>0</v>
          </cell>
          <cell r="D453">
            <v>0</v>
          </cell>
          <cell r="E453">
            <v>0</v>
          </cell>
          <cell r="F453">
            <v>0</v>
          </cell>
          <cell r="G453">
            <v>0</v>
          </cell>
          <cell r="H453">
            <v>0</v>
          </cell>
          <cell r="I453">
            <v>0</v>
          </cell>
          <cell r="J453">
            <v>0</v>
          </cell>
          <cell r="K453">
            <v>0</v>
          </cell>
          <cell r="L453">
            <v>0</v>
          </cell>
          <cell r="M453">
            <v>0</v>
          </cell>
          <cell r="N453">
            <v>0</v>
          </cell>
          <cell r="O453">
            <v>0</v>
          </cell>
        </row>
        <row r="454">
          <cell r="B454">
            <v>4.8000000000000001E-2</v>
          </cell>
          <cell r="C454">
            <v>5.1999999999999998E-2</v>
          </cell>
          <cell r="D454">
            <v>0.1</v>
          </cell>
          <cell r="E454">
            <v>0.33787</v>
          </cell>
          <cell r="F454">
            <v>0.28567999999999999</v>
          </cell>
          <cell r="G454">
            <v>0.44692000000000004</v>
          </cell>
          <cell r="H454">
            <v>0.11799999999999999</v>
          </cell>
          <cell r="I454">
            <v>0.253</v>
          </cell>
          <cell r="J454">
            <v>0.14499999999999999</v>
          </cell>
          <cell r="K454">
            <v>3.3000000000000002E-2</v>
          </cell>
          <cell r="L454">
            <v>2.1000000000000003E-3</v>
          </cell>
          <cell r="M454">
            <v>0</v>
          </cell>
          <cell r="N454">
            <v>1.8215699999999999</v>
          </cell>
          <cell r="O454">
            <v>3.4435948364736235E-2</v>
          </cell>
        </row>
        <row r="455">
          <cell r="B455">
            <v>0.113</v>
          </cell>
          <cell r="C455">
            <v>0.104</v>
          </cell>
          <cell r="D455">
            <v>9.0999999999999998E-2</v>
          </cell>
          <cell r="E455">
            <v>6.7000000000000004E-2</v>
          </cell>
          <cell r="F455">
            <v>5.8999999999999997E-2</v>
          </cell>
          <cell r="G455">
            <v>4.2999999999999997E-2</v>
          </cell>
          <cell r="H455">
            <v>4.2999999999999997E-2</v>
          </cell>
          <cell r="I455">
            <v>4.3999999999999997E-2</v>
          </cell>
          <cell r="J455">
            <v>5.1999999999999998E-2</v>
          </cell>
          <cell r="K455">
            <v>8.4000000000000005E-2</v>
          </cell>
          <cell r="L455">
            <v>9.9000000000000005E-2</v>
          </cell>
          <cell r="M455">
            <v>0.109</v>
          </cell>
          <cell r="N455">
            <v>0.90800000000000003</v>
          </cell>
          <cell r="O455">
            <v>1.0303642792766972E-2</v>
          </cell>
        </row>
        <row r="456">
          <cell r="B456">
            <v>0</v>
          </cell>
          <cell r="C456">
            <v>0</v>
          </cell>
          <cell r="D456">
            <v>0</v>
          </cell>
          <cell r="E456">
            <v>0</v>
          </cell>
          <cell r="F456">
            <v>0</v>
          </cell>
          <cell r="G456">
            <v>0</v>
          </cell>
          <cell r="H456">
            <v>0</v>
          </cell>
          <cell r="I456">
            <v>0</v>
          </cell>
          <cell r="J456">
            <v>0</v>
          </cell>
          <cell r="K456">
            <v>0</v>
          </cell>
          <cell r="L456">
            <v>0</v>
          </cell>
          <cell r="M456">
            <v>0</v>
          </cell>
          <cell r="N456">
            <v>0</v>
          </cell>
          <cell r="O456">
            <v>0</v>
          </cell>
        </row>
        <row r="457">
          <cell r="B457">
            <v>11.457231999999999</v>
          </cell>
          <cell r="C457">
            <v>10.224715999999999</v>
          </cell>
          <cell r="D457">
            <v>8.6498100000000004</v>
          </cell>
          <cell r="E457">
            <v>5.7170030000000001</v>
          </cell>
          <cell r="F457">
            <v>2.720809</v>
          </cell>
          <cell r="G457">
            <v>1.0541530000000001</v>
          </cell>
          <cell r="H457">
            <v>1.004629</v>
          </cell>
          <cell r="I457">
            <v>0.58795800000000009</v>
          </cell>
          <cell r="J457">
            <v>1.660817</v>
          </cell>
          <cell r="K457">
            <v>5.0431520000000001</v>
          </cell>
          <cell r="L457">
            <v>7.2690600000000005</v>
          </cell>
          <cell r="M457">
            <v>8.0252569999999999</v>
          </cell>
          <cell r="N457">
            <v>63.414596000000003</v>
          </cell>
          <cell r="O457">
            <v>2.0218439127699397E-3</v>
          </cell>
        </row>
        <row r="458">
          <cell r="B458">
            <v>0</v>
          </cell>
          <cell r="C458">
            <v>0</v>
          </cell>
          <cell r="D458">
            <v>0</v>
          </cell>
          <cell r="E458">
            <v>0</v>
          </cell>
          <cell r="F458">
            <v>0</v>
          </cell>
          <cell r="G458">
            <v>0</v>
          </cell>
          <cell r="H458">
            <v>0</v>
          </cell>
          <cell r="I458">
            <v>0</v>
          </cell>
          <cell r="J458">
            <v>0</v>
          </cell>
          <cell r="K458">
            <v>0</v>
          </cell>
          <cell r="L458">
            <v>0</v>
          </cell>
          <cell r="M458">
            <v>0</v>
          </cell>
          <cell r="N458">
            <v>0</v>
          </cell>
          <cell r="O458">
            <v>0</v>
          </cell>
        </row>
        <row r="459">
          <cell r="B459">
            <v>0</v>
          </cell>
          <cell r="C459">
            <v>0</v>
          </cell>
          <cell r="D459">
            <v>0</v>
          </cell>
          <cell r="E459">
            <v>0</v>
          </cell>
          <cell r="F459">
            <v>0</v>
          </cell>
          <cell r="G459">
            <v>0</v>
          </cell>
          <cell r="H459">
            <v>0</v>
          </cell>
          <cell r="I459">
            <v>0</v>
          </cell>
          <cell r="J459">
            <v>0</v>
          </cell>
          <cell r="K459">
            <v>0</v>
          </cell>
          <cell r="L459">
            <v>0</v>
          </cell>
          <cell r="M459">
            <v>0</v>
          </cell>
          <cell r="N459">
            <v>0</v>
          </cell>
          <cell r="O459">
            <v>0</v>
          </cell>
        </row>
        <row r="460">
          <cell r="B460">
            <v>0.42199999999999999</v>
          </cell>
          <cell r="C460">
            <v>0.39</v>
          </cell>
          <cell r="D460">
            <v>0.373</v>
          </cell>
          <cell r="E460">
            <v>0.221</v>
          </cell>
          <cell r="F460">
            <v>5.9799999999999999E-2</v>
          </cell>
          <cell r="G460">
            <v>3.9E-2</v>
          </cell>
          <cell r="H460">
            <v>0.1082</v>
          </cell>
          <cell r="I460">
            <v>0.1598</v>
          </cell>
          <cell r="J460">
            <v>0.2082</v>
          </cell>
          <cell r="K460">
            <v>0.28599999999999998</v>
          </cell>
          <cell r="L460">
            <v>0.31230000000000002</v>
          </cell>
          <cell r="M460">
            <v>0.3327</v>
          </cell>
          <cell r="N460">
            <v>2.9119999999999999</v>
          </cell>
          <cell r="O460">
            <v>1.9244532215519083E-3</v>
          </cell>
        </row>
        <row r="461">
          <cell r="B461">
            <v>0</v>
          </cell>
          <cell r="C461">
            <v>0</v>
          </cell>
          <cell r="D461">
            <v>0</v>
          </cell>
          <cell r="E461">
            <v>0</v>
          </cell>
          <cell r="F461">
            <v>0</v>
          </cell>
          <cell r="G461">
            <v>0</v>
          </cell>
          <cell r="H461">
            <v>0</v>
          </cell>
          <cell r="I461">
            <v>0</v>
          </cell>
          <cell r="J461">
            <v>0</v>
          </cell>
          <cell r="K461">
            <v>0</v>
          </cell>
          <cell r="L461">
            <v>0</v>
          </cell>
          <cell r="M461">
            <v>0</v>
          </cell>
          <cell r="N461">
            <v>0</v>
          </cell>
          <cell r="O461">
            <v>0</v>
          </cell>
        </row>
        <row r="462">
          <cell r="B462">
            <v>62.52</v>
          </cell>
          <cell r="C462">
            <v>54.951999999999998</v>
          </cell>
          <cell r="D462">
            <v>62.997999999999998</v>
          </cell>
          <cell r="E462">
            <v>50.500999999999998</v>
          </cell>
          <cell r="F462">
            <v>25.614000000000001</v>
          </cell>
          <cell r="G462">
            <v>10.260999999999999</v>
          </cell>
          <cell r="H462">
            <v>13.202</v>
          </cell>
          <cell r="I462">
            <v>14.204000000000001</v>
          </cell>
          <cell r="J462">
            <v>15.715999999999999</v>
          </cell>
          <cell r="K462">
            <v>40.421999999999997</v>
          </cell>
          <cell r="L462">
            <v>26.486999999999998</v>
          </cell>
          <cell r="M462">
            <v>60.908999999999999</v>
          </cell>
          <cell r="N462">
            <v>437.786</v>
          </cell>
          <cell r="O462">
            <v>0.13315638297648266</v>
          </cell>
        </row>
        <row r="463">
          <cell r="B463">
            <v>0</v>
          </cell>
          <cell r="C463">
            <v>0</v>
          </cell>
          <cell r="D463">
            <v>0</v>
          </cell>
          <cell r="E463">
            <v>0</v>
          </cell>
          <cell r="F463">
            <v>0</v>
          </cell>
          <cell r="G463">
            <v>0</v>
          </cell>
          <cell r="H463">
            <v>0</v>
          </cell>
          <cell r="I463">
            <v>0</v>
          </cell>
          <cell r="J463">
            <v>0</v>
          </cell>
          <cell r="K463">
            <v>0</v>
          </cell>
          <cell r="L463">
            <v>0</v>
          </cell>
          <cell r="M463">
            <v>0</v>
          </cell>
          <cell r="N463">
            <v>0</v>
          </cell>
          <cell r="O463">
            <v>0</v>
          </cell>
        </row>
        <row r="464">
          <cell r="B464">
            <v>0</v>
          </cell>
          <cell r="C464">
            <v>0</v>
          </cell>
          <cell r="D464">
            <v>0</v>
          </cell>
          <cell r="E464">
            <v>0</v>
          </cell>
          <cell r="F464">
            <v>0</v>
          </cell>
          <cell r="G464">
            <v>0</v>
          </cell>
          <cell r="H464">
            <v>0</v>
          </cell>
          <cell r="I464">
            <v>0</v>
          </cell>
          <cell r="J464">
            <v>0</v>
          </cell>
          <cell r="K464">
            <v>0</v>
          </cell>
          <cell r="L464">
            <v>0</v>
          </cell>
          <cell r="M464">
            <v>0</v>
          </cell>
          <cell r="N464">
            <v>0</v>
          </cell>
          <cell r="O464">
            <v>0</v>
          </cell>
        </row>
        <row r="465">
          <cell r="B465">
            <v>1.0041869999999999</v>
          </cell>
          <cell r="C465">
            <v>0.12806600000000001</v>
          </cell>
          <cell r="D465">
            <v>0</v>
          </cell>
          <cell r="E465">
            <v>0</v>
          </cell>
          <cell r="F465">
            <v>5.7300000000000007E-3</v>
          </cell>
          <cell r="G465">
            <v>0</v>
          </cell>
          <cell r="H465">
            <v>0</v>
          </cell>
          <cell r="I465">
            <v>0</v>
          </cell>
          <cell r="J465">
            <v>0</v>
          </cell>
          <cell r="K465">
            <v>0</v>
          </cell>
          <cell r="L465">
            <v>0.24639499999999998</v>
          </cell>
          <cell r="M465">
            <v>0.82360999999999995</v>
          </cell>
          <cell r="N465">
            <v>2.2079879999999998</v>
          </cell>
          <cell r="O465">
            <v>1.5325383927420418E-2</v>
          </cell>
        </row>
        <row r="466">
          <cell r="B466">
            <v>209.00877099999997</v>
          </cell>
          <cell r="C466">
            <v>192.34765499999995</v>
          </cell>
          <cell r="D466">
            <v>129.82536500000001</v>
          </cell>
          <cell r="E466">
            <v>78.169342999999998</v>
          </cell>
          <cell r="F466">
            <v>78.521265</v>
          </cell>
          <cell r="G466">
            <v>34.822236000000004</v>
          </cell>
          <cell r="H466">
            <v>30.310572000000004</v>
          </cell>
          <cell r="I466">
            <v>32.086140999999998</v>
          </cell>
          <cell r="J466">
            <v>47.925160000000005</v>
          </cell>
          <cell r="K466">
            <v>116.91620500000001</v>
          </cell>
          <cell r="L466">
            <v>180.20960099999999</v>
          </cell>
          <cell r="M466">
            <v>182.43726400000003</v>
          </cell>
          <cell r="N466">
            <v>1312.5795779999999</v>
          </cell>
          <cell r="O466">
            <v>6.2310790993269922E-2</v>
          </cell>
        </row>
        <row r="467">
          <cell r="B467">
            <v>266.13889099999994</v>
          </cell>
          <cell r="C467">
            <v>241.71274000000005</v>
          </cell>
          <cell r="D467">
            <v>185.02024700000001</v>
          </cell>
          <cell r="E467">
            <v>117.268839</v>
          </cell>
          <cell r="F467">
            <v>94.629540999999989</v>
          </cell>
          <cell r="G467">
            <v>42.294769999999993</v>
          </cell>
          <cell r="H467">
            <v>38.044395999999999</v>
          </cell>
          <cell r="I467">
            <v>38.257751999999996</v>
          </cell>
          <cell r="J467">
            <v>63.371114999999996</v>
          </cell>
          <cell r="K467">
            <v>151.84911400000001</v>
          </cell>
          <cell r="L467">
            <v>201.21709899999996</v>
          </cell>
          <cell r="M467">
            <v>241.55808299999998</v>
          </cell>
          <cell r="N467">
            <v>1681.3625869999998</v>
          </cell>
          <cell r="O467">
            <v>2.4531262112830944E-2</v>
          </cell>
        </row>
        <row r="468">
          <cell r="B468">
            <v>25.227864</v>
          </cell>
          <cell r="C468">
            <v>26.099277999999998</v>
          </cell>
          <cell r="D468">
            <v>20.778106000000001</v>
          </cell>
          <cell r="E468">
            <v>12.355499999999999</v>
          </cell>
          <cell r="F468">
            <v>8.0805899999999991</v>
          </cell>
          <cell r="G468">
            <v>4.4420000000000002</v>
          </cell>
          <cell r="H468">
            <v>3.3890000000000002</v>
          </cell>
          <cell r="I468">
            <v>3.6390000000000002</v>
          </cell>
          <cell r="J468">
            <v>5.7706999999999997</v>
          </cell>
          <cell r="K468">
            <v>16.551938</v>
          </cell>
          <cell r="L468">
            <v>20.576141</v>
          </cell>
          <cell r="M468">
            <v>22.988818000000002</v>
          </cell>
          <cell r="N468">
            <v>169.89893500000002</v>
          </cell>
          <cell r="O468">
            <v>1.1530490817851147E-2</v>
          </cell>
        </row>
        <row r="469">
          <cell r="B469">
            <v>0.51800000000000002</v>
          </cell>
          <cell r="C469">
            <v>0.46899999999999997</v>
          </cell>
          <cell r="D469">
            <v>0.35599999999999998</v>
          </cell>
          <cell r="E469">
            <v>0.17100000000000001</v>
          </cell>
          <cell r="F469">
            <v>2.5000000000000001E-2</v>
          </cell>
          <cell r="G469">
            <v>0</v>
          </cell>
          <cell r="H469">
            <v>0</v>
          </cell>
          <cell r="I469">
            <v>0</v>
          </cell>
          <cell r="J469">
            <v>4.2999999999999997E-2</v>
          </cell>
          <cell r="K469">
            <v>0.25</v>
          </cell>
          <cell r="L469">
            <v>0.38400000000000001</v>
          </cell>
          <cell r="M469">
            <v>0.46300000000000002</v>
          </cell>
          <cell r="N469">
            <v>2.6789999999999998</v>
          </cell>
          <cell r="O469">
            <v>1.7698924062586609E-3</v>
          </cell>
        </row>
        <row r="470">
          <cell r="B470">
            <v>1.002</v>
          </cell>
          <cell r="C470">
            <v>1.2849999999999999</v>
          </cell>
          <cell r="D470">
            <v>0.88500000000000001</v>
          </cell>
          <cell r="E470">
            <v>0.52700000000000002</v>
          </cell>
          <cell r="F470">
            <v>0.26100000000000001</v>
          </cell>
          <cell r="G470">
            <v>1.0999999999999999E-2</v>
          </cell>
          <cell r="H470">
            <v>0</v>
          </cell>
          <cell r="I470">
            <v>0</v>
          </cell>
          <cell r="J470">
            <v>0.13100000000000001</v>
          </cell>
          <cell r="K470">
            <v>0.61</v>
          </cell>
          <cell r="L470">
            <v>1.0880000000000001</v>
          </cell>
          <cell r="M470">
            <v>1.357</v>
          </cell>
          <cell r="N470">
            <v>7.1570000000000009</v>
          </cell>
          <cell r="O470">
            <v>1.2880781650968212E-2</v>
          </cell>
        </row>
        <row r="471">
          <cell r="B471">
            <v>0.41539999999999999</v>
          </cell>
          <cell r="C471">
            <v>0.36599999999999999</v>
          </cell>
          <cell r="D471">
            <v>0.25800000000000001</v>
          </cell>
          <cell r="E471">
            <v>0.13</v>
          </cell>
          <cell r="F471">
            <v>5.8999999999999997E-2</v>
          </cell>
          <cell r="G471">
            <v>4.0000000000000001E-3</v>
          </cell>
          <cell r="H471">
            <v>4.0000000000000001E-3</v>
          </cell>
          <cell r="I471">
            <v>4.0000000000000001E-3</v>
          </cell>
          <cell r="J471">
            <v>8.0000000000000002E-3</v>
          </cell>
          <cell r="K471">
            <v>0.155</v>
          </cell>
          <cell r="L471">
            <v>0.28839999999999999</v>
          </cell>
          <cell r="M471">
            <v>0.37880000000000003</v>
          </cell>
          <cell r="N471">
            <v>2.0705999999999998</v>
          </cell>
          <cell r="O471">
            <v>1.1069358991094591E-2</v>
          </cell>
        </row>
        <row r="472">
          <cell r="B472">
            <v>0.88552999999999993</v>
          </cell>
          <cell r="C472">
            <v>0.81961000000000006</v>
          </cell>
          <cell r="D472">
            <v>0.82701000000000002</v>
          </cell>
          <cell r="E472">
            <v>0.67410999999999999</v>
          </cell>
          <cell r="F472">
            <v>0.58180999999999994</v>
          </cell>
          <cell r="G472">
            <v>0.67837000000000003</v>
          </cell>
          <cell r="H472">
            <v>0.52937999999999996</v>
          </cell>
          <cell r="I472">
            <v>0.56903999999999999</v>
          </cell>
          <cell r="J472">
            <v>0.5226900000000001</v>
          </cell>
          <cell r="K472">
            <v>0.70508999999999999</v>
          </cell>
          <cell r="L472">
            <v>0.71678999999999993</v>
          </cell>
          <cell r="M472">
            <v>0.76919999999999999</v>
          </cell>
          <cell r="N472">
            <v>8.2786299999999997</v>
          </cell>
          <cell r="O472">
            <v>1.4946744431270538E-2</v>
          </cell>
        </row>
        <row r="473">
          <cell r="B473">
            <v>149.72553600000001</v>
          </cell>
          <cell r="C473">
            <v>132.78517000000002</v>
          </cell>
          <cell r="D473">
            <v>101.49275499999999</v>
          </cell>
          <cell r="E473">
            <v>67.016125000000002</v>
          </cell>
          <cell r="F473">
            <v>55.537744999999994</v>
          </cell>
          <cell r="G473">
            <v>25.462820999999995</v>
          </cell>
          <cell r="H473">
            <v>23.668285999999998</v>
          </cell>
          <cell r="I473">
            <v>23.292005999999997</v>
          </cell>
          <cell r="J473">
            <v>38.646811</v>
          </cell>
          <cell r="K473">
            <v>87.166325999999998</v>
          </cell>
          <cell r="L473">
            <v>114.29493499999998</v>
          </cell>
          <cell r="M473">
            <v>137.44599499999995</v>
          </cell>
          <cell r="N473">
            <v>956.53451099999984</v>
          </cell>
          <cell r="O473">
            <v>2.9086934881439753E-2</v>
          </cell>
        </row>
        <row r="474">
          <cell r="B474">
            <v>86.387069999999994</v>
          </cell>
          <cell r="C474">
            <v>78.097017000000022</v>
          </cell>
          <cell r="D474">
            <v>58.907833000000004</v>
          </cell>
          <cell r="E474">
            <v>35.675160000000005</v>
          </cell>
          <cell r="F474">
            <v>29.704790000000006</v>
          </cell>
          <cell r="G474">
            <v>11.501716999999998</v>
          </cell>
          <cell r="H474">
            <v>10.269962</v>
          </cell>
          <cell r="I474">
            <v>10.570601000000002</v>
          </cell>
          <cell r="J474">
            <v>17.840651000000005</v>
          </cell>
          <cell r="K474">
            <v>45.539771000000002</v>
          </cell>
          <cell r="L474">
            <v>62.656902999999993</v>
          </cell>
          <cell r="M474">
            <v>76.792284000000024</v>
          </cell>
          <cell r="N474">
            <v>523.94375900000011</v>
          </cell>
          <cell r="O474">
            <v>3.1616538997992924E-2</v>
          </cell>
        </row>
        <row r="475">
          <cell r="B475">
            <v>1.9774909999999999</v>
          </cell>
          <cell r="C475">
            <v>1.7916650000000001</v>
          </cell>
          <cell r="D475">
            <v>1.5155430000000001</v>
          </cell>
          <cell r="E475">
            <v>0.71994399999999992</v>
          </cell>
          <cell r="F475">
            <v>0.379606</v>
          </cell>
          <cell r="G475">
            <v>0.19486200000000001</v>
          </cell>
          <cell r="H475">
            <v>0.18376799999999999</v>
          </cell>
          <cell r="I475">
            <v>0.18310499999999999</v>
          </cell>
          <cell r="J475">
            <v>0.40826299999999999</v>
          </cell>
          <cell r="K475">
            <v>0.87098900000000001</v>
          </cell>
          <cell r="L475">
            <v>1.2119300000000002</v>
          </cell>
          <cell r="M475">
            <v>1.362986</v>
          </cell>
          <cell r="N475">
            <v>10.800151999999999</v>
          </cell>
          <cell r="O475">
            <v>7.024829587187538E-3</v>
          </cell>
        </row>
        <row r="483">
          <cell r="B483">
            <v>5969.874399999997</v>
          </cell>
          <cell r="C483">
            <v>5964.0543999999973</v>
          </cell>
          <cell r="D483">
            <v>5088.9543999999969</v>
          </cell>
          <cell r="E483">
            <v>5095.6003999999957</v>
          </cell>
          <cell r="F483">
            <v>5095.6003999999957</v>
          </cell>
          <cell r="G483">
            <v>5052.3533999999954</v>
          </cell>
          <cell r="H483">
            <v>5038.9163999999964</v>
          </cell>
          <cell r="I483">
            <v>5038.6113999999961</v>
          </cell>
          <cell r="J483">
            <v>5039.7863999999963</v>
          </cell>
          <cell r="K483">
            <v>5083.4853999999959</v>
          </cell>
          <cell r="L483">
            <v>5083.4853999999959</v>
          </cell>
          <cell r="M483">
            <v>5083.9603999999963</v>
          </cell>
          <cell r="N483">
            <v>5083.9603999999963</v>
          </cell>
          <cell r="O483">
            <v>0.13181924113819657</v>
          </cell>
        </row>
        <row r="484">
          <cell r="B484">
            <v>2898.5000739999996</v>
          </cell>
          <cell r="C484">
            <v>2596.5932919999982</v>
          </cell>
          <cell r="D484">
            <v>2278.9672000000014</v>
          </cell>
          <cell r="E484">
            <v>1797.450376</v>
          </cell>
          <cell r="F484">
            <v>1727.0730469999999</v>
          </cell>
          <cell r="G484">
            <v>1361.2338269999991</v>
          </cell>
          <cell r="H484">
            <v>1365.6938140000002</v>
          </cell>
          <cell r="I484">
            <v>1281.7341759999997</v>
          </cell>
          <cell r="J484">
            <v>1399.4293289999994</v>
          </cell>
          <cell r="K484">
            <v>1852.5069699999995</v>
          </cell>
          <cell r="L484">
            <v>2396.0390179999986</v>
          </cell>
          <cell r="M484">
            <v>2617.2329359999981</v>
          </cell>
          <cell r="N484">
            <v>23572.454058999992</v>
          </cell>
          <cell r="O484">
            <v>0.17164267879678763</v>
          </cell>
        </row>
        <row r="485">
          <cell r="B485">
            <v>1605.0512560000002</v>
          </cell>
          <cell r="C485">
            <v>1489.3656559999999</v>
          </cell>
          <cell r="D485">
            <v>1127.653665</v>
          </cell>
          <cell r="E485">
            <v>716.18654900000013</v>
          </cell>
          <cell r="F485">
            <v>629.12455199999988</v>
          </cell>
          <cell r="G485">
            <v>312.98729700000001</v>
          </cell>
          <cell r="H485">
            <v>305.75703199999998</v>
          </cell>
          <cell r="I485">
            <v>312.08864699999998</v>
          </cell>
          <cell r="J485">
            <v>417.510784</v>
          </cell>
          <cell r="K485">
            <v>978.36026099999992</v>
          </cell>
          <cell r="L485">
            <v>1263.947402</v>
          </cell>
          <cell r="M485">
            <v>1521.1638830000002</v>
          </cell>
          <cell r="N485">
            <v>10679.196984000002</v>
          </cell>
          <cell r="O485">
            <v>0.13852339893586146</v>
          </cell>
        </row>
        <row r="486">
          <cell r="B486">
            <v>115.86934299999999</v>
          </cell>
          <cell r="C486">
            <v>92.074122000000003</v>
          </cell>
          <cell r="D486">
            <v>94.352404000000007</v>
          </cell>
          <cell r="E486">
            <v>64.504918999999987</v>
          </cell>
          <cell r="F486">
            <v>60.748689999999996</v>
          </cell>
          <cell r="G486">
            <v>33.646909000000001</v>
          </cell>
          <cell r="H486">
            <v>31.696916000000002</v>
          </cell>
          <cell r="I486">
            <v>16.527387000000001</v>
          </cell>
          <cell r="J486">
            <v>38.723461999999998</v>
          </cell>
          <cell r="K486">
            <v>110.984516</v>
          </cell>
          <cell r="L486">
            <v>101.338568</v>
          </cell>
          <cell r="M486">
            <v>113.41045600000002</v>
          </cell>
          <cell r="N486">
            <v>873.87769200000002</v>
          </cell>
          <cell r="O486">
            <v>8.1626304625016244E-2</v>
          </cell>
        </row>
        <row r="487">
          <cell r="B487">
            <v>0.16060899999999997</v>
          </cell>
          <cell r="C487">
            <v>0.135856</v>
          </cell>
          <cell r="D487">
            <v>6.8298999999999999E-2</v>
          </cell>
          <cell r="E487">
            <v>7.6290000000000011E-2</v>
          </cell>
          <cell r="F487">
            <v>5.7679000000000001E-2</v>
          </cell>
          <cell r="G487">
            <v>4.0034999999999994E-2</v>
          </cell>
          <cell r="H487">
            <v>5.1302999999999994E-2</v>
          </cell>
          <cell r="I487">
            <v>4.4749999999999998E-2</v>
          </cell>
          <cell r="J487">
            <v>4.4749999999999998E-2</v>
          </cell>
          <cell r="K487">
            <v>0.30589999999999995</v>
          </cell>
          <cell r="L487">
            <v>1.2090689999999999</v>
          </cell>
          <cell r="M487">
            <v>1.4577329999999999</v>
          </cell>
          <cell r="N487">
            <v>3.6522730000000001</v>
          </cell>
          <cell r="O487">
            <v>6.7875546085506E-3</v>
          </cell>
        </row>
        <row r="488">
          <cell r="B488">
            <v>849.05490399999996</v>
          </cell>
          <cell r="C488">
            <v>791.12170600000002</v>
          </cell>
          <cell r="D488">
            <v>581.49885600000005</v>
          </cell>
          <cell r="E488">
            <v>328.26144399999998</v>
          </cell>
          <cell r="F488">
            <v>254.99113200000002</v>
          </cell>
          <cell r="G488">
            <v>100.279202</v>
          </cell>
          <cell r="H488">
            <v>85.915234999999996</v>
          </cell>
          <cell r="I488">
            <v>124.360527</v>
          </cell>
          <cell r="J488">
            <v>173.525916</v>
          </cell>
          <cell r="K488">
            <v>470.06805099999997</v>
          </cell>
          <cell r="L488">
            <v>623.18810299999996</v>
          </cell>
          <cell r="M488">
            <v>704.90313900000001</v>
          </cell>
          <cell r="N488">
            <v>5087.1682149999997</v>
          </cell>
          <cell r="O488">
            <v>0.97264113033594202</v>
          </cell>
        </row>
        <row r="489">
          <cell r="B489">
            <v>1.8494E-2</v>
          </cell>
          <cell r="C489">
            <v>1.5753E-2</v>
          </cell>
          <cell r="D489">
            <v>2E-3</v>
          </cell>
          <cell r="E489">
            <v>2.1000000000000001E-2</v>
          </cell>
          <cell r="F489">
            <v>3.4000000000000002E-2</v>
          </cell>
          <cell r="G489">
            <v>4.3088000000000001E-2</v>
          </cell>
          <cell r="H489">
            <v>1.9624000000000003E-2</v>
          </cell>
          <cell r="I489">
            <v>4.6799999999999994E-2</v>
          </cell>
          <cell r="J489">
            <v>3.0505000000000001E-2</v>
          </cell>
          <cell r="K489">
            <v>0</v>
          </cell>
          <cell r="L489">
            <v>0</v>
          </cell>
          <cell r="M489">
            <v>0</v>
          </cell>
          <cell r="N489">
            <v>0.23126400000000003</v>
          </cell>
          <cell r="O489">
            <v>4.3719402288258814E-3</v>
          </cell>
        </row>
        <row r="490">
          <cell r="B490">
            <v>0</v>
          </cell>
          <cell r="C490">
            <v>0</v>
          </cell>
          <cell r="D490">
            <v>0</v>
          </cell>
          <cell r="E490">
            <v>0</v>
          </cell>
          <cell r="F490">
            <v>0</v>
          </cell>
          <cell r="G490">
            <v>0</v>
          </cell>
          <cell r="H490">
            <v>0</v>
          </cell>
          <cell r="I490">
            <v>0</v>
          </cell>
          <cell r="J490">
            <v>0</v>
          </cell>
          <cell r="K490">
            <v>0</v>
          </cell>
          <cell r="L490">
            <v>0</v>
          </cell>
          <cell r="M490">
            <v>0</v>
          </cell>
          <cell r="N490">
            <v>0</v>
          </cell>
          <cell r="O490">
            <v>0</v>
          </cell>
        </row>
        <row r="491">
          <cell r="B491">
            <v>0</v>
          </cell>
          <cell r="C491">
            <v>0</v>
          </cell>
          <cell r="D491">
            <v>0</v>
          </cell>
          <cell r="E491">
            <v>0</v>
          </cell>
          <cell r="F491">
            <v>0</v>
          </cell>
          <cell r="G491">
            <v>0</v>
          </cell>
          <cell r="H491">
            <v>0</v>
          </cell>
          <cell r="I491">
            <v>0</v>
          </cell>
          <cell r="J491">
            <v>0</v>
          </cell>
          <cell r="K491">
            <v>0</v>
          </cell>
          <cell r="L491">
            <v>0</v>
          </cell>
          <cell r="M491">
            <v>0</v>
          </cell>
          <cell r="N491">
            <v>0</v>
          </cell>
          <cell r="O491">
            <v>0</v>
          </cell>
        </row>
        <row r="492">
          <cell r="B492">
            <v>30.539400000000001</v>
          </cell>
          <cell r="C492">
            <v>31.057230000000001</v>
          </cell>
          <cell r="D492">
            <v>23.903949999999998</v>
          </cell>
          <cell r="E492">
            <v>12.62964</v>
          </cell>
          <cell r="F492">
            <v>8.8742199999999993</v>
          </cell>
          <cell r="G492">
            <v>3.0885499999999997</v>
          </cell>
          <cell r="H492">
            <v>2.5603400000000001</v>
          </cell>
          <cell r="I492">
            <v>2.9859499999999999</v>
          </cell>
          <cell r="J492">
            <v>5.0834399999999995</v>
          </cell>
          <cell r="K492">
            <v>11.981549999999999</v>
          </cell>
          <cell r="L492">
            <v>19.065459999999998</v>
          </cell>
          <cell r="M492">
            <v>50.644940000000005</v>
          </cell>
          <cell r="N492">
            <v>202.41467</v>
          </cell>
          <cell r="O492">
            <v>6.4535752682999999E-3</v>
          </cell>
        </row>
        <row r="493">
          <cell r="B493">
            <v>0</v>
          </cell>
          <cell r="C493">
            <v>0</v>
          </cell>
          <cell r="D493">
            <v>0</v>
          </cell>
          <cell r="E493">
            <v>0</v>
          </cell>
          <cell r="F493">
            <v>0</v>
          </cell>
          <cell r="G493">
            <v>0</v>
          </cell>
          <cell r="H493">
            <v>0</v>
          </cell>
          <cell r="I493">
            <v>0</v>
          </cell>
          <cell r="J493">
            <v>0</v>
          </cell>
          <cell r="K493">
            <v>0</v>
          </cell>
          <cell r="L493">
            <v>0</v>
          </cell>
          <cell r="M493">
            <v>0</v>
          </cell>
          <cell r="N493">
            <v>0</v>
          </cell>
          <cell r="O493">
            <v>0</v>
          </cell>
        </row>
        <row r="494">
          <cell r="B494">
            <v>0</v>
          </cell>
          <cell r="C494">
            <v>0</v>
          </cell>
          <cell r="D494">
            <v>0</v>
          </cell>
          <cell r="E494">
            <v>0</v>
          </cell>
          <cell r="F494">
            <v>0</v>
          </cell>
          <cell r="G494">
            <v>0</v>
          </cell>
          <cell r="H494">
            <v>0</v>
          </cell>
          <cell r="I494">
            <v>0</v>
          </cell>
          <cell r="J494">
            <v>0</v>
          </cell>
          <cell r="K494">
            <v>0</v>
          </cell>
          <cell r="L494">
            <v>0</v>
          </cell>
          <cell r="M494">
            <v>0</v>
          </cell>
          <cell r="N494">
            <v>0</v>
          </cell>
          <cell r="O494">
            <v>0</v>
          </cell>
        </row>
        <row r="495">
          <cell r="B495">
            <v>55.830400000000004</v>
          </cell>
          <cell r="C495">
            <v>50.24559</v>
          </cell>
          <cell r="D495">
            <v>54.068309999999997</v>
          </cell>
          <cell r="E495">
            <v>53.924160000000001</v>
          </cell>
          <cell r="F495">
            <v>52.50638</v>
          </cell>
          <cell r="G495">
            <v>47.551520000000004</v>
          </cell>
          <cell r="H495">
            <v>46.994109999999999</v>
          </cell>
          <cell r="I495">
            <v>32.663679999999999</v>
          </cell>
          <cell r="J495">
            <v>19.525510000000001</v>
          </cell>
          <cell r="K495">
            <v>56.831189999999999</v>
          </cell>
          <cell r="L495">
            <v>56.448459999999997</v>
          </cell>
          <cell r="M495">
            <v>61.383229999999998</v>
          </cell>
          <cell r="N495">
            <v>587.97253999999998</v>
          </cell>
          <cell r="O495">
            <v>0.38857336840214912</v>
          </cell>
        </row>
        <row r="496">
          <cell r="B496">
            <v>0</v>
          </cell>
          <cell r="C496">
            <v>0</v>
          </cell>
          <cell r="D496">
            <v>0</v>
          </cell>
          <cell r="E496">
            <v>0</v>
          </cell>
          <cell r="F496">
            <v>0</v>
          </cell>
          <cell r="G496">
            <v>0</v>
          </cell>
          <cell r="H496">
            <v>0</v>
          </cell>
          <cell r="I496">
            <v>0</v>
          </cell>
          <cell r="J496">
            <v>0</v>
          </cell>
          <cell r="K496">
            <v>0</v>
          </cell>
          <cell r="L496">
            <v>0</v>
          </cell>
          <cell r="M496">
            <v>0</v>
          </cell>
          <cell r="N496">
            <v>0</v>
          </cell>
          <cell r="O496">
            <v>0</v>
          </cell>
        </row>
        <row r="497">
          <cell r="B497">
            <v>4.5819999999999999</v>
          </cell>
          <cell r="C497">
            <v>3.758</v>
          </cell>
          <cell r="D497">
            <v>3.613</v>
          </cell>
          <cell r="E497">
            <v>1.9950000000000001</v>
          </cell>
          <cell r="F497">
            <v>1.518</v>
          </cell>
          <cell r="G497">
            <v>0</v>
          </cell>
          <cell r="H497">
            <v>0</v>
          </cell>
          <cell r="I497">
            <v>0</v>
          </cell>
          <cell r="J497">
            <v>0.67400000000000004</v>
          </cell>
          <cell r="K497">
            <v>4.6429999999999998</v>
          </cell>
          <cell r="L497">
            <v>2.7240000000000002</v>
          </cell>
          <cell r="M497">
            <v>4.0270000000000001</v>
          </cell>
          <cell r="N497">
            <v>27.534000000000002</v>
          </cell>
          <cell r="O497">
            <v>8.3747032771136435E-3</v>
          </cell>
        </row>
        <row r="498">
          <cell r="B498">
            <v>150.37054100000003</v>
          </cell>
          <cell r="C498">
            <v>138.88943800000001</v>
          </cell>
          <cell r="D498">
            <v>128.037995</v>
          </cell>
          <cell r="E498">
            <v>116.59847000000001</v>
          </cell>
          <cell r="F498">
            <v>128.11106599999997</v>
          </cell>
          <cell r="G498">
            <v>82.472904999999983</v>
          </cell>
          <cell r="H498">
            <v>78.587516000000008</v>
          </cell>
          <cell r="I498">
            <v>73.38524799999999</v>
          </cell>
          <cell r="J498">
            <v>104.51674300000002</v>
          </cell>
          <cell r="K498">
            <v>123.125454</v>
          </cell>
          <cell r="L498">
            <v>133.761437</v>
          </cell>
          <cell r="M498">
            <v>157.43235599999997</v>
          </cell>
          <cell r="N498">
            <v>1415.2891690000004</v>
          </cell>
          <cell r="O498">
            <v>0.67153616514853542</v>
          </cell>
        </row>
        <row r="499">
          <cell r="B499">
            <v>0</v>
          </cell>
          <cell r="C499">
            <v>0</v>
          </cell>
          <cell r="D499">
            <v>0</v>
          </cell>
          <cell r="E499">
            <v>0</v>
          </cell>
          <cell r="F499">
            <v>0</v>
          </cell>
          <cell r="G499">
            <v>0</v>
          </cell>
          <cell r="H499">
            <v>0</v>
          </cell>
          <cell r="I499">
            <v>0</v>
          </cell>
          <cell r="J499">
            <v>0</v>
          </cell>
          <cell r="K499">
            <v>0</v>
          </cell>
          <cell r="L499">
            <v>0</v>
          </cell>
          <cell r="M499">
            <v>0</v>
          </cell>
          <cell r="N499">
            <v>0</v>
          </cell>
          <cell r="O499">
            <v>0</v>
          </cell>
        </row>
        <row r="500">
          <cell r="B500">
            <v>14.220693000000001</v>
          </cell>
          <cell r="C500">
            <v>16.508099999999999</v>
          </cell>
          <cell r="D500">
            <v>6.8488429999999996</v>
          </cell>
          <cell r="E500">
            <v>1.836395</v>
          </cell>
          <cell r="F500">
            <v>0.66436400000000007</v>
          </cell>
          <cell r="G500">
            <v>2.1234000000000003E-2</v>
          </cell>
          <cell r="H500">
            <v>9.5795000000000005E-2</v>
          </cell>
          <cell r="I500">
            <v>0.110599</v>
          </cell>
          <cell r="J500">
            <v>0.16465299999999999</v>
          </cell>
          <cell r="K500">
            <v>1.2832950000000001</v>
          </cell>
          <cell r="L500">
            <v>7.3978459999999995</v>
          </cell>
          <cell r="M500">
            <v>14.83379</v>
          </cell>
          <cell r="N500">
            <v>63.985607000000009</v>
          </cell>
          <cell r="O500">
            <v>0.44411654098846531</v>
          </cell>
        </row>
        <row r="501">
          <cell r="B501">
            <v>384.40487199999995</v>
          </cell>
          <cell r="C501">
            <v>365.5598609999999</v>
          </cell>
          <cell r="D501">
            <v>235.26000799999991</v>
          </cell>
          <cell r="E501">
            <v>136.33923100000001</v>
          </cell>
          <cell r="F501">
            <v>121.61902099999999</v>
          </cell>
          <cell r="G501">
            <v>45.843854</v>
          </cell>
          <cell r="H501">
            <v>59.836193000000009</v>
          </cell>
          <cell r="I501">
            <v>61.963705999999995</v>
          </cell>
          <cell r="J501">
            <v>75.221805000000018</v>
          </cell>
          <cell r="K501">
            <v>199.13730499999997</v>
          </cell>
          <cell r="L501">
            <v>318.81445900000006</v>
          </cell>
          <cell r="M501">
            <v>413.07123900000005</v>
          </cell>
          <cell r="N501">
            <v>2417.0715539999997</v>
          </cell>
          <cell r="O501">
            <v>0.11474324524122083</v>
          </cell>
        </row>
        <row r="502">
          <cell r="B502">
            <v>1550.5360310000001</v>
          </cell>
          <cell r="C502">
            <v>1430.7095750000003</v>
          </cell>
          <cell r="D502">
            <v>1075.6604170000001</v>
          </cell>
          <cell r="E502">
            <v>688.53402700000004</v>
          </cell>
          <cell r="F502">
            <v>609.6858239999998</v>
          </cell>
          <cell r="G502">
            <v>294.662622</v>
          </cell>
          <cell r="H502">
            <v>288.34210700000006</v>
          </cell>
          <cell r="I502">
            <v>294.48398200000003</v>
          </cell>
          <cell r="J502">
            <v>396.63154100000003</v>
          </cell>
          <cell r="K502">
            <v>921.17268499999989</v>
          </cell>
          <cell r="L502">
            <v>1219.707236</v>
          </cell>
          <cell r="M502">
            <v>1490.4637979999998</v>
          </cell>
          <cell r="N502">
            <v>10260.589844999999</v>
          </cell>
          <cell r="O502">
            <v>0.14970311630940697</v>
          </cell>
        </row>
        <row r="503">
          <cell r="B503">
            <v>232.88095200000001</v>
          </cell>
          <cell r="C503">
            <v>217.87713200000005</v>
          </cell>
          <cell r="D503">
            <v>174.79554199999998</v>
          </cell>
          <cell r="E503">
            <v>129.11310500000002</v>
          </cell>
          <cell r="F503">
            <v>114.66785099999997</v>
          </cell>
          <cell r="G503">
            <v>87.067160999999984</v>
          </cell>
          <cell r="H503">
            <v>89.399986000000013</v>
          </cell>
          <cell r="I503">
            <v>92.177249000000003</v>
          </cell>
          <cell r="J503">
            <v>102.21346800000003</v>
          </cell>
          <cell r="K503">
            <v>148.22168899999997</v>
          </cell>
          <cell r="L503">
            <v>188.41707099999994</v>
          </cell>
          <cell r="M503">
            <v>221.340305</v>
          </cell>
          <cell r="N503">
            <v>1798.1715109999998</v>
          </cell>
          <cell r="O503">
            <v>0.12203608042926825</v>
          </cell>
        </row>
        <row r="504">
          <cell r="B504">
            <v>97.465104999999994</v>
          </cell>
          <cell r="C504">
            <v>78.222537000000003</v>
          </cell>
          <cell r="D504">
            <v>68.783641000000003</v>
          </cell>
          <cell r="E504">
            <v>43.949314999999999</v>
          </cell>
          <cell r="F504">
            <v>44.543801999999999</v>
          </cell>
          <cell r="G504">
            <v>29.875486000000006</v>
          </cell>
          <cell r="H504">
            <v>29.010777999999998</v>
          </cell>
          <cell r="I504">
            <v>29.852001000000001</v>
          </cell>
          <cell r="J504">
            <v>29.562649</v>
          </cell>
          <cell r="K504">
            <v>53.204804999999993</v>
          </cell>
          <cell r="L504">
            <v>59.657050999999996</v>
          </cell>
          <cell r="M504">
            <v>77.10207699999998</v>
          </cell>
          <cell r="N504">
            <v>641.2292470000001</v>
          </cell>
          <cell r="O504">
            <v>0.42363074838979453</v>
          </cell>
        </row>
        <row r="505">
          <cell r="B505">
            <v>7.4246529999999993</v>
          </cell>
          <cell r="C505">
            <v>7.1960240000000004</v>
          </cell>
          <cell r="D505">
            <v>4.6983959999999998</v>
          </cell>
          <cell r="E505">
            <v>2.6084429999999994</v>
          </cell>
          <cell r="F505">
            <v>1.080303</v>
          </cell>
          <cell r="G505">
            <v>0.44825999999999999</v>
          </cell>
          <cell r="H505">
            <v>0.41303099999999998</v>
          </cell>
          <cell r="I505">
            <v>0.40486899999999992</v>
          </cell>
          <cell r="J505">
            <v>0.67133900000000013</v>
          </cell>
          <cell r="K505">
            <v>2.9662880000000005</v>
          </cell>
          <cell r="L505">
            <v>4.5098719999999997</v>
          </cell>
          <cell r="M505">
            <v>5.6989259999999993</v>
          </cell>
          <cell r="N505">
            <v>38.120404000000001</v>
          </cell>
          <cell r="O505">
            <v>6.8607042108522448E-2</v>
          </cell>
        </row>
        <row r="506">
          <cell r="B506">
            <v>9.9443139999999985</v>
          </cell>
          <cell r="C506">
            <v>8.8939719999999998</v>
          </cell>
          <cell r="D506">
            <v>5.9675280000000006</v>
          </cell>
          <cell r="E506">
            <v>3.4554860000000005</v>
          </cell>
          <cell r="F506">
            <v>2.8056139999999998</v>
          </cell>
          <cell r="G506">
            <v>0.64545699999999995</v>
          </cell>
          <cell r="H506">
            <v>0.68104299999999995</v>
          </cell>
          <cell r="I506">
            <v>0.96861199999999992</v>
          </cell>
          <cell r="J506">
            <v>1.463549</v>
          </cell>
          <cell r="K506">
            <v>5.1095800000000002</v>
          </cell>
          <cell r="L506">
            <v>7.758668000000001</v>
          </cell>
          <cell r="M506">
            <v>9.1597880000000007</v>
          </cell>
          <cell r="N506">
            <v>56.853611000000001</v>
          </cell>
          <cell r="O506">
            <v>0.30393752057328527</v>
          </cell>
        </row>
        <row r="507">
          <cell r="B507">
            <v>4.8755220000000001</v>
          </cell>
          <cell r="C507">
            <v>6.5193680000000001</v>
          </cell>
          <cell r="D507">
            <v>5.7382800000000005</v>
          </cell>
          <cell r="E507">
            <v>3.6403220000000003</v>
          </cell>
          <cell r="F507">
            <v>2.601175</v>
          </cell>
          <cell r="G507">
            <v>4.4731239999999994</v>
          </cell>
          <cell r="H507">
            <v>4.473624</v>
          </cell>
          <cell r="I507">
            <v>3.008073</v>
          </cell>
          <cell r="J507">
            <v>4.5832820000000005</v>
          </cell>
          <cell r="K507">
            <v>6.0277340000000006</v>
          </cell>
          <cell r="L507">
            <v>5.7687929999999996</v>
          </cell>
          <cell r="M507">
            <v>4.8776800000000007</v>
          </cell>
          <cell r="N507">
            <v>56.586977000000012</v>
          </cell>
          <cell r="O507">
            <v>0.10216558577411773</v>
          </cell>
        </row>
        <row r="508">
          <cell r="B508">
            <v>779.21739400000024</v>
          </cell>
          <cell r="C508">
            <v>718.72169300000019</v>
          </cell>
          <cell r="D508">
            <v>538.44809899999984</v>
          </cell>
          <cell r="E508">
            <v>338.461792</v>
          </cell>
          <cell r="F508">
            <v>309.22758499999992</v>
          </cell>
          <cell r="G508">
            <v>122.01136999999999</v>
          </cell>
          <cell r="H508">
            <v>119.10565099999998</v>
          </cell>
          <cell r="I508">
            <v>121.25996400000001</v>
          </cell>
          <cell r="J508">
            <v>183.26805900000002</v>
          </cell>
          <cell r="K508">
            <v>479.96810499999998</v>
          </cell>
          <cell r="L508">
            <v>634.96825799999988</v>
          </cell>
          <cell r="M508">
            <v>775.51349800000003</v>
          </cell>
          <cell r="N508">
            <v>5120.1714680000005</v>
          </cell>
          <cell r="O508">
            <v>0.15569756486446501</v>
          </cell>
        </row>
        <row r="509">
          <cell r="B509">
            <v>410.42237199999994</v>
          </cell>
          <cell r="C509">
            <v>385.706095</v>
          </cell>
          <cell r="D509">
            <v>272.09797200000008</v>
          </cell>
          <cell r="E509">
            <v>164.22798899999998</v>
          </cell>
          <cell r="F509">
            <v>132.65239699999998</v>
          </cell>
          <cell r="G509">
            <v>49.170976000000003</v>
          </cell>
          <cell r="H509">
            <v>44.366973000000002</v>
          </cell>
          <cell r="I509">
            <v>46.013069999999999</v>
          </cell>
          <cell r="J509">
            <v>73.651973000000012</v>
          </cell>
          <cell r="K509">
            <v>221.50825099999997</v>
          </cell>
          <cell r="L509">
            <v>312.28206900000009</v>
          </cell>
          <cell r="M509">
            <v>388.85809499999988</v>
          </cell>
          <cell r="N509">
            <v>2500.9582320000004</v>
          </cell>
          <cell r="O509">
            <v>0.15091628083383551</v>
          </cell>
        </row>
        <row r="510">
          <cell r="B510">
            <v>8.3057190000000016</v>
          </cell>
          <cell r="C510">
            <v>7.5727539999999989</v>
          </cell>
          <cell r="D510">
            <v>5.1309589999999998</v>
          </cell>
          <cell r="E510">
            <v>3.0775749999999999</v>
          </cell>
          <cell r="F510">
            <v>2.1070969999999996</v>
          </cell>
          <cell r="G510">
            <v>0.97078799999999998</v>
          </cell>
          <cell r="H510">
            <v>0.89102099999999995</v>
          </cell>
          <cell r="I510">
            <v>0.80014399999999997</v>
          </cell>
          <cell r="J510">
            <v>1.217222</v>
          </cell>
          <cell r="K510">
            <v>4.1662329999999992</v>
          </cell>
          <cell r="L510">
            <v>6.345454000000001</v>
          </cell>
          <cell r="M510">
            <v>7.9134290000000007</v>
          </cell>
          <cell r="N510">
            <v>48.498395000000002</v>
          </cell>
          <cell r="O510">
            <v>3.1545200486725392E-2</v>
          </cell>
        </row>
        <row r="518">
          <cell r="B518">
            <v>1257.9574499999999</v>
          </cell>
          <cell r="C518">
            <v>1262.0244499999999</v>
          </cell>
          <cell r="D518">
            <v>1253.8644499999998</v>
          </cell>
          <cell r="E518">
            <v>1257.5234499999999</v>
          </cell>
          <cell r="F518">
            <v>1257.5234499999999</v>
          </cell>
          <cell r="G518">
            <v>1257.5234499999999</v>
          </cell>
          <cell r="H518">
            <v>1257.5234499999999</v>
          </cell>
          <cell r="I518">
            <v>1257.5234499999999</v>
          </cell>
          <cell r="J518">
            <v>1257.5234499999999</v>
          </cell>
          <cell r="K518">
            <v>1230.0544500000005</v>
          </cell>
          <cell r="L518">
            <v>1230.0544500000005</v>
          </cell>
          <cell r="M518">
            <v>1229.4634500000004</v>
          </cell>
          <cell r="N518">
            <v>1229.4634500000004</v>
          </cell>
          <cell r="O518">
            <v>3.1878088386791778E-2</v>
          </cell>
        </row>
        <row r="519">
          <cell r="B519">
            <v>840.45302899999979</v>
          </cell>
          <cell r="C519">
            <v>731.69727200000023</v>
          </cell>
          <cell r="D519">
            <v>609.35652299999958</v>
          </cell>
          <cell r="E519">
            <v>433.18756399999995</v>
          </cell>
          <cell r="F519">
            <v>396.204814</v>
          </cell>
          <cell r="G519">
            <v>291.52868800000005</v>
          </cell>
          <cell r="H519">
            <v>297.36584700000009</v>
          </cell>
          <cell r="I519">
            <v>298.99763500000006</v>
          </cell>
          <cell r="J519">
            <v>384.24273500000004</v>
          </cell>
          <cell r="K519">
            <v>604.16556500000002</v>
          </cell>
          <cell r="L519">
            <v>712.69148299999972</v>
          </cell>
          <cell r="M519">
            <v>763.33287200000029</v>
          </cell>
          <cell r="N519">
            <v>6363.2240269999993</v>
          </cell>
          <cell r="O519">
            <v>4.6333776493727379E-2</v>
          </cell>
        </row>
        <row r="520">
          <cell r="B520">
            <v>474.82685600000002</v>
          </cell>
          <cell r="C520">
            <v>426.10000099999996</v>
          </cell>
          <cell r="D520">
            <v>325.25528099999997</v>
          </cell>
          <cell r="E520">
            <v>205.62471900000003</v>
          </cell>
          <cell r="F520">
            <v>171.54525700000002</v>
          </cell>
          <cell r="G520">
            <v>98.662650999999997</v>
          </cell>
          <cell r="H520">
            <v>102.20028400000001</v>
          </cell>
          <cell r="I520">
            <v>101.92856900000001</v>
          </cell>
          <cell r="J520">
            <v>145.60108499999998</v>
          </cell>
          <cell r="K520">
            <v>254.14002499999998</v>
          </cell>
          <cell r="L520">
            <v>363.30907999999999</v>
          </cell>
          <cell r="M520">
            <v>431.25922299999991</v>
          </cell>
          <cell r="N520">
            <v>3100.453031</v>
          </cell>
          <cell r="O520">
            <v>4.0217002527304799E-2</v>
          </cell>
        </row>
        <row r="521">
          <cell r="B521">
            <v>12.638401999999999</v>
          </cell>
          <cell r="C521">
            <v>12.998971999999998</v>
          </cell>
          <cell r="D521">
            <v>14.001612000000002</v>
          </cell>
          <cell r="E521">
            <v>10.446089999999998</v>
          </cell>
          <cell r="F521">
            <v>6.3025000000000002</v>
          </cell>
          <cell r="G521">
            <v>2.9082380000000003</v>
          </cell>
          <cell r="H521">
            <v>2.8573409999999999</v>
          </cell>
          <cell r="I521">
            <v>3.9625269999999997</v>
          </cell>
          <cell r="J521">
            <v>1.8047199999999999</v>
          </cell>
          <cell r="K521">
            <v>3.9886889999999999</v>
          </cell>
          <cell r="L521">
            <v>7.9519020000000005</v>
          </cell>
          <cell r="M521">
            <v>10.653822</v>
          </cell>
          <cell r="N521">
            <v>90.514814999999999</v>
          </cell>
          <cell r="O521">
            <v>8.4547184690772371E-3</v>
          </cell>
        </row>
        <row r="522">
          <cell r="B522">
            <v>5.3245059999999995</v>
          </cell>
          <cell r="C522">
            <v>4.6642250000000001</v>
          </cell>
          <cell r="D522">
            <v>4.3625390000000008</v>
          </cell>
          <cell r="E522">
            <v>2.8761610000000002</v>
          </cell>
          <cell r="F522">
            <v>3.4977990000000005</v>
          </cell>
          <cell r="G522">
            <v>2.8523049999999999</v>
          </cell>
          <cell r="H522">
            <v>2.5185379999999995</v>
          </cell>
          <cell r="I522">
            <v>2.4430200000000002</v>
          </cell>
          <cell r="J522">
            <v>2.2256909999999999</v>
          </cell>
          <cell r="K522">
            <v>2.8375400000000002</v>
          </cell>
          <cell r="L522">
            <v>3.6625290000000001</v>
          </cell>
          <cell r="M522">
            <v>5.4089859999999996</v>
          </cell>
          <cell r="N522">
            <v>42.673839000000001</v>
          </cell>
          <cell r="O522">
            <v>7.9307054146553757E-2</v>
          </cell>
        </row>
        <row r="523">
          <cell r="B523">
            <v>0</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B524">
            <v>0</v>
          </cell>
          <cell r="C524">
            <v>0</v>
          </cell>
          <cell r="D524">
            <v>0</v>
          </cell>
          <cell r="E524">
            <v>0</v>
          </cell>
          <cell r="F524">
            <v>0</v>
          </cell>
          <cell r="G524">
            <v>2.0646999999999999E-2</v>
          </cell>
          <cell r="H524">
            <v>4.2781E-2</v>
          </cell>
          <cell r="I524">
            <v>4.7747999999999999E-2</v>
          </cell>
          <cell r="J524">
            <v>4.4171000000000002E-2</v>
          </cell>
          <cell r="K524">
            <v>0</v>
          </cell>
          <cell r="L524">
            <v>0</v>
          </cell>
          <cell r="M524">
            <v>0</v>
          </cell>
          <cell r="N524">
            <v>0.15534700000000001</v>
          </cell>
          <cell r="O524">
            <v>2.9367640390523999E-3</v>
          </cell>
        </row>
        <row r="525">
          <cell r="B525">
            <v>0</v>
          </cell>
          <cell r="C525">
            <v>0</v>
          </cell>
          <cell r="D525">
            <v>0</v>
          </cell>
          <cell r="E525">
            <v>0</v>
          </cell>
          <cell r="F525">
            <v>0</v>
          </cell>
          <cell r="G525">
            <v>0</v>
          </cell>
          <cell r="H525">
            <v>0</v>
          </cell>
          <cell r="I525">
            <v>0</v>
          </cell>
          <cell r="J525">
            <v>0</v>
          </cell>
          <cell r="K525">
            <v>0</v>
          </cell>
          <cell r="L525">
            <v>0</v>
          </cell>
          <cell r="M525">
            <v>0</v>
          </cell>
          <cell r="N525">
            <v>0</v>
          </cell>
          <cell r="O525">
            <v>0</v>
          </cell>
        </row>
        <row r="526">
          <cell r="B526">
            <v>0</v>
          </cell>
          <cell r="C526">
            <v>0</v>
          </cell>
          <cell r="D526">
            <v>0</v>
          </cell>
          <cell r="E526">
            <v>0</v>
          </cell>
          <cell r="F526">
            <v>0</v>
          </cell>
          <cell r="G526">
            <v>0</v>
          </cell>
          <cell r="H526">
            <v>0</v>
          </cell>
          <cell r="I526">
            <v>0</v>
          </cell>
          <cell r="J526">
            <v>0</v>
          </cell>
          <cell r="K526">
            <v>0</v>
          </cell>
          <cell r="L526">
            <v>0</v>
          </cell>
          <cell r="M526">
            <v>0</v>
          </cell>
          <cell r="N526">
            <v>0</v>
          </cell>
          <cell r="O526">
            <v>0</v>
          </cell>
        </row>
        <row r="527">
          <cell r="B527">
            <v>190.71527799999998</v>
          </cell>
          <cell r="C527">
            <v>173.44182999999998</v>
          </cell>
          <cell r="D527">
            <v>147.54520899999997</v>
          </cell>
          <cell r="E527">
            <v>100.28310100000002</v>
          </cell>
          <cell r="F527">
            <v>85.086176000000009</v>
          </cell>
          <cell r="G527">
            <v>25.484467000000002</v>
          </cell>
          <cell r="H527">
            <v>39.370743000000004</v>
          </cell>
          <cell r="I527">
            <v>32.180257000000005</v>
          </cell>
          <cell r="J527">
            <v>19.072022</v>
          </cell>
          <cell r="K527">
            <v>128.379153</v>
          </cell>
          <cell r="L527">
            <v>147.67136400000001</v>
          </cell>
          <cell r="M527">
            <v>177.362202</v>
          </cell>
          <cell r="N527">
            <v>1266.5918019999999</v>
          </cell>
          <cell r="O527">
            <v>4.0382673491099877E-2</v>
          </cell>
        </row>
        <row r="528">
          <cell r="B528">
            <v>0</v>
          </cell>
          <cell r="C528">
            <v>0</v>
          </cell>
          <cell r="D528">
            <v>0</v>
          </cell>
          <cell r="E528">
            <v>0</v>
          </cell>
          <cell r="F528">
            <v>0</v>
          </cell>
          <cell r="G528">
            <v>0</v>
          </cell>
          <cell r="H528">
            <v>0</v>
          </cell>
          <cell r="I528">
            <v>0</v>
          </cell>
          <cell r="J528">
            <v>0</v>
          </cell>
          <cell r="K528">
            <v>0</v>
          </cell>
          <cell r="L528">
            <v>0</v>
          </cell>
          <cell r="M528">
            <v>0</v>
          </cell>
          <cell r="N528">
            <v>0</v>
          </cell>
          <cell r="O528">
            <v>0</v>
          </cell>
        </row>
        <row r="529">
          <cell r="B529">
            <v>0</v>
          </cell>
          <cell r="C529">
            <v>0</v>
          </cell>
          <cell r="D529">
            <v>0</v>
          </cell>
          <cell r="E529">
            <v>0</v>
          </cell>
          <cell r="F529">
            <v>0</v>
          </cell>
          <cell r="G529">
            <v>0</v>
          </cell>
          <cell r="H529">
            <v>0</v>
          </cell>
          <cell r="I529">
            <v>0</v>
          </cell>
          <cell r="J529">
            <v>0</v>
          </cell>
          <cell r="K529">
            <v>0</v>
          </cell>
          <cell r="L529">
            <v>0</v>
          </cell>
          <cell r="M529">
            <v>0</v>
          </cell>
          <cell r="N529">
            <v>0</v>
          </cell>
          <cell r="O529">
            <v>0</v>
          </cell>
        </row>
        <row r="530">
          <cell r="B530">
            <v>0</v>
          </cell>
          <cell r="C530">
            <v>0</v>
          </cell>
          <cell r="D530">
            <v>0</v>
          </cell>
          <cell r="E530">
            <v>0</v>
          </cell>
          <cell r="F530">
            <v>0</v>
          </cell>
          <cell r="G530">
            <v>0</v>
          </cell>
          <cell r="H530">
            <v>0</v>
          </cell>
          <cell r="I530">
            <v>0</v>
          </cell>
          <cell r="J530">
            <v>0</v>
          </cell>
          <cell r="K530">
            <v>0</v>
          </cell>
          <cell r="L530">
            <v>0</v>
          </cell>
          <cell r="M530">
            <v>0</v>
          </cell>
          <cell r="N530">
            <v>0</v>
          </cell>
          <cell r="O530">
            <v>0</v>
          </cell>
        </row>
        <row r="531">
          <cell r="B531">
            <v>0</v>
          </cell>
          <cell r="C531">
            <v>0</v>
          </cell>
          <cell r="D531">
            <v>0</v>
          </cell>
          <cell r="E531">
            <v>0</v>
          </cell>
          <cell r="F531">
            <v>0</v>
          </cell>
          <cell r="G531">
            <v>0</v>
          </cell>
          <cell r="H531">
            <v>0</v>
          </cell>
          <cell r="I531">
            <v>0</v>
          </cell>
          <cell r="J531">
            <v>0</v>
          </cell>
          <cell r="K531">
            <v>0</v>
          </cell>
          <cell r="L531">
            <v>0</v>
          </cell>
          <cell r="M531">
            <v>0</v>
          </cell>
          <cell r="N531">
            <v>0</v>
          </cell>
          <cell r="O531">
            <v>0</v>
          </cell>
        </row>
        <row r="532">
          <cell r="B532">
            <v>64.147231000000005</v>
          </cell>
          <cell r="C532">
            <v>53.245470999999995</v>
          </cell>
          <cell r="D532">
            <v>36.098582999999998</v>
          </cell>
          <cell r="E532">
            <v>29.967149000000003</v>
          </cell>
          <cell r="F532">
            <v>27.714112</v>
          </cell>
          <cell r="G532">
            <v>12.870064000000001</v>
          </cell>
          <cell r="H532">
            <v>2.2595079999999998</v>
          </cell>
          <cell r="I532">
            <v>5.9334089999999993</v>
          </cell>
          <cell r="J532">
            <v>43.262906000000001</v>
          </cell>
          <cell r="K532">
            <v>35.385688999999999</v>
          </cell>
          <cell r="L532">
            <v>55.355588000000004</v>
          </cell>
          <cell r="M532">
            <v>45.295440999999997</v>
          </cell>
          <cell r="N532">
            <v>411.53515100000004</v>
          </cell>
          <cell r="O532">
            <v>0.12517196112904622</v>
          </cell>
        </row>
        <row r="533">
          <cell r="B533">
            <v>0</v>
          </cell>
          <cell r="C533">
            <v>0</v>
          </cell>
          <cell r="D533">
            <v>0</v>
          </cell>
          <cell r="E533">
            <v>0</v>
          </cell>
          <cell r="F533">
            <v>0</v>
          </cell>
          <cell r="G533">
            <v>0</v>
          </cell>
          <cell r="H533">
            <v>0</v>
          </cell>
          <cell r="I533">
            <v>0</v>
          </cell>
          <cell r="J533">
            <v>0</v>
          </cell>
          <cell r="K533">
            <v>0</v>
          </cell>
          <cell r="L533">
            <v>0</v>
          </cell>
          <cell r="M533">
            <v>0</v>
          </cell>
          <cell r="N533">
            <v>0</v>
          </cell>
          <cell r="O533">
            <v>0</v>
          </cell>
        </row>
        <row r="534">
          <cell r="B534">
            <v>0</v>
          </cell>
          <cell r="C534">
            <v>0</v>
          </cell>
          <cell r="D534">
            <v>0</v>
          </cell>
          <cell r="E534">
            <v>0</v>
          </cell>
          <cell r="F534">
            <v>0</v>
          </cell>
          <cell r="G534">
            <v>0</v>
          </cell>
          <cell r="H534">
            <v>0</v>
          </cell>
          <cell r="I534">
            <v>0</v>
          </cell>
          <cell r="J534">
            <v>0</v>
          </cell>
          <cell r="K534">
            <v>0</v>
          </cell>
          <cell r="L534">
            <v>0</v>
          </cell>
          <cell r="M534">
            <v>0</v>
          </cell>
          <cell r="N534">
            <v>0</v>
          </cell>
          <cell r="O534">
            <v>0</v>
          </cell>
        </row>
        <row r="535">
          <cell r="B535">
            <v>1.8839999999999999</v>
          </cell>
          <cell r="C535">
            <v>1.851</v>
          </cell>
          <cell r="D535">
            <v>1.4217280000000001</v>
          </cell>
          <cell r="E535">
            <v>1.0303630000000001</v>
          </cell>
          <cell r="F535">
            <v>0.94699999999999995</v>
          </cell>
          <cell r="G535">
            <v>1.5607379999999997</v>
          </cell>
          <cell r="H535">
            <v>1.5610359999999999</v>
          </cell>
          <cell r="I535">
            <v>1.1621290000000002</v>
          </cell>
          <cell r="J535">
            <v>1.099583</v>
          </cell>
          <cell r="K535">
            <v>1.1807099999999999</v>
          </cell>
          <cell r="L535">
            <v>1.4732539999999998</v>
          </cell>
          <cell r="M535">
            <v>1.9084129999999999</v>
          </cell>
          <cell r="N535">
            <v>17.079953999999997</v>
          </cell>
          <cell r="O535">
            <v>0.11854994343840639</v>
          </cell>
        </row>
        <row r="536">
          <cell r="B536">
            <v>200.11743899999999</v>
          </cell>
          <cell r="C536">
            <v>179.89850300000001</v>
          </cell>
          <cell r="D536">
            <v>121.82561000000001</v>
          </cell>
          <cell r="E536">
            <v>61.021855000000002</v>
          </cell>
          <cell r="F536">
            <v>47.997670000000006</v>
          </cell>
          <cell r="G536">
            <v>52.966191999999992</v>
          </cell>
          <cell r="H536">
            <v>53.590337000000005</v>
          </cell>
          <cell r="I536">
            <v>56.199479000000004</v>
          </cell>
          <cell r="J536">
            <v>78.091991999999991</v>
          </cell>
          <cell r="K536">
            <v>82.36824399999999</v>
          </cell>
          <cell r="L536">
            <v>147.19444300000001</v>
          </cell>
          <cell r="M536">
            <v>190.63035899999997</v>
          </cell>
          <cell r="N536">
            <v>1271.9021229999998</v>
          </cell>
          <cell r="O536">
            <v>6.037975043837631E-2</v>
          </cell>
        </row>
        <row r="537">
          <cell r="B537">
            <v>446.52579600000001</v>
          </cell>
          <cell r="C537">
            <v>401.27067399999993</v>
          </cell>
          <cell r="D537">
            <v>300.010989</v>
          </cell>
          <cell r="E537">
            <v>188.13753300000002</v>
          </cell>
          <cell r="F537">
            <v>154.78461399999998</v>
          </cell>
          <cell r="G537">
            <v>89.472812000000019</v>
          </cell>
          <cell r="H537">
            <v>92.325226999999984</v>
          </cell>
          <cell r="I537">
            <v>93.549731000000008</v>
          </cell>
          <cell r="J537">
            <v>136.62117300000003</v>
          </cell>
          <cell r="K537">
            <v>235.333619</v>
          </cell>
          <cell r="L537">
            <v>333.77316299999995</v>
          </cell>
          <cell r="M537">
            <v>403.23134700000003</v>
          </cell>
          <cell r="N537">
            <v>2875.0366779999999</v>
          </cell>
          <cell r="O537">
            <v>4.1947096288054105E-2</v>
          </cell>
        </row>
        <row r="538">
          <cell r="B538">
            <v>67.168528999999992</v>
          </cell>
          <cell r="C538">
            <v>61.618908000000005</v>
          </cell>
          <cell r="D538">
            <v>47.334601999999997</v>
          </cell>
          <cell r="E538">
            <v>30.743136000000003</v>
          </cell>
          <cell r="F538">
            <v>23.751628</v>
          </cell>
          <cell r="G538">
            <v>20.08193</v>
          </cell>
          <cell r="H538">
            <v>19.314152</v>
          </cell>
          <cell r="I538">
            <v>20.261389999999999</v>
          </cell>
          <cell r="J538">
            <v>44.792877000000004</v>
          </cell>
          <cell r="K538">
            <v>32.660944999999998</v>
          </cell>
          <cell r="L538">
            <v>46.749027999999996</v>
          </cell>
          <cell r="M538">
            <v>55.302085999999996</v>
          </cell>
          <cell r="N538">
            <v>469.77921099999992</v>
          </cell>
          <cell r="O538">
            <v>3.1882394547398753E-2</v>
          </cell>
        </row>
        <row r="539">
          <cell r="B539">
            <v>8.015407999999999</v>
          </cell>
          <cell r="C539">
            <v>7.3620200000000002</v>
          </cell>
          <cell r="D539">
            <v>3.3628500000000003</v>
          </cell>
          <cell r="E539">
            <v>1.2957160000000001</v>
          </cell>
          <cell r="F539">
            <v>0.52292799999999995</v>
          </cell>
          <cell r="G539">
            <v>0.20092500000000002</v>
          </cell>
          <cell r="H539">
            <v>0.207848</v>
          </cell>
          <cell r="I539">
            <v>0.19700399999999998</v>
          </cell>
          <cell r="J539">
            <v>0.30573700000000004</v>
          </cell>
          <cell r="K539">
            <v>1.9680849999999999</v>
          </cell>
          <cell r="L539">
            <v>4.6543570000000001</v>
          </cell>
          <cell r="M539">
            <v>5.6468340000000001</v>
          </cell>
          <cell r="N539">
            <v>33.739711999999997</v>
          </cell>
          <cell r="O539">
            <v>2.2290279976914601E-2</v>
          </cell>
        </row>
        <row r="540">
          <cell r="B540">
            <v>0.14099999999999999</v>
          </cell>
          <cell r="C540">
            <v>0.156</v>
          </cell>
          <cell r="D540">
            <v>0.13700000000000001</v>
          </cell>
          <cell r="E540">
            <v>7.0999999999999994E-2</v>
          </cell>
          <cell r="F540">
            <v>8.0000000000000002E-3</v>
          </cell>
          <cell r="G540">
            <v>6.0000000000000001E-3</v>
          </cell>
          <cell r="H540">
            <v>8.9999999999999993E-3</v>
          </cell>
          <cell r="I540">
            <v>8.9999999999999993E-3</v>
          </cell>
          <cell r="J540">
            <v>1.2E-2</v>
          </cell>
          <cell r="K540">
            <v>5.7000000000000002E-2</v>
          </cell>
          <cell r="L540">
            <v>0.17</v>
          </cell>
          <cell r="M540">
            <v>0.22</v>
          </cell>
          <cell r="N540">
            <v>0.99600000000000011</v>
          </cell>
          <cell r="O540">
            <v>1.7925469504491182E-3</v>
          </cell>
        </row>
        <row r="541">
          <cell r="B541">
            <v>5.5035569999999998</v>
          </cell>
          <cell r="C541">
            <v>4.5053329999999994</v>
          </cell>
          <cell r="D541">
            <v>2.6420349999999999</v>
          </cell>
          <cell r="E541">
            <v>1.2676149999999999</v>
          </cell>
          <cell r="F541">
            <v>0.31984800000000002</v>
          </cell>
          <cell r="G541">
            <v>0.13395599999999999</v>
          </cell>
          <cell r="H541">
            <v>0.16581599999999999</v>
          </cell>
          <cell r="I541">
            <v>0.13061699999999998</v>
          </cell>
          <cell r="J541">
            <v>0.122782</v>
          </cell>
          <cell r="K541">
            <v>1.3415619999999999</v>
          </cell>
          <cell r="L541">
            <v>3.0816490000000001</v>
          </cell>
          <cell r="M541">
            <v>3.470332</v>
          </cell>
          <cell r="N541">
            <v>22.685101999999997</v>
          </cell>
          <cell r="O541">
            <v>0.12127380362580793</v>
          </cell>
        </row>
        <row r="542">
          <cell r="B542">
            <v>2.2188750000000002</v>
          </cell>
          <cell r="C542">
            <v>1.8313890000000002</v>
          </cell>
          <cell r="D542">
            <v>1.816009</v>
          </cell>
          <cell r="E542">
            <v>1.0845590000000001</v>
          </cell>
          <cell r="F542">
            <v>1.1072380000000002</v>
          </cell>
          <cell r="G542">
            <v>0.69705700000000004</v>
          </cell>
          <cell r="H542">
            <v>0.51594000000000007</v>
          </cell>
          <cell r="I542">
            <v>0.63078000000000001</v>
          </cell>
          <cell r="J542">
            <v>0.57449800000000006</v>
          </cell>
          <cell r="K542">
            <v>1.1709940000000001</v>
          </cell>
          <cell r="L542">
            <v>0.82813799999999993</v>
          </cell>
          <cell r="M542">
            <v>1.7398200000000001</v>
          </cell>
          <cell r="N542">
            <v>14.215297000000001</v>
          </cell>
          <cell r="O542">
            <v>2.566516576699367E-2</v>
          </cell>
        </row>
        <row r="543">
          <cell r="B543">
            <v>230.90152</v>
          </cell>
          <cell r="C543">
            <v>203.60830299999995</v>
          </cell>
          <cell r="D543">
            <v>151.219694</v>
          </cell>
          <cell r="E543">
            <v>92.545755999999997</v>
          </cell>
          <cell r="F543">
            <v>78.711375999999987</v>
          </cell>
          <cell r="G543">
            <v>43.422848999999999</v>
          </cell>
          <cell r="H543">
            <v>33.230896999999999</v>
          </cell>
          <cell r="I543">
            <v>33.443623000000002</v>
          </cell>
          <cell r="J543">
            <v>43.892941999999998</v>
          </cell>
          <cell r="K543">
            <v>122.70181499999998</v>
          </cell>
          <cell r="L543">
            <v>174.01630900000001</v>
          </cell>
          <cell r="M543">
            <v>214.33821100000006</v>
          </cell>
          <cell r="N543">
            <v>1422.033295</v>
          </cell>
          <cell r="O543">
            <v>4.3242130184787668E-2</v>
          </cell>
        </row>
        <row r="544">
          <cell r="B544">
            <v>130.31930699999998</v>
          </cell>
          <cell r="C544">
            <v>120.05085700000002</v>
          </cell>
          <cell r="D544">
            <v>91.831372000000002</v>
          </cell>
          <cell r="E544">
            <v>59.99178400000001</v>
          </cell>
          <cell r="F544">
            <v>49.429167999999997</v>
          </cell>
          <cell r="G544">
            <v>24.737621000000008</v>
          </cell>
          <cell r="H544">
            <v>38.682622999999992</v>
          </cell>
          <cell r="I544">
            <v>38.725084000000003</v>
          </cell>
          <cell r="J544">
            <v>46.26464</v>
          </cell>
          <cell r="K544">
            <v>74.085864000000015</v>
          </cell>
          <cell r="L544">
            <v>102.62585299999998</v>
          </cell>
          <cell r="M544">
            <v>120.411171</v>
          </cell>
          <cell r="N544">
            <v>897.15534400000001</v>
          </cell>
          <cell r="O544">
            <v>5.4137388667385107E-2</v>
          </cell>
        </row>
        <row r="545">
          <cell r="B545">
            <v>2.2576000000000001</v>
          </cell>
          <cell r="C545">
            <v>2.137864</v>
          </cell>
          <cell r="D545">
            <v>1.667427</v>
          </cell>
          <cell r="E545">
            <v>1.1379670000000002</v>
          </cell>
          <cell r="F545">
            <v>0.93442800000000004</v>
          </cell>
          <cell r="G545">
            <v>0.19247399999999998</v>
          </cell>
          <cell r="H545">
            <v>0.19895099999999999</v>
          </cell>
          <cell r="I545">
            <v>0.15223300000000001</v>
          </cell>
          <cell r="J545">
            <v>0.65569699999999997</v>
          </cell>
          <cell r="K545">
            <v>1.3473539999999999</v>
          </cell>
          <cell r="L545">
            <v>1.647829</v>
          </cell>
          <cell r="M545">
            <v>2.1028929999999999</v>
          </cell>
          <cell r="N545">
            <v>14.432717</v>
          </cell>
          <cell r="O545">
            <v>9.3875880084932674E-3</v>
          </cell>
        </row>
        <row r="553">
          <cell r="B553">
            <v>3491.1652999999992</v>
          </cell>
          <cell r="C553">
            <v>3488.1852999999996</v>
          </cell>
          <cell r="D553">
            <v>3488.1852999999996</v>
          </cell>
          <cell r="E553">
            <v>3491.3112999999994</v>
          </cell>
          <cell r="F553">
            <v>3491.3102999999992</v>
          </cell>
          <cell r="G553">
            <v>3491.3112999999994</v>
          </cell>
          <cell r="H553">
            <v>3478.5852999999997</v>
          </cell>
          <cell r="I553">
            <v>3478.5852999999997</v>
          </cell>
          <cell r="J553">
            <v>3478.5852999999997</v>
          </cell>
          <cell r="K553">
            <v>3476.1332999999995</v>
          </cell>
          <cell r="L553">
            <v>3476.1332999999995</v>
          </cell>
          <cell r="M553">
            <v>3474.5872999999992</v>
          </cell>
          <cell r="N553">
            <v>3474.5872999999992</v>
          </cell>
          <cell r="O553">
            <v>9.0090682286670762E-2</v>
          </cell>
        </row>
        <row r="554">
          <cell r="B554">
            <v>883.34504800000002</v>
          </cell>
          <cell r="C554">
            <v>798.98017700000003</v>
          </cell>
          <cell r="D554">
            <v>654.18327000000011</v>
          </cell>
          <cell r="E554">
            <v>447.53759099999991</v>
          </cell>
          <cell r="F554">
            <v>390.67997399999985</v>
          </cell>
          <cell r="G554">
            <v>242.71413300000003</v>
          </cell>
          <cell r="H554">
            <v>232.63440199999999</v>
          </cell>
          <cell r="I554">
            <v>217.425625</v>
          </cell>
          <cell r="J554">
            <v>302.06138300000009</v>
          </cell>
          <cell r="K554">
            <v>544.83273700000007</v>
          </cell>
          <cell r="L554">
            <v>702.82843100000014</v>
          </cell>
          <cell r="M554">
            <v>811.21239099999991</v>
          </cell>
          <cell r="N554">
            <v>6228.4351619999989</v>
          </cell>
          <cell r="O554">
            <v>4.5352312204830166E-2</v>
          </cell>
        </row>
        <row r="555">
          <cell r="B555">
            <v>626.41113800000005</v>
          </cell>
          <cell r="C555">
            <v>565.31727199999989</v>
          </cell>
          <cell r="D555">
            <v>421.10930199999996</v>
          </cell>
          <cell r="E555">
            <v>253.91787500000001</v>
          </cell>
          <cell r="F555">
            <v>198.22745399999999</v>
          </cell>
          <cell r="G555">
            <v>86.552706000000001</v>
          </cell>
          <cell r="H555">
            <v>77.995995999999991</v>
          </cell>
          <cell r="I555">
            <v>79.198506999999992</v>
          </cell>
          <cell r="J555">
            <v>138.03752499999999</v>
          </cell>
          <cell r="K555">
            <v>348.14847000000003</v>
          </cell>
          <cell r="L555">
            <v>492.42330400000003</v>
          </cell>
          <cell r="M555">
            <v>584.60724600000003</v>
          </cell>
          <cell r="N555">
            <v>3871.9467950000003</v>
          </cell>
          <cell r="O555">
            <v>5.0224303507633017E-2</v>
          </cell>
        </row>
        <row r="556">
          <cell r="B556">
            <v>8.6908829999999995</v>
          </cell>
          <cell r="C556">
            <v>8.196294</v>
          </cell>
          <cell r="D556">
            <v>6.609299</v>
          </cell>
          <cell r="E556">
            <v>4.6658469999999994</v>
          </cell>
          <cell r="F556">
            <v>2.9373620000000003</v>
          </cell>
          <cell r="G556">
            <v>1.5598350000000001</v>
          </cell>
          <cell r="H556">
            <v>0.68910000000000005</v>
          </cell>
          <cell r="I556">
            <v>0.58188300000000004</v>
          </cell>
          <cell r="J556">
            <v>3.3029610000000003</v>
          </cell>
          <cell r="K556">
            <v>4.9910800000000002</v>
          </cell>
          <cell r="L556">
            <v>7.652342</v>
          </cell>
          <cell r="M556">
            <v>7.7917990000000001</v>
          </cell>
          <cell r="N556">
            <v>57.668685000000004</v>
          </cell>
          <cell r="O556">
            <v>5.386659588895999E-3</v>
          </cell>
        </row>
        <row r="557">
          <cell r="B557">
            <v>6.7074209999999992</v>
          </cell>
          <cell r="C557">
            <v>6.7392119999999993</v>
          </cell>
          <cell r="D557">
            <v>6.3555919999999997</v>
          </cell>
          <cell r="E557">
            <v>5.1138080000000006</v>
          </cell>
          <cell r="F557">
            <v>5.467568</v>
          </cell>
          <cell r="G557">
            <v>1.8126229999999997</v>
          </cell>
          <cell r="H557">
            <v>2.397373</v>
          </cell>
          <cell r="I557">
            <v>3.0690079999999993</v>
          </cell>
          <cell r="J557">
            <v>3.5653600000000005</v>
          </cell>
          <cell r="K557">
            <v>3.6422119999999993</v>
          </cell>
          <cell r="L557">
            <v>6.4637500000000001</v>
          </cell>
          <cell r="M557">
            <v>7.2856609999999993</v>
          </cell>
          <cell r="N557">
            <v>58.619587999999993</v>
          </cell>
          <cell r="O557">
            <v>0.10894137833637776</v>
          </cell>
        </row>
        <row r="558">
          <cell r="B558">
            <v>0</v>
          </cell>
          <cell r="C558">
            <v>0</v>
          </cell>
          <cell r="D558">
            <v>0</v>
          </cell>
          <cell r="E558">
            <v>0</v>
          </cell>
          <cell r="F558">
            <v>0</v>
          </cell>
          <cell r="G558">
            <v>0</v>
          </cell>
          <cell r="H558">
            <v>0</v>
          </cell>
          <cell r="I558">
            <v>0</v>
          </cell>
          <cell r="J558">
            <v>0</v>
          </cell>
          <cell r="K558">
            <v>0</v>
          </cell>
          <cell r="L558">
            <v>0</v>
          </cell>
          <cell r="M558">
            <v>0</v>
          </cell>
          <cell r="N558">
            <v>0</v>
          </cell>
          <cell r="O558">
            <v>0</v>
          </cell>
        </row>
        <row r="559">
          <cell r="B559">
            <v>2.4340000000000002</v>
          </cell>
          <cell r="C559">
            <v>1.9350000000000001</v>
          </cell>
          <cell r="D559">
            <v>2.4409999999999998</v>
          </cell>
          <cell r="E559">
            <v>1.883</v>
          </cell>
          <cell r="F559">
            <v>1.411</v>
          </cell>
          <cell r="G559">
            <v>1.61</v>
          </cell>
          <cell r="H559">
            <v>1.0309999999999999</v>
          </cell>
          <cell r="I559">
            <v>0.98499999999999999</v>
          </cell>
          <cell r="J559">
            <v>1.1240000000000001</v>
          </cell>
          <cell r="K559">
            <v>1.8180000000000001</v>
          </cell>
          <cell r="L559">
            <v>0.13900000000000001</v>
          </cell>
          <cell r="M559">
            <v>0.33500000000000002</v>
          </cell>
          <cell r="N559">
            <v>17.146000000000001</v>
          </cell>
          <cell r="O559">
            <v>0.32413729401657226</v>
          </cell>
        </row>
        <row r="560">
          <cell r="B560">
            <v>0</v>
          </cell>
          <cell r="C560">
            <v>0</v>
          </cell>
          <cell r="D560">
            <v>0</v>
          </cell>
          <cell r="E560">
            <v>0</v>
          </cell>
          <cell r="F560">
            <v>0</v>
          </cell>
          <cell r="G560">
            <v>0</v>
          </cell>
          <cell r="H560">
            <v>0</v>
          </cell>
          <cell r="I560">
            <v>0</v>
          </cell>
          <cell r="J560">
            <v>0</v>
          </cell>
          <cell r="K560">
            <v>0</v>
          </cell>
          <cell r="L560">
            <v>0</v>
          </cell>
          <cell r="M560">
            <v>0</v>
          </cell>
          <cell r="N560">
            <v>0</v>
          </cell>
          <cell r="O560">
            <v>0</v>
          </cell>
        </row>
        <row r="561">
          <cell r="B561">
            <v>0</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B562">
            <v>549.39944300000002</v>
          </cell>
          <cell r="C562">
            <v>495.87623699999995</v>
          </cell>
          <cell r="D562">
            <v>362.10172899999998</v>
          </cell>
          <cell r="E562">
            <v>212.70911699999999</v>
          </cell>
          <cell r="F562">
            <v>163.933458</v>
          </cell>
          <cell r="G562">
            <v>68.481206999999998</v>
          </cell>
          <cell r="H562">
            <v>61.721497999999997</v>
          </cell>
          <cell r="I562">
            <v>62.756381000000005</v>
          </cell>
          <cell r="J562">
            <v>113.29025299999999</v>
          </cell>
          <cell r="K562">
            <v>298.03204899999997</v>
          </cell>
          <cell r="L562">
            <v>428.66893400000004</v>
          </cell>
          <cell r="M562">
            <v>509.91458999999998</v>
          </cell>
          <cell r="N562">
            <v>3326.884896</v>
          </cell>
          <cell r="O562">
            <v>0.1060708795726437</v>
          </cell>
        </row>
        <row r="563">
          <cell r="B563">
            <v>0</v>
          </cell>
          <cell r="C563">
            <v>0</v>
          </cell>
          <cell r="D563">
            <v>0</v>
          </cell>
          <cell r="E563">
            <v>0</v>
          </cell>
          <cell r="F563">
            <v>0</v>
          </cell>
          <cell r="G563">
            <v>0</v>
          </cell>
          <cell r="H563">
            <v>0</v>
          </cell>
          <cell r="I563">
            <v>0</v>
          </cell>
          <cell r="J563">
            <v>0</v>
          </cell>
          <cell r="K563">
            <v>0</v>
          </cell>
          <cell r="L563">
            <v>0</v>
          </cell>
          <cell r="M563">
            <v>0</v>
          </cell>
          <cell r="N563">
            <v>0</v>
          </cell>
          <cell r="O563">
            <v>0</v>
          </cell>
        </row>
        <row r="564">
          <cell r="B564">
            <v>0</v>
          </cell>
          <cell r="C564">
            <v>0</v>
          </cell>
          <cell r="D564">
            <v>0</v>
          </cell>
          <cell r="E564">
            <v>0</v>
          </cell>
          <cell r="F564">
            <v>0</v>
          </cell>
          <cell r="G564">
            <v>0</v>
          </cell>
          <cell r="H564">
            <v>0</v>
          </cell>
          <cell r="I564">
            <v>0</v>
          </cell>
          <cell r="J564">
            <v>0</v>
          </cell>
          <cell r="K564">
            <v>0</v>
          </cell>
          <cell r="L564">
            <v>0</v>
          </cell>
          <cell r="M564">
            <v>0</v>
          </cell>
          <cell r="N564">
            <v>0</v>
          </cell>
          <cell r="O564">
            <v>0</v>
          </cell>
        </row>
        <row r="565">
          <cell r="B565">
            <v>2.363</v>
          </cell>
          <cell r="C565">
            <v>2.569</v>
          </cell>
          <cell r="D565">
            <v>2.6829999999999998</v>
          </cell>
          <cell r="E565">
            <v>1.976</v>
          </cell>
          <cell r="F565">
            <v>1.081</v>
          </cell>
          <cell r="G565">
            <v>1.337</v>
          </cell>
          <cell r="H565">
            <v>1.038</v>
          </cell>
          <cell r="I565">
            <v>0.28499999999999998</v>
          </cell>
          <cell r="J565">
            <v>2.4700000000000002</v>
          </cell>
          <cell r="K565">
            <v>2.9220000000000002</v>
          </cell>
          <cell r="L565">
            <v>3.125</v>
          </cell>
          <cell r="M565">
            <v>4.7240000000000002</v>
          </cell>
          <cell r="N565">
            <v>26.573</v>
          </cell>
          <cell r="O565">
            <v>1.7561296516586149E-2</v>
          </cell>
        </row>
        <row r="566">
          <cell r="B566">
            <v>0</v>
          </cell>
          <cell r="C566">
            <v>0</v>
          </cell>
          <cell r="D566">
            <v>0</v>
          </cell>
          <cell r="E566">
            <v>0</v>
          </cell>
          <cell r="F566">
            <v>0</v>
          </cell>
          <cell r="G566">
            <v>0</v>
          </cell>
          <cell r="H566">
            <v>0</v>
          </cell>
          <cell r="I566">
            <v>0</v>
          </cell>
          <cell r="J566">
            <v>0</v>
          </cell>
          <cell r="K566">
            <v>0</v>
          </cell>
          <cell r="L566">
            <v>0</v>
          </cell>
          <cell r="M566">
            <v>0</v>
          </cell>
          <cell r="N566">
            <v>0</v>
          </cell>
          <cell r="O566">
            <v>0</v>
          </cell>
        </row>
        <row r="567">
          <cell r="B567">
            <v>0</v>
          </cell>
          <cell r="C567">
            <v>0</v>
          </cell>
          <cell r="D567">
            <v>0</v>
          </cell>
          <cell r="E567">
            <v>0</v>
          </cell>
          <cell r="F567">
            <v>0</v>
          </cell>
          <cell r="G567">
            <v>0</v>
          </cell>
          <cell r="H567">
            <v>0</v>
          </cell>
          <cell r="I567">
            <v>0</v>
          </cell>
          <cell r="J567">
            <v>0</v>
          </cell>
          <cell r="K567">
            <v>0</v>
          </cell>
          <cell r="L567">
            <v>0</v>
          </cell>
          <cell r="M567">
            <v>0</v>
          </cell>
          <cell r="N567">
            <v>0</v>
          </cell>
          <cell r="O567">
            <v>0</v>
          </cell>
        </row>
        <row r="568">
          <cell r="B568">
            <v>0</v>
          </cell>
          <cell r="C568">
            <v>0</v>
          </cell>
          <cell r="D568">
            <v>0</v>
          </cell>
          <cell r="E568">
            <v>0</v>
          </cell>
          <cell r="F568">
            <v>0</v>
          </cell>
          <cell r="G568">
            <v>0</v>
          </cell>
          <cell r="H568">
            <v>0</v>
          </cell>
          <cell r="I568">
            <v>0</v>
          </cell>
          <cell r="J568">
            <v>0</v>
          </cell>
          <cell r="K568">
            <v>0</v>
          </cell>
          <cell r="L568">
            <v>0</v>
          </cell>
          <cell r="M568">
            <v>0</v>
          </cell>
          <cell r="N568">
            <v>0</v>
          </cell>
          <cell r="O568">
            <v>0</v>
          </cell>
        </row>
        <row r="569">
          <cell r="B569">
            <v>0</v>
          </cell>
          <cell r="C569">
            <v>0</v>
          </cell>
          <cell r="D569">
            <v>0</v>
          </cell>
          <cell r="E569">
            <v>0</v>
          </cell>
          <cell r="F569">
            <v>0</v>
          </cell>
          <cell r="G569">
            <v>0</v>
          </cell>
          <cell r="H569">
            <v>0</v>
          </cell>
          <cell r="I569">
            <v>0</v>
          </cell>
          <cell r="J569">
            <v>0</v>
          </cell>
          <cell r="K569">
            <v>0</v>
          </cell>
          <cell r="L569">
            <v>0</v>
          </cell>
          <cell r="M569">
            <v>0</v>
          </cell>
          <cell r="N569">
            <v>0</v>
          </cell>
          <cell r="O569">
            <v>0</v>
          </cell>
        </row>
        <row r="570">
          <cell r="B570">
            <v>3.8543999999999995E-2</v>
          </cell>
          <cell r="C570">
            <v>3.1306E-2</v>
          </cell>
          <cell r="D570">
            <v>3.1212E-2</v>
          </cell>
          <cell r="E570">
            <v>3.2720999999999993E-2</v>
          </cell>
          <cell r="F570">
            <v>3.0733E-2</v>
          </cell>
          <cell r="G570">
            <v>2.6536999999999998E-2</v>
          </cell>
          <cell r="H570">
            <v>0</v>
          </cell>
          <cell r="I570">
            <v>1.9900000000000001E-4</v>
          </cell>
          <cell r="J570">
            <v>2.545E-3</v>
          </cell>
          <cell r="K570">
            <v>2.9289999999999997E-3</v>
          </cell>
          <cell r="L570">
            <v>3.9524000000000004E-2</v>
          </cell>
          <cell r="M570">
            <v>5.6896000000000002E-2</v>
          </cell>
          <cell r="N570">
            <v>0.29314600000000002</v>
          </cell>
          <cell r="O570">
            <v>2.0346917631742503E-3</v>
          </cell>
        </row>
        <row r="571">
          <cell r="B571">
            <v>56.777847000000001</v>
          </cell>
          <cell r="C571">
            <v>49.970223000000004</v>
          </cell>
          <cell r="D571">
            <v>40.88747</v>
          </cell>
          <cell r="E571">
            <v>27.537381999999997</v>
          </cell>
          <cell r="F571">
            <v>23.366332999999997</v>
          </cell>
          <cell r="G571">
            <v>11.725503999999999</v>
          </cell>
          <cell r="H571">
            <v>11.119025000000001</v>
          </cell>
          <cell r="I571">
            <v>11.521035999999999</v>
          </cell>
          <cell r="J571">
            <v>14.282405999999998</v>
          </cell>
          <cell r="K571">
            <v>36.740200000000002</v>
          </cell>
          <cell r="L571">
            <v>46.334754000000004</v>
          </cell>
          <cell r="M571">
            <v>54.499299999999998</v>
          </cell>
          <cell r="N571">
            <v>384.76148000000006</v>
          </cell>
          <cell r="O571">
            <v>1.8265400867406467E-2</v>
          </cell>
        </row>
        <row r="572">
          <cell r="B572">
            <v>-175.479209</v>
          </cell>
          <cell r="C572">
            <v>-156.54373200000001</v>
          </cell>
          <cell r="D572">
            <v>-117.58803399999999</v>
          </cell>
          <cell r="E572">
            <v>-71.066484000000003</v>
          </cell>
          <cell r="F572">
            <v>-58.434320999999997</v>
          </cell>
          <cell r="G572">
            <v>-23.174599999999998</v>
          </cell>
          <cell r="H572">
            <v>-20.866762999999999</v>
          </cell>
          <cell r="I572">
            <v>-21.974520999999999</v>
          </cell>
          <cell r="J572">
            <v>-38.091999999999999</v>
          </cell>
          <cell r="K572">
            <v>-97.308700000000002</v>
          </cell>
          <cell r="L572">
            <v>-136.04050000000001</v>
          </cell>
          <cell r="M572">
            <v>-161.33622200000002</v>
          </cell>
          <cell r="N572">
            <v>-1077.9050860000002</v>
          </cell>
        </row>
        <row r="573">
          <cell r="B573">
            <v>446.13910899999996</v>
          </cell>
          <cell r="C573">
            <v>405.17375000000004</v>
          </cell>
          <cell r="D573">
            <v>298.874618</v>
          </cell>
          <cell r="E573">
            <v>178.32358300000001</v>
          </cell>
          <cell r="F573">
            <v>136.22239500000001</v>
          </cell>
          <cell r="G573">
            <v>59.523636000000003</v>
          </cell>
          <cell r="H573">
            <v>53.977972999999999</v>
          </cell>
          <cell r="I573">
            <v>53.759645999999996</v>
          </cell>
          <cell r="J573">
            <v>96.643205999999992</v>
          </cell>
          <cell r="K573">
            <v>247.47509799999997</v>
          </cell>
          <cell r="L573">
            <v>355.57828000000001</v>
          </cell>
          <cell r="M573">
            <v>422.24803600000001</v>
          </cell>
          <cell r="N573">
            <v>2753.9393299999997</v>
          </cell>
          <cell r="O573">
            <v>4.0180272874755021E-2</v>
          </cell>
        </row>
        <row r="574">
          <cell r="B574">
            <v>65.115840000000006</v>
          </cell>
          <cell r="C574">
            <v>64.187470000000005</v>
          </cell>
          <cell r="D574">
            <v>46.023746000000003</v>
          </cell>
          <cell r="E574">
            <v>29.046427999999999</v>
          </cell>
          <cell r="F574">
            <v>20.745115000000002</v>
          </cell>
          <cell r="G574">
            <v>9.7320519999999995</v>
          </cell>
          <cell r="H574">
            <v>7.5434560000000008</v>
          </cell>
          <cell r="I574">
            <v>5.9678180000000003</v>
          </cell>
          <cell r="J574">
            <v>24.354624999999999</v>
          </cell>
          <cell r="K574">
            <v>46.573461999999999</v>
          </cell>
          <cell r="L574">
            <v>63.25718599999999</v>
          </cell>
          <cell r="M574">
            <v>73.655278999999993</v>
          </cell>
          <cell r="N574">
            <v>456.20247699999999</v>
          </cell>
          <cell r="O574">
            <v>3.0960985553731977E-2</v>
          </cell>
        </row>
        <row r="575">
          <cell r="B575">
            <v>2.0122</v>
          </cell>
          <cell r="C575">
            <v>1.7225999999999999</v>
          </cell>
          <cell r="D575">
            <v>1.3982000000000001</v>
          </cell>
          <cell r="E575">
            <v>0.93470000000000009</v>
          </cell>
          <cell r="F575">
            <v>0.59729999999999994</v>
          </cell>
          <cell r="G575">
            <v>0.28600000000000003</v>
          </cell>
          <cell r="H575">
            <v>0.2389</v>
          </cell>
          <cell r="I575">
            <v>0.37080000000000002</v>
          </cell>
          <cell r="J575">
            <v>0.47650000000000003</v>
          </cell>
          <cell r="K575">
            <v>1.1179999999999999</v>
          </cell>
          <cell r="L575">
            <v>1.4372</v>
          </cell>
          <cell r="M575">
            <v>1.8601669999999999</v>
          </cell>
          <cell r="N575">
            <v>12.452567000000002</v>
          </cell>
          <cell r="O575">
            <v>8.2268397804132892E-3</v>
          </cell>
        </row>
        <row r="576">
          <cell r="B576">
            <v>10.4559</v>
          </cell>
          <cell r="C576">
            <v>9.1417999999999999</v>
          </cell>
          <cell r="D576">
            <v>6.3064</v>
          </cell>
          <cell r="E576">
            <v>3.3300999999999998</v>
          </cell>
          <cell r="F576">
            <v>2.3071999999999999</v>
          </cell>
          <cell r="G576">
            <v>0.41149999999999998</v>
          </cell>
          <cell r="H576">
            <v>0.38830000000000003</v>
          </cell>
          <cell r="I576">
            <v>0.38389999999999996</v>
          </cell>
          <cell r="J576">
            <v>1.3143</v>
          </cell>
          <cell r="K576">
            <v>5.2396000000000003</v>
          </cell>
          <cell r="L576">
            <v>7.5508000000000006</v>
          </cell>
          <cell r="M576">
            <v>8.9629650000000005</v>
          </cell>
          <cell r="N576">
            <v>55.792765000000003</v>
          </cell>
          <cell r="O576">
            <v>0.10041280196573724</v>
          </cell>
        </row>
        <row r="577">
          <cell r="B577">
            <v>3.939794</v>
          </cell>
          <cell r="C577">
            <v>3.39994</v>
          </cell>
          <cell r="D577">
            <v>2.5330140000000001</v>
          </cell>
          <cell r="E577">
            <v>1.2463810000000002</v>
          </cell>
          <cell r="F577">
            <v>0.88667499999999999</v>
          </cell>
          <cell r="G577">
            <v>1.0924010000000002</v>
          </cell>
          <cell r="H577">
            <v>0.20639099999999999</v>
          </cell>
          <cell r="I577">
            <v>0.158743</v>
          </cell>
          <cell r="J577">
            <v>0.78909899999999988</v>
          </cell>
          <cell r="K577">
            <v>1.6982570000000001</v>
          </cell>
          <cell r="L577">
            <v>2.6815509999999998</v>
          </cell>
          <cell r="M577">
            <v>3.398806</v>
          </cell>
          <cell r="N577">
            <v>22.031051999999999</v>
          </cell>
          <cell r="O577">
            <v>0.11777727399762027</v>
          </cell>
        </row>
        <row r="578">
          <cell r="B578">
            <v>6.2936699999999997</v>
          </cell>
          <cell r="C578">
            <v>6.2663900000000003</v>
          </cell>
          <cell r="D578">
            <v>5.9607199999999994</v>
          </cell>
          <cell r="E578">
            <v>4.8428500000000003</v>
          </cell>
          <cell r="F578">
            <v>5.2925800000000001</v>
          </cell>
          <cell r="G578">
            <v>1.7001600000000001</v>
          </cell>
          <cell r="H578">
            <v>2.2549099999999997</v>
          </cell>
          <cell r="I578">
            <v>2.9286699999999994</v>
          </cell>
          <cell r="J578">
            <v>3.4026100000000006</v>
          </cell>
          <cell r="K578">
            <v>3.2539949999999997</v>
          </cell>
          <cell r="L578">
            <v>6.0411899999999994</v>
          </cell>
          <cell r="M578">
            <v>6.475369999999999</v>
          </cell>
          <cell r="N578">
            <v>54.713115000000002</v>
          </cell>
          <cell r="O578">
            <v>9.8782400825222855E-2</v>
          </cell>
        </row>
        <row r="579">
          <cell r="B579">
            <v>196.75736299999997</v>
          </cell>
          <cell r="C579">
            <v>172.946957</v>
          </cell>
          <cell r="D579">
            <v>131.75973999999999</v>
          </cell>
          <cell r="E579">
            <v>80.369190000000003</v>
          </cell>
          <cell r="F579">
            <v>65.406954999999996</v>
          </cell>
          <cell r="G579">
            <v>30.77037</v>
          </cell>
          <cell r="H579">
            <v>28.655304000000001</v>
          </cell>
          <cell r="I579">
            <v>28.837010999999997</v>
          </cell>
          <cell r="J579">
            <v>41.814480000000003</v>
          </cell>
          <cell r="K579">
            <v>109.47839599999999</v>
          </cell>
          <cell r="L579">
            <v>151.848648</v>
          </cell>
          <cell r="M579">
            <v>183.03115</v>
          </cell>
          <cell r="N579">
            <v>1221.6755639999999</v>
          </cell>
          <cell r="O579">
            <v>3.7149519612381436E-2</v>
          </cell>
        </row>
        <row r="580">
          <cell r="B580">
            <v>129.64135200000001</v>
          </cell>
          <cell r="C580">
            <v>117.81371799999999</v>
          </cell>
          <cell r="D580">
            <v>84.827200999999988</v>
          </cell>
          <cell r="E580">
            <v>48.152281999999992</v>
          </cell>
          <cell r="F580">
            <v>34.19379</v>
          </cell>
          <cell r="G580">
            <v>13.568201</v>
          </cell>
          <cell r="H580">
            <v>13.100456999999999</v>
          </cell>
          <cell r="I580">
            <v>13.318556000000001</v>
          </cell>
          <cell r="J580">
            <v>20.759007</v>
          </cell>
          <cell r="K580">
            <v>64.981651999999997</v>
          </cell>
          <cell r="L580">
            <v>98.990585999999993</v>
          </cell>
          <cell r="M580">
            <v>116.67664699999999</v>
          </cell>
          <cell r="N580">
            <v>756.02344899999991</v>
          </cell>
          <cell r="O580">
            <v>4.5621012652821022E-2</v>
          </cell>
        </row>
        <row r="581">
          <cell r="B581">
            <v>31.922990000000002</v>
          </cell>
          <cell r="C581">
            <v>29.694875</v>
          </cell>
          <cell r="D581">
            <v>20.065597</v>
          </cell>
          <cell r="E581">
            <v>10.401652</v>
          </cell>
          <cell r="F581">
            <v>6.7927799999999996</v>
          </cell>
          <cell r="G581">
            <v>1.9629519999999998</v>
          </cell>
          <cell r="H581">
            <v>1.590255</v>
          </cell>
          <cell r="I581">
            <v>1.7941480000000001</v>
          </cell>
          <cell r="J581">
            <v>3.7325849999999994</v>
          </cell>
          <cell r="K581">
            <v>15.131736</v>
          </cell>
          <cell r="L581">
            <v>23.771118999999999</v>
          </cell>
          <cell r="M581">
            <v>28.187652000000003</v>
          </cell>
          <cell r="N581">
            <v>175.04834100000002</v>
          </cell>
          <cell r="O581">
            <v>0.11385809801981432</v>
          </cell>
        </row>
        <row r="589">
          <cell r="B589">
            <v>1029.8964000000005</v>
          </cell>
          <cell r="C589">
            <v>1025.9964000000004</v>
          </cell>
          <cell r="D589">
            <v>1025.9964000000004</v>
          </cell>
          <cell r="E589">
            <v>1030.1964000000005</v>
          </cell>
          <cell r="F589">
            <v>1030.4404000000004</v>
          </cell>
          <cell r="G589">
            <v>1030.1104000000005</v>
          </cell>
          <cell r="H589">
            <v>1030.3744000000006</v>
          </cell>
          <cell r="I589">
            <v>1030.3744000000006</v>
          </cell>
          <cell r="J589">
            <v>1031.1244000000006</v>
          </cell>
          <cell r="K589">
            <v>1031.8394000000005</v>
          </cell>
          <cell r="L589">
            <v>1031.8394000000005</v>
          </cell>
          <cell r="M589">
            <v>1031.9614000000004</v>
          </cell>
          <cell r="N589">
            <v>1031.9614000000004</v>
          </cell>
          <cell r="O589">
            <v>2.6757165266651384E-2</v>
          </cell>
        </row>
        <row r="590">
          <cell r="B590">
            <v>802.96832399999994</v>
          </cell>
          <cell r="C590">
            <v>749.67213400000014</v>
          </cell>
          <cell r="D590">
            <v>599.70777999999962</v>
          </cell>
          <cell r="E590">
            <v>409.47026499999981</v>
          </cell>
          <cell r="F590">
            <v>327.26888900000012</v>
          </cell>
          <cell r="G590">
            <v>204.52695299999996</v>
          </cell>
          <cell r="H590">
            <v>199.27451800000003</v>
          </cell>
          <cell r="I590">
            <v>167.58932399999998</v>
          </cell>
          <cell r="J590">
            <v>259.11889700000006</v>
          </cell>
          <cell r="K590">
            <v>472.53928200000001</v>
          </cell>
          <cell r="L590">
            <v>643.962627</v>
          </cell>
          <cell r="M590">
            <v>727.06912600000032</v>
          </cell>
          <cell r="N590">
            <v>5563.1681189999999</v>
          </cell>
          <cell r="O590">
            <v>4.0508174335691323E-2</v>
          </cell>
        </row>
        <row r="591">
          <cell r="B591">
            <v>619.12672100000009</v>
          </cell>
          <cell r="C591">
            <v>564.91614000000004</v>
          </cell>
          <cell r="D591">
            <v>435.75169399999999</v>
          </cell>
          <cell r="E591">
            <v>287.00639800000005</v>
          </cell>
          <cell r="F591">
            <v>204.558989</v>
          </cell>
          <cell r="G591">
            <v>108.21250499999999</v>
          </cell>
          <cell r="H591">
            <v>106.024124</v>
          </cell>
          <cell r="I591">
            <v>86.774860000000018</v>
          </cell>
          <cell r="J591">
            <v>143.32111900000001</v>
          </cell>
          <cell r="K591">
            <v>339.09718399999997</v>
          </cell>
          <cell r="L591">
            <v>488.85215399999998</v>
          </cell>
          <cell r="M591">
            <v>571.39778600000011</v>
          </cell>
          <cell r="N591">
            <v>3955.0396740000001</v>
          </cell>
          <cell r="O591">
            <v>5.1302128745213282E-2</v>
          </cell>
        </row>
        <row r="592">
          <cell r="B592">
            <v>130.77601700000002</v>
          </cell>
          <cell r="C592">
            <v>110.68094700000002</v>
          </cell>
          <cell r="D592">
            <v>122.86451299999999</v>
          </cell>
          <cell r="E592">
            <v>18.005983000000001</v>
          </cell>
          <cell r="F592">
            <v>84.049961999999994</v>
          </cell>
          <cell r="G592">
            <v>66.19174799999999</v>
          </cell>
          <cell r="H592">
            <v>65.399808999999991</v>
          </cell>
          <cell r="I592">
            <v>45.308846000000003</v>
          </cell>
          <cell r="J592">
            <v>64.582827000000009</v>
          </cell>
          <cell r="K592">
            <v>106.493708</v>
          </cell>
          <cell r="L592">
            <v>139.64996599999998</v>
          </cell>
          <cell r="M592">
            <v>126.79282900000001</v>
          </cell>
          <cell r="N592">
            <v>1080.797155</v>
          </cell>
          <cell r="O592">
            <v>0.10095403352152499</v>
          </cell>
        </row>
        <row r="593">
          <cell r="B593">
            <v>7.0606800000000005</v>
          </cell>
          <cell r="C593">
            <v>6.2712399999999997</v>
          </cell>
          <cell r="D593">
            <v>5.7256</v>
          </cell>
          <cell r="E593">
            <v>4.2137500000000001</v>
          </cell>
          <cell r="F593">
            <v>3.3668400000000003</v>
          </cell>
          <cell r="G593">
            <v>2.0916000000000001</v>
          </cell>
          <cell r="H593">
            <v>2.4027500000000002</v>
          </cell>
          <cell r="I593">
            <v>1.86416</v>
          </cell>
          <cell r="J593">
            <v>2.1281099999999995</v>
          </cell>
          <cell r="K593">
            <v>3.6468999999999996</v>
          </cell>
          <cell r="L593">
            <v>4.7779400000000001</v>
          </cell>
          <cell r="M593">
            <v>6.1075699999999999</v>
          </cell>
          <cell r="N593">
            <v>49.657140000000005</v>
          </cell>
          <cell r="O593">
            <v>9.2285146661939668E-2</v>
          </cell>
        </row>
        <row r="594">
          <cell r="B594">
            <v>0</v>
          </cell>
          <cell r="C594">
            <v>0</v>
          </cell>
          <cell r="D594">
            <v>0</v>
          </cell>
          <cell r="E594">
            <v>0</v>
          </cell>
          <cell r="F594">
            <v>0</v>
          </cell>
          <cell r="G594">
            <v>0</v>
          </cell>
          <cell r="H594">
            <v>0</v>
          </cell>
          <cell r="I594">
            <v>0</v>
          </cell>
          <cell r="J594">
            <v>0</v>
          </cell>
          <cell r="K594">
            <v>0</v>
          </cell>
          <cell r="L594">
            <v>0</v>
          </cell>
          <cell r="M594">
            <v>0</v>
          </cell>
          <cell r="N594">
            <v>0</v>
          </cell>
          <cell r="O594">
            <v>0</v>
          </cell>
        </row>
        <row r="595">
          <cell r="B595">
            <v>0.23655999999999999</v>
          </cell>
          <cell r="C595">
            <v>0.22166</v>
          </cell>
          <cell r="D595">
            <v>0.23952999999999999</v>
          </cell>
          <cell r="E595">
            <v>0.310809</v>
          </cell>
          <cell r="F595">
            <v>0.37190600000000001</v>
          </cell>
          <cell r="G595">
            <v>0.29097300000000004</v>
          </cell>
          <cell r="H595">
            <v>0.41274</v>
          </cell>
          <cell r="I595">
            <v>0.36376999999999998</v>
          </cell>
          <cell r="J595">
            <v>0.32527</v>
          </cell>
          <cell r="K595">
            <v>0.23122999999999999</v>
          </cell>
          <cell r="L595">
            <v>0.21837000000000001</v>
          </cell>
          <cell r="M595">
            <v>0.24317</v>
          </cell>
          <cell r="N595">
            <v>3.4659880000000007</v>
          </cell>
          <cell r="O595">
            <v>6.5522919130637541E-2</v>
          </cell>
        </row>
        <row r="596">
          <cell r="B596">
            <v>0.156</v>
          </cell>
          <cell r="C596">
            <v>0.13800000000000001</v>
          </cell>
          <cell r="D596">
            <v>0.114</v>
          </cell>
          <cell r="E596">
            <v>0.08</v>
          </cell>
          <cell r="F596">
            <v>7.4999999999999997E-2</v>
          </cell>
          <cell r="G596">
            <v>2.8000000000000001E-2</v>
          </cell>
          <cell r="H596">
            <v>3.4000000000000002E-2</v>
          </cell>
          <cell r="I596">
            <v>3.9E-2</v>
          </cell>
          <cell r="J596">
            <v>0.10100000000000001</v>
          </cell>
          <cell r="K596">
            <v>0.14399999999999999</v>
          </cell>
          <cell r="L596">
            <v>0.16500000000000001</v>
          </cell>
          <cell r="M596">
            <v>0.19600000000000001</v>
          </cell>
          <cell r="N596">
            <v>1.27</v>
          </cell>
          <cell r="O596">
            <v>1.441148276080843E-2</v>
          </cell>
        </row>
        <row r="597">
          <cell r="B597">
            <v>0</v>
          </cell>
          <cell r="C597">
            <v>0</v>
          </cell>
          <cell r="D597">
            <v>0</v>
          </cell>
          <cell r="E597">
            <v>0</v>
          </cell>
          <cell r="F597">
            <v>0</v>
          </cell>
          <cell r="G597">
            <v>0</v>
          </cell>
          <cell r="H597">
            <v>0</v>
          </cell>
          <cell r="I597">
            <v>0</v>
          </cell>
          <cell r="J597">
            <v>0</v>
          </cell>
          <cell r="K597">
            <v>0</v>
          </cell>
          <cell r="L597">
            <v>0</v>
          </cell>
          <cell r="M597">
            <v>0</v>
          </cell>
          <cell r="N597">
            <v>0</v>
          </cell>
          <cell r="O597">
            <v>0</v>
          </cell>
        </row>
        <row r="598">
          <cell r="B598">
            <v>366.11422700000003</v>
          </cell>
          <cell r="C598">
            <v>346.40298699999994</v>
          </cell>
          <cell r="D598">
            <v>215.23852100000002</v>
          </cell>
          <cell r="E598">
            <v>193.96507600000001</v>
          </cell>
          <cell r="F598">
            <v>47.577584000000002</v>
          </cell>
          <cell r="G598">
            <v>3.3239730000000001</v>
          </cell>
          <cell r="H598">
            <v>5.5992870000000003</v>
          </cell>
          <cell r="I598">
            <v>3.0115219999999998</v>
          </cell>
          <cell r="J598">
            <v>38.027135999999999</v>
          </cell>
          <cell r="K598">
            <v>144.39502899999999</v>
          </cell>
          <cell r="L598">
            <v>237.52483599999999</v>
          </cell>
          <cell r="M598">
            <v>321.87855700000006</v>
          </cell>
          <cell r="N598">
            <v>1923.0587349999998</v>
          </cell>
          <cell r="O598">
            <v>6.1312770915686508E-2</v>
          </cell>
        </row>
        <row r="599">
          <cell r="B599">
            <v>0</v>
          </cell>
          <cell r="C599">
            <v>0</v>
          </cell>
          <cell r="D599">
            <v>0</v>
          </cell>
          <cell r="E599">
            <v>0</v>
          </cell>
          <cell r="F599">
            <v>0</v>
          </cell>
          <cell r="G599">
            <v>0</v>
          </cell>
          <cell r="H599">
            <v>0</v>
          </cell>
          <cell r="I599">
            <v>0</v>
          </cell>
          <cell r="J599">
            <v>0</v>
          </cell>
          <cell r="K599">
            <v>0</v>
          </cell>
          <cell r="L599">
            <v>0</v>
          </cell>
          <cell r="M599">
            <v>0</v>
          </cell>
          <cell r="N599">
            <v>0</v>
          </cell>
          <cell r="O599">
            <v>0</v>
          </cell>
        </row>
        <row r="600">
          <cell r="B600">
            <v>0</v>
          </cell>
          <cell r="C600">
            <v>0</v>
          </cell>
          <cell r="D600">
            <v>0</v>
          </cell>
          <cell r="E600">
            <v>0</v>
          </cell>
          <cell r="F600">
            <v>0</v>
          </cell>
          <cell r="G600">
            <v>0</v>
          </cell>
          <cell r="H600">
            <v>0</v>
          </cell>
          <cell r="I600">
            <v>0</v>
          </cell>
          <cell r="J600">
            <v>0</v>
          </cell>
          <cell r="K600">
            <v>0</v>
          </cell>
          <cell r="L600">
            <v>0</v>
          </cell>
          <cell r="M600">
            <v>0</v>
          </cell>
          <cell r="N600">
            <v>0</v>
          </cell>
          <cell r="O600">
            <v>0</v>
          </cell>
        </row>
        <row r="601">
          <cell r="B601">
            <v>0</v>
          </cell>
          <cell r="C601">
            <v>0</v>
          </cell>
          <cell r="D601">
            <v>0</v>
          </cell>
          <cell r="E601">
            <v>0</v>
          </cell>
          <cell r="F601">
            <v>0</v>
          </cell>
          <cell r="G601">
            <v>0</v>
          </cell>
          <cell r="H601">
            <v>0</v>
          </cell>
          <cell r="I601">
            <v>0</v>
          </cell>
          <cell r="J601">
            <v>0</v>
          </cell>
          <cell r="K601">
            <v>0</v>
          </cell>
          <cell r="L601">
            <v>0</v>
          </cell>
          <cell r="M601">
            <v>0</v>
          </cell>
          <cell r="N601">
            <v>0</v>
          </cell>
          <cell r="O601">
            <v>0</v>
          </cell>
        </row>
        <row r="602">
          <cell r="B602">
            <v>0</v>
          </cell>
          <cell r="C602">
            <v>0</v>
          </cell>
          <cell r="D602">
            <v>0</v>
          </cell>
          <cell r="E602">
            <v>0</v>
          </cell>
          <cell r="F602">
            <v>0</v>
          </cell>
          <cell r="G602">
            <v>0</v>
          </cell>
          <cell r="H602">
            <v>0</v>
          </cell>
          <cell r="I602">
            <v>0</v>
          </cell>
          <cell r="J602">
            <v>0</v>
          </cell>
          <cell r="K602">
            <v>0</v>
          </cell>
          <cell r="L602">
            <v>0</v>
          </cell>
          <cell r="M602">
            <v>0</v>
          </cell>
          <cell r="N602">
            <v>0</v>
          </cell>
          <cell r="O602">
            <v>0</v>
          </cell>
        </row>
        <row r="603">
          <cell r="B603">
            <v>26.092865000000003</v>
          </cell>
          <cell r="C603">
            <v>18.758844</v>
          </cell>
          <cell r="D603">
            <v>29.291240000000002</v>
          </cell>
          <cell r="E603">
            <v>28.862154</v>
          </cell>
          <cell r="F603">
            <v>35.869976999999999</v>
          </cell>
          <cell r="G603">
            <v>20.309808</v>
          </cell>
          <cell r="H603">
            <v>15.957300999999999</v>
          </cell>
          <cell r="I603">
            <v>22.171474</v>
          </cell>
          <cell r="J603">
            <v>14.885088</v>
          </cell>
          <cell r="K603">
            <v>31.172104999999998</v>
          </cell>
          <cell r="L603">
            <v>35.069046</v>
          </cell>
          <cell r="M603">
            <v>36.124000000000002</v>
          </cell>
          <cell r="N603">
            <v>314.56390199999998</v>
          </cell>
          <cell r="O603">
            <v>9.5677320438042238E-2</v>
          </cell>
        </row>
        <row r="604">
          <cell r="B604">
            <v>7.0000000000000007E-2</v>
          </cell>
          <cell r="C604">
            <v>8.9999999999999993E-3</v>
          </cell>
          <cell r="D604">
            <v>1.2999999999999999E-2</v>
          </cell>
          <cell r="E604">
            <v>1.7000000000000001E-2</v>
          </cell>
          <cell r="F604">
            <v>0.02</v>
          </cell>
          <cell r="G604">
            <v>1.7999999999999999E-2</v>
          </cell>
          <cell r="H604">
            <v>2.4E-2</v>
          </cell>
          <cell r="I604">
            <v>0.01</v>
          </cell>
          <cell r="J604">
            <v>0.114</v>
          </cell>
          <cell r="K604">
            <v>0.05</v>
          </cell>
          <cell r="L604">
            <v>0</v>
          </cell>
          <cell r="M604">
            <v>0</v>
          </cell>
          <cell r="N604">
            <v>0.34499999999999997</v>
          </cell>
          <cell r="O604">
            <v>1.636979792192875E-4</v>
          </cell>
        </row>
        <row r="605">
          <cell r="B605">
            <v>0</v>
          </cell>
          <cell r="C605">
            <v>0</v>
          </cell>
          <cell r="D605">
            <v>0</v>
          </cell>
          <cell r="E605">
            <v>0</v>
          </cell>
          <cell r="F605">
            <v>0</v>
          </cell>
          <cell r="G605">
            <v>0</v>
          </cell>
          <cell r="H605">
            <v>0</v>
          </cell>
          <cell r="I605">
            <v>0</v>
          </cell>
          <cell r="J605">
            <v>0</v>
          </cell>
          <cell r="K605">
            <v>0</v>
          </cell>
          <cell r="L605">
            <v>0</v>
          </cell>
          <cell r="M605">
            <v>0</v>
          </cell>
          <cell r="N605">
            <v>0</v>
          </cell>
          <cell r="O605">
            <v>0</v>
          </cell>
        </row>
        <row r="606">
          <cell r="B606">
            <v>0.16913499999999998</v>
          </cell>
          <cell r="C606">
            <v>4.7155999999999997E-2</v>
          </cell>
          <cell r="D606">
            <v>0.10676000000000001</v>
          </cell>
          <cell r="E606">
            <v>3.9845999999999999E-2</v>
          </cell>
          <cell r="F606">
            <v>2.8022999999999999E-2</v>
          </cell>
          <cell r="G606">
            <v>2.3191E-2</v>
          </cell>
          <cell r="H606">
            <v>0.14669900000000002</v>
          </cell>
          <cell r="I606">
            <v>3.7526000000000004E-2</v>
          </cell>
          <cell r="J606">
            <v>4.6912000000000002E-2</v>
          </cell>
          <cell r="K606">
            <v>3.7895000000000005E-2</v>
          </cell>
          <cell r="L606">
            <v>8.8953999999999991E-2</v>
          </cell>
          <cell r="M606">
            <v>0</v>
          </cell>
          <cell r="N606">
            <v>0.77209699999999992</v>
          </cell>
          <cell r="O606">
            <v>5.3590340863308682E-3</v>
          </cell>
        </row>
        <row r="607">
          <cell r="B607">
            <v>88.451237000000006</v>
          </cell>
          <cell r="C607">
            <v>82.386306000000005</v>
          </cell>
          <cell r="D607">
            <v>62.158529999999992</v>
          </cell>
          <cell r="E607">
            <v>41.511780000000002</v>
          </cell>
          <cell r="F607">
            <v>33.199697000000008</v>
          </cell>
          <cell r="G607">
            <v>15.935212</v>
          </cell>
          <cell r="H607">
            <v>16.047537999999999</v>
          </cell>
          <cell r="I607">
            <v>13.968562000000002</v>
          </cell>
          <cell r="J607">
            <v>23.110775999999998</v>
          </cell>
          <cell r="K607">
            <v>52.92631699999999</v>
          </cell>
          <cell r="L607">
            <v>71.358041999999998</v>
          </cell>
          <cell r="M607">
            <v>80.055660000000017</v>
          </cell>
          <cell r="N607">
            <v>581.10965699999997</v>
          </cell>
          <cell r="O607">
            <v>2.7586443510473221E-2</v>
          </cell>
        </row>
        <row r="608">
          <cell r="B608">
            <v>519.33430500000009</v>
          </cell>
          <cell r="C608">
            <v>521.81983600000001</v>
          </cell>
          <cell r="D608">
            <v>395.24076300000007</v>
          </cell>
          <cell r="E608">
            <v>246.46078900000001</v>
          </cell>
          <cell r="F608">
            <v>165.20971900000001</v>
          </cell>
          <cell r="G608">
            <v>72.369741000000005</v>
          </cell>
          <cell r="H608">
            <v>68.230441999999996</v>
          </cell>
          <cell r="I608">
            <v>65.353117999999995</v>
          </cell>
          <cell r="J608">
            <v>110.084221</v>
          </cell>
          <cell r="K608">
            <v>300.68602400000003</v>
          </cell>
          <cell r="L608">
            <v>447.611671</v>
          </cell>
          <cell r="M608">
            <v>529.82628699999998</v>
          </cell>
          <cell r="N608">
            <v>3442.2269160000001</v>
          </cell>
          <cell r="O608">
            <v>5.0222463245661431E-2</v>
          </cell>
        </row>
        <row r="609">
          <cell r="B609">
            <v>77.232319999999987</v>
          </cell>
          <cell r="C609">
            <v>74.551162000000019</v>
          </cell>
          <cell r="D609">
            <v>54.054246999999997</v>
          </cell>
          <cell r="E609">
            <v>30.478718000000004</v>
          </cell>
          <cell r="F609">
            <v>5.0351359999999996</v>
          </cell>
          <cell r="G609">
            <v>3.6333730000000006</v>
          </cell>
          <cell r="H609">
            <v>3.2187600000000001</v>
          </cell>
          <cell r="I609">
            <v>2.0093899999999998</v>
          </cell>
          <cell r="J609">
            <v>4.22018</v>
          </cell>
          <cell r="K609">
            <v>37.623798000000001</v>
          </cell>
          <cell r="L609">
            <v>62.18281799999999</v>
          </cell>
          <cell r="M609">
            <v>68.850231999999991</v>
          </cell>
          <cell r="N609">
            <v>423.09013400000003</v>
          </cell>
          <cell r="O609">
            <v>2.8713758006843369E-2</v>
          </cell>
        </row>
        <row r="610">
          <cell r="B610">
            <v>0</v>
          </cell>
          <cell r="C610">
            <v>0</v>
          </cell>
          <cell r="D610">
            <v>0</v>
          </cell>
          <cell r="E610">
            <v>0</v>
          </cell>
          <cell r="F610">
            <v>0</v>
          </cell>
          <cell r="G610">
            <v>0</v>
          </cell>
          <cell r="H610">
            <v>0</v>
          </cell>
          <cell r="I610">
            <v>0</v>
          </cell>
          <cell r="J610">
            <v>0</v>
          </cell>
          <cell r="K610">
            <v>0</v>
          </cell>
          <cell r="L610">
            <v>0</v>
          </cell>
          <cell r="M610">
            <v>0</v>
          </cell>
          <cell r="N610">
            <v>0</v>
          </cell>
          <cell r="O610">
            <v>0</v>
          </cell>
        </row>
        <row r="611">
          <cell r="B611">
            <v>4.7287100000000004</v>
          </cell>
          <cell r="C611">
            <v>3.9781200000000001</v>
          </cell>
          <cell r="D611">
            <v>3.2454299999999998</v>
          </cell>
          <cell r="E611">
            <v>2.4204699999999999</v>
          </cell>
          <cell r="F611">
            <v>0.14299999999999999</v>
          </cell>
          <cell r="G611">
            <v>5.1999999999999998E-2</v>
          </cell>
          <cell r="H611">
            <v>6.855E-2</v>
          </cell>
          <cell r="I611">
            <v>5.4999999999999993E-2</v>
          </cell>
          <cell r="J611">
            <v>0.19700000000000001</v>
          </cell>
          <cell r="K611">
            <v>3.0001800000000003</v>
          </cell>
          <cell r="L611">
            <v>3.6252599999999999</v>
          </cell>
          <cell r="M611">
            <v>4.0891099999999998</v>
          </cell>
          <cell r="N611">
            <v>25.602829999999997</v>
          </cell>
          <cell r="O611">
            <v>4.6078589196151792E-2</v>
          </cell>
        </row>
        <row r="612">
          <cell r="B612">
            <v>0.66086</v>
          </cell>
          <cell r="C612">
            <v>0.61896099999999998</v>
          </cell>
          <cell r="D612">
            <v>0.44167899999999999</v>
          </cell>
          <cell r="E612">
            <v>0.21890299999999999</v>
          </cell>
          <cell r="F612">
            <v>0</v>
          </cell>
          <cell r="G612">
            <v>0</v>
          </cell>
          <cell r="H612">
            <v>0</v>
          </cell>
          <cell r="I612">
            <v>0</v>
          </cell>
          <cell r="J612">
            <v>0</v>
          </cell>
          <cell r="K612">
            <v>0.28575400000000001</v>
          </cell>
          <cell r="L612">
            <v>0.50026700000000002</v>
          </cell>
          <cell r="M612">
            <v>0.89022799999999991</v>
          </cell>
          <cell r="N612">
            <v>3.6166520000000002</v>
          </cell>
          <cell r="O612">
            <v>1.933450175497935E-2</v>
          </cell>
        </row>
        <row r="613">
          <cell r="B613">
            <v>8.0991600000000012</v>
          </cell>
          <cell r="C613">
            <v>6.7376399999999999</v>
          </cell>
          <cell r="D613">
            <v>6.5014599999999998</v>
          </cell>
          <cell r="E613">
            <v>3.2176099999999996</v>
          </cell>
          <cell r="F613">
            <v>1.52799</v>
          </cell>
          <cell r="G613">
            <v>1.0363</v>
          </cell>
          <cell r="H613">
            <v>1.0012000000000001</v>
          </cell>
          <cell r="I613">
            <v>0.83360000000000001</v>
          </cell>
          <cell r="J613">
            <v>0.92527499999999996</v>
          </cell>
          <cell r="K613">
            <v>1.4016600000000001</v>
          </cell>
          <cell r="L613">
            <v>3.0911900000000001</v>
          </cell>
          <cell r="M613">
            <v>3.8212299999999999</v>
          </cell>
          <cell r="N613">
            <v>38.194314999999996</v>
          </cell>
          <cell r="O613">
            <v>6.8958349996610879E-2</v>
          </cell>
        </row>
        <row r="614">
          <cell r="B614">
            <v>282.46252300000003</v>
          </cell>
          <cell r="C614">
            <v>242.08989199999999</v>
          </cell>
          <cell r="D614">
            <v>189.95358800000002</v>
          </cell>
          <cell r="E614">
            <v>123.765134</v>
          </cell>
          <cell r="F614">
            <v>111.10922800000002</v>
          </cell>
          <cell r="G614">
            <v>44.510123000000007</v>
          </cell>
          <cell r="H614">
            <v>44.673899999999996</v>
          </cell>
          <cell r="I614">
            <v>44.935529000000002</v>
          </cell>
          <cell r="J614">
            <v>72.759989999999988</v>
          </cell>
          <cell r="K614">
            <v>153.04411700000003</v>
          </cell>
          <cell r="L614">
            <v>214.70479799999998</v>
          </cell>
          <cell r="M614">
            <v>262.24073499999997</v>
          </cell>
          <cell r="N614">
            <v>1786.2495570000001</v>
          </cell>
          <cell r="O614">
            <v>5.4317459484177058E-2</v>
          </cell>
        </row>
        <row r="615">
          <cell r="B615">
            <v>144.18763199999998</v>
          </cell>
          <cell r="C615">
            <v>192.52036100000004</v>
          </cell>
          <cell r="D615">
            <v>140.10165900000001</v>
          </cell>
          <cell r="E615">
            <v>85.639253999999994</v>
          </cell>
          <cell r="F615">
            <v>46.921565000000001</v>
          </cell>
          <cell r="G615">
            <v>22.741545000000002</v>
          </cell>
          <cell r="H615">
            <v>19.147031999999999</v>
          </cell>
          <cell r="I615">
            <v>17.516798999999999</v>
          </cell>
          <cell r="J615">
            <v>31.711476000000005</v>
          </cell>
          <cell r="K615">
            <v>105.28861500000002</v>
          </cell>
          <cell r="L615">
            <v>163.34823799999998</v>
          </cell>
          <cell r="M615">
            <v>189.70245200000002</v>
          </cell>
          <cell r="N615">
            <v>1158.826628</v>
          </cell>
          <cell r="O615">
            <v>6.992751921695213E-2</v>
          </cell>
        </row>
        <row r="616">
          <cell r="B616">
            <v>1.9630999999999998</v>
          </cell>
          <cell r="C616">
            <v>1.3237000000000001</v>
          </cell>
          <cell r="D616">
            <v>0.94270000000000009</v>
          </cell>
          <cell r="E616">
            <v>0.72070000000000001</v>
          </cell>
          <cell r="F616">
            <v>0.4728</v>
          </cell>
          <cell r="G616">
            <v>0.39639999999999997</v>
          </cell>
          <cell r="H616">
            <v>0.121</v>
          </cell>
          <cell r="I616">
            <v>2.8E-3</v>
          </cell>
          <cell r="J616">
            <v>0.27029999999999998</v>
          </cell>
          <cell r="K616">
            <v>4.19E-2</v>
          </cell>
          <cell r="L616">
            <v>0.15909999999999999</v>
          </cell>
          <cell r="M616">
            <v>0.23230000000000001</v>
          </cell>
          <cell r="N616">
            <v>6.6467999999999998</v>
          </cell>
          <cell r="O616">
            <v>4.3233314957158136E-3</v>
          </cell>
        </row>
        <row r="624">
          <cell r="B624">
            <v>4585.0997000000007</v>
          </cell>
          <cell r="C624">
            <v>4584.8167000000012</v>
          </cell>
          <cell r="D624">
            <v>4585.3397000000004</v>
          </cell>
          <cell r="E624">
            <v>4685.2617</v>
          </cell>
          <cell r="F624">
            <v>4599.2197000000006</v>
          </cell>
          <cell r="G624">
            <v>4597.3897000000006</v>
          </cell>
          <cell r="H624">
            <v>4613.3617000000004</v>
          </cell>
          <cell r="I624">
            <v>4613.9177</v>
          </cell>
          <cell r="J624">
            <v>4619.8097000000007</v>
          </cell>
          <cell r="K624">
            <v>4622.8687</v>
          </cell>
          <cell r="L624">
            <v>4622.7696999999998</v>
          </cell>
          <cell r="M624">
            <v>4624.1296999999995</v>
          </cell>
          <cell r="N624">
            <v>4624.1296999999995</v>
          </cell>
          <cell r="O624">
            <v>0.11989654128277573</v>
          </cell>
        </row>
        <row r="625">
          <cell r="B625">
            <v>3296.4961460000004</v>
          </cell>
          <cell r="C625">
            <v>2948.4409509999991</v>
          </cell>
          <cell r="D625">
            <v>2475.4287169999984</v>
          </cell>
          <cell r="E625">
            <v>1578.0504259999998</v>
          </cell>
          <cell r="F625">
            <v>1394.528558</v>
          </cell>
          <cell r="G625">
            <v>1015.1108159999997</v>
          </cell>
          <cell r="H625">
            <v>892.64355899999953</v>
          </cell>
          <cell r="I625">
            <v>956.15823899999998</v>
          </cell>
          <cell r="J625">
            <v>1246.9695540000009</v>
          </cell>
          <cell r="K625">
            <v>2194.0583110000011</v>
          </cell>
          <cell r="L625">
            <v>2704.3923460000024</v>
          </cell>
          <cell r="M625">
            <v>3115.2165160000018</v>
          </cell>
          <cell r="N625">
            <v>23817.494139000002</v>
          </cell>
          <cell r="O625">
            <v>0.17342693662749586</v>
          </cell>
        </row>
        <row r="626">
          <cell r="B626">
            <v>2649.4158609999999</v>
          </cell>
          <cell r="C626">
            <v>2447.7320589999999</v>
          </cell>
          <cell r="D626">
            <v>2024.1062939999997</v>
          </cell>
          <cell r="E626">
            <v>1202.3323349999998</v>
          </cell>
          <cell r="F626">
            <v>1012.2904260000001</v>
          </cell>
          <cell r="G626">
            <v>692.64514499999996</v>
          </cell>
          <cell r="H626">
            <v>579.87235200000009</v>
          </cell>
          <cell r="I626">
            <v>635.21834699999999</v>
          </cell>
          <cell r="J626">
            <v>790.2851260000001</v>
          </cell>
          <cell r="K626">
            <v>1588.8198850000001</v>
          </cell>
          <cell r="L626">
            <v>2134.8675029999995</v>
          </cell>
          <cell r="M626">
            <v>2507.9322509999997</v>
          </cell>
          <cell r="N626">
            <v>18265.517583999997</v>
          </cell>
          <cell r="O626">
            <v>0.23692807454055514</v>
          </cell>
        </row>
        <row r="627">
          <cell r="B627">
            <v>311.85696799999999</v>
          </cell>
          <cell r="C627">
            <v>289.60443700000002</v>
          </cell>
          <cell r="D627">
            <v>244.26304199999998</v>
          </cell>
          <cell r="E627">
            <v>122.150814</v>
          </cell>
          <cell r="F627">
            <v>126.27576499999998</v>
          </cell>
          <cell r="G627">
            <v>63.802833</v>
          </cell>
          <cell r="H627">
            <v>45.864788999999995</v>
          </cell>
          <cell r="I627">
            <v>60.935539000000006</v>
          </cell>
          <cell r="J627">
            <v>84.576817000000005</v>
          </cell>
          <cell r="K627">
            <v>129.39872499999998</v>
          </cell>
          <cell r="L627">
            <v>176.99888199999998</v>
          </cell>
          <cell r="M627">
            <v>253.39280599999998</v>
          </cell>
          <cell r="N627">
            <v>1909.1214170000001</v>
          </cell>
          <cell r="O627">
            <v>0.17832532833460252</v>
          </cell>
        </row>
        <row r="628">
          <cell r="B628">
            <v>4.3692349999999998</v>
          </cell>
          <cell r="C628">
            <v>4.4704160000000002</v>
          </cell>
          <cell r="D628">
            <v>3.703484</v>
          </cell>
          <cell r="E628">
            <v>3.2727020000000002</v>
          </cell>
          <cell r="F628">
            <v>3.352087</v>
          </cell>
          <cell r="G628">
            <v>2.8972920000000002</v>
          </cell>
          <cell r="H628">
            <v>2.5426630000000001</v>
          </cell>
          <cell r="I628">
            <v>2.5855939999999999</v>
          </cell>
          <cell r="J628">
            <v>2.350015</v>
          </cell>
          <cell r="K628">
            <v>4.3777270000000001</v>
          </cell>
          <cell r="L628">
            <v>4.5258979999999998</v>
          </cell>
          <cell r="M628">
            <v>3.8648690000000001</v>
          </cell>
          <cell r="N628">
            <v>42.311982</v>
          </cell>
          <cell r="O628">
            <v>7.8634562208523301E-2</v>
          </cell>
        </row>
        <row r="629">
          <cell r="B629">
            <v>0</v>
          </cell>
          <cell r="C629">
            <v>0</v>
          </cell>
          <cell r="D629">
            <v>0</v>
          </cell>
          <cell r="E629">
            <v>0</v>
          </cell>
          <cell r="F629">
            <v>0</v>
          </cell>
          <cell r="G629">
            <v>0</v>
          </cell>
          <cell r="H629">
            <v>0</v>
          </cell>
          <cell r="I629">
            <v>0</v>
          </cell>
          <cell r="J629">
            <v>0</v>
          </cell>
          <cell r="K629">
            <v>0</v>
          </cell>
          <cell r="L629">
            <v>0</v>
          </cell>
          <cell r="M629">
            <v>0</v>
          </cell>
          <cell r="N629">
            <v>0</v>
          </cell>
          <cell r="O629">
            <v>0</v>
          </cell>
        </row>
        <row r="630">
          <cell r="B630">
            <v>3.156631</v>
          </cell>
          <cell r="C630">
            <v>1.9349949999999998</v>
          </cell>
          <cell r="D630">
            <v>3.3352740000000001</v>
          </cell>
          <cell r="E630">
            <v>2.6727669999999999</v>
          </cell>
          <cell r="F630">
            <v>1.221122</v>
          </cell>
          <cell r="G630">
            <v>2.0813190000000001</v>
          </cell>
          <cell r="H630">
            <v>0.59417299999999995</v>
          </cell>
          <cell r="I630">
            <v>0.91892700000000005</v>
          </cell>
          <cell r="J630">
            <v>0.87028099999999997</v>
          </cell>
          <cell r="K630">
            <v>1.4241700000000002</v>
          </cell>
          <cell r="L630">
            <v>0.122739</v>
          </cell>
          <cell r="M630">
            <v>0.199324</v>
          </cell>
          <cell r="N630">
            <v>18.531721999999998</v>
          </cell>
          <cell r="O630">
            <v>0.35033373513048988</v>
          </cell>
        </row>
        <row r="631">
          <cell r="B631">
            <v>0</v>
          </cell>
          <cell r="C631">
            <v>0</v>
          </cell>
          <cell r="D631">
            <v>0</v>
          </cell>
          <cell r="E631">
            <v>0</v>
          </cell>
          <cell r="F631">
            <v>0</v>
          </cell>
          <cell r="G631">
            <v>0</v>
          </cell>
          <cell r="H631">
            <v>0</v>
          </cell>
          <cell r="I631">
            <v>0</v>
          </cell>
          <cell r="J631">
            <v>0</v>
          </cell>
          <cell r="K631">
            <v>0</v>
          </cell>
          <cell r="L631">
            <v>0</v>
          </cell>
          <cell r="M631">
            <v>0</v>
          </cell>
          <cell r="N631">
            <v>0</v>
          </cell>
          <cell r="O631">
            <v>0</v>
          </cell>
        </row>
        <row r="632">
          <cell r="B632">
            <v>0</v>
          </cell>
          <cell r="C632">
            <v>0</v>
          </cell>
          <cell r="D632">
            <v>0</v>
          </cell>
          <cell r="E632">
            <v>0</v>
          </cell>
          <cell r="F632">
            <v>0</v>
          </cell>
          <cell r="G632">
            <v>0</v>
          </cell>
          <cell r="H632">
            <v>0</v>
          </cell>
          <cell r="I632">
            <v>0</v>
          </cell>
          <cell r="J632">
            <v>0</v>
          </cell>
          <cell r="K632">
            <v>0</v>
          </cell>
          <cell r="L632">
            <v>0</v>
          </cell>
          <cell r="M632">
            <v>0</v>
          </cell>
          <cell r="N632">
            <v>0</v>
          </cell>
          <cell r="O632">
            <v>0</v>
          </cell>
        </row>
        <row r="633">
          <cell r="B633">
            <v>1706.1503649999997</v>
          </cell>
          <cell r="C633">
            <v>1546.2968409999999</v>
          </cell>
          <cell r="D633">
            <v>1204.775009</v>
          </cell>
          <cell r="E633">
            <v>745.69588199999998</v>
          </cell>
          <cell r="F633">
            <v>588.00110600000005</v>
          </cell>
          <cell r="G633">
            <v>295.06517400000001</v>
          </cell>
          <cell r="H633">
            <v>219.49423999999999</v>
          </cell>
          <cell r="I633">
            <v>239.308706</v>
          </cell>
          <cell r="J633">
            <v>421.15587199999999</v>
          </cell>
          <cell r="K633">
            <v>954.71809800000005</v>
          </cell>
          <cell r="L633">
            <v>1388.0904889999999</v>
          </cell>
          <cell r="M633">
            <v>1628.2783739999998</v>
          </cell>
          <cell r="N633">
            <v>10937.030155999999</v>
          </cell>
          <cell r="O633">
            <v>0.34870470269478432</v>
          </cell>
        </row>
        <row r="634">
          <cell r="B634">
            <v>0</v>
          </cell>
          <cell r="C634">
            <v>0</v>
          </cell>
          <cell r="D634">
            <v>0</v>
          </cell>
          <cell r="E634">
            <v>0</v>
          </cell>
          <cell r="F634">
            <v>0</v>
          </cell>
          <cell r="G634">
            <v>0</v>
          </cell>
          <cell r="H634">
            <v>0</v>
          </cell>
          <cell r="I634">
            <v>0</v>
          </cell>
          <cell r="J634">
            <v>0</v>
          </cell>
          <cell r="K634">
            <v>0</v>
          </cell>
          <cell r="L634">
            <v>0</v>
          </cell>
          <cell r="M634">
            <v>0</v>
          </cell>
          <cell r="N634">
            <v>0</v>
          </cell>
          <cell r="O634">
            <v>0</v>
          </cell>
        </row>
        <row r="635">
          <cell r="B635">
            <v>0</v>
          </cell>
          <cell r="C635">
            <v>0</v>
          </cell>
          <cell r="D635">
            <v>0</v>
          </cell>
          <cell r="E635">
            <v>0</v>
          </cell>
          <cell r="F635">
            <v>0</v>
          </cell>
          <cell r="G635">
            <v>0</v>
          </cell>
          <cell r="H635">
            <v>0</v>
          </cell>
          <cell r="I635">
            <v>0</v>
          </cell>
          <cell r="J635">
            <v>0</v>
          </cell>
          <cell r="K635">
            <v>0</v>
          </cell>
          <cell r="L635">
            <v>0</v>
          </cell>
          <cell r="M635">
            <v>0</v>
          </cell>
          <cell r="N635">
            <v>0</v>
          </cell>
          <cell r="O635">
            <v>0</v>
          </cell>
        </row>
        <row r="636">
          <cell r="B636">
            <v>58.08</v>
          </cell>
          <cell r="C636">
            <v>69.686999999999998</v>
          </cell>
          <cell r="D636">
            <v>68.944999999999993</v>
          </cell>
          <cell r="E636">
            <v>40.588000000000001</v>
          </cell>
          <cell r="F636">
            <v>64.415999999999997</v>
          </cell>
          <cell r="G636">
            <v>73.311000000000007</v>
          </cell>
          <cell r="H636">
            <v>51.484999999999999</v>
          </cell>
          <cell r="I636">
            <v>53.82</v>
          </cell>
          <cell r="J636">
            <v>66.066999999999993</v>
          </cell>
          <cell r="K636">
            <v>71.599999999999994</v>
          </cell>
          <cell r="L636">
            <v>74.647999999999996</v>
          </cell>
          <cell r="M636">
            <v>99.86</v>
          </cell>
          <cell r="N636">
            <v>792.50700000000006</v>
          </cell>
          <cell r="O636">
            <v>0.52374404163888677</v>
          </cell>
        </row>
        <row r="637">
          <cell r="B637">
            <v>1.3836190000000002</v>
          </cell>
          <cell r="C637">
            <v>1.7792539999999999</v>
          </cell>
          <cell r="D637">
            <v>1.3543179999999999</v>
          </cell>
          <cell r="E637">
            <v>0.61654399999999998</v>
          </cell>
          <cell r="F637">
            <v>0.64588599999999996</v>
          </cell>
          <cell r="G637">
            <v>0.251114</v>
          </cell>
          <cell r="H637">
            <v>0.33622199999999997</v>
          </cell>
          <cell r="I637">
            <v>0.36943799999999999</v>
          </cell>
          <cell r="J637">
            <v>0.39330700000000002</v>
          </cell>
          <cell r="K637">
            <v>0.92652299999999999</v>
          </cell>
          <cell r="L637">
            <v>2.2369870000000001</v>
          </cell>
          <cell r="M637">
            <v>2.3785219999999998</v>
          </cell>
          <cell r="N637">
            <v>12.671734000000001</v>
          </cell>
          <cell r="O637">
            <v>0.48786724311567986</v>
          </cell>
        </row>
        <row r="638">
          <cell r="B638">
            <v>5.6289999999999996</v>
          </cell>
          <cell r="C638">
            <v>6.8</v>
          </cell>
          <cell r="D638">
            <v>5.8879999999999999</v>
          </cell>
          <cell r="E638">
            <v>7.766</v>
          </cell>
          <cell r="F638">
            <v>5.3319999999999999</v>
          </cell>
          <cell r="G638">
            <v>5.8259999999999996</v>
          </cell>
          <cell r="H638">
            <v>3.8849999999999998</v>
          </cell>
          <cell r="I638">
            <v>2.0209999999999999</v>
          </cell>
          <cell r="J638">
            <v>6.6159999999999997</v>
          </cell>
          <cell r="K638">
            <v>0</v>
          </cell>
          <cell r="L638">
            <v>6.2270000000000003</v>
          </cell>
          <cell r="M638">
            <v>7.9829999999999997</v>
          </cell>
          <cell r="N638">
            <v>63.972999999999992</v>
          </cell>
          <cell r="O638">
            <v>1.9457939011650723E-2</v>
          </cell>
        </row>
        <row r="639">
          <cell r="B639">
            <v>40.215000000000003</v>
          </cell>
          <cell r="C639">
            <v>47.296320000000001</v>
          </cell>
          <cell r="D639">
            <v>49.747930000000004</v>
          </cell>
          <cell r="E639">
            <v>22.830349999999999</v>
          </cell>
          <cell r="F639">
            <v>26.283470000000001</v>
          </cell>
          <cell r="G639">
            <v>39.963160000000002</v>
          </cell>
          <cell r="H639">
            <v>28.294259999999998</v>
          </cell>
          <cell r="I639">
            <v>37.958309999999997</v>
          </cell>
          <cell r="J639">
            <v>37.592640000000003</v>
          </cell>
          <cell r="K639">
            <v>44.087969999999999</v>
          </cell>
          <cell r="L639">
            <v>48.401589999999999</v>
          </cell>
          <cell r="M639">
            <v>57.907619999999994</v>
          </cell>
          <cell r="N639">
            <v>480.57862</v>
          </cell>
          <cell r="O639">
            <v>0.22802825782606917</v>
          </cell>
        </row>
        <row r="640">
          <cell r="B640">
            <v>0</v>
          </cell>
          <cell r="C640">
            <v>0</v>
          </cell>
          <cell r="D640">
            <v>0</v>
          </cell>
          <cell r="E640">
            <v>0</v>
          </cell>
          <cell r="F640">
            <v>0</v>
          </cell>
          <cell r="G640">
            <v>0</v>
          </cell>
          <cell r="H640">
            <v>0</v>
          </cell>
          <cell r="I640">
            <v>0</v>
          </cell>
          <cell r="J640">
            <v>0</v>
          </cell>
          <cell r="K640">
            <v>0</v>
          </cell>
          <cell r="L640">
            <v>0</v>
          </cell>
          <cell r="M640">
            <v>0</v>
          </cell>
          <cell r="N640">
            <v>0</v>
          </cell>
          <cell r="O640">
            <v>0</v>
          </cell>
        </row>
        <row r="641">
          <cell r="B641">
            <v>2.3743349999999999</v>
          </cell>
          <cell r="C641">
            <v>2.7757990000000001</v>
          </cell>
          <cell r="D641">
            <v>1.6501759999999999</v>
          </cell>
          <cell r="E641">
            <v>1.1625940000000001</v>
          </cell>
          <cell r="F641">
            <v>0.92519099999999999</v>
          </cell>
          <cell r="G641">
            <v>2.4002029999999999</v>
          </cell>
          <cell r="H641">
            <v>2.8806480000000003</v>
          </cell>
          <cell r="I641">
            <v>0.44170800000000005</v>
          </cell>
          <cell r="J641">
            <v>2.4091549999999997</v>
          </cell>
          <cell r="K641">
            <v>1.5727979999999999</v>
          </cell>
          <cell r="L641">
            <v>4.7547160000000002</v>
          </cell>
          <cell r="M641">
            <v>2.1959870000000001</v>
          </cell>
          <cell r="N641">
            <v>25.543309999999995</v>
          </cell>
          <cell r="O641">
            <v>0.17729309784614644</v>
          </cell>
        </row>
        <row r="642">
          <cell r="B642">
            <v>516.20070799999996</v>
          </cell>
          <cell r="C642">
            <v>477.08699700000005</v>
          </cell>
          <cell r="D642">
            <v>440.44406099999998</v>
          </cell>
          <cell r="E642">
            <v>255.57668200000001</v>
          </cell>
          <cell r="F642">
            <v>195.83779899999999</v>
          </cell>
          <cell r="G642">
            <v>207.04704999999996</v>
          </cell>
          <cell r="H642">
            <v>224.49535700000001</v>
          </cell>
          <cell r="I642">
            <v>236.85912500000003</v>
          </cell>
          <cell r="J642">
            <v>168.25403900000003</v>
          </cell>
          <cell r="K642">
            <v>380.71387400000003</v>
          </cell>
          <cell r="L642">
            <v>428.86120199999999</v>
          </cell>
          <cell r="M642">
            <v>451.87174900000002</v>
          </cell>
          <cell r="N642">
            <v>3983.2486429999994</v>
          </cell>
          <cell r="O642">
            <v>0.18909281983983378</v>
          </cell>
        </row>
        <row r="643">
          <cell r="B643">
            <v>-1352.837</v>
          </cell>
          <cell r="C643">
            <v>-1217.644</v>
          </cell>
          <cell r="D643">
            <v>-953.25400000000002</v>
          </cell>
          <cell r="E643">
            <v>-597.15091000000007</v>
          </cell>
          <cell r="F643">
            <v>-465.81599</v>
          </cell>
          <cell r="G643">
            <v>-233.46799799999999</v>
          </cell>
          <cell r="H643">
            <v>-181.16800000000001</v>
          </cell>
          <cell r="I643">
            <v>-180.68</v>
          </cell>
          <cell r="J643">
            <v>-339.38</v>
          </cell>
          <cell r="K643">
            <v>-762.71284400000002</v>
          </cell>
          <cell r="L643">
            <v>-1104.3979999999999</v>
          </cell>
          <cell r="M643">
            <v>-1292.4949999999999</v>
          </cell>
          <cell r="N643">
            <v>-8681.0037420000008</v>
          </cell>
        </row>
        <row r="644">
          <cell r="B644">
            <v>1057.6100670000001</v>
          </cell>
          <cell r="C644">
            <v>991.38345800000002</v>
          </cell>
          <cell r="D644">
            <v>827.44621700000016</v>
          </cell>
          <cell r="E644">
            <v>487.34115699999995</v>
          </cell>
          <cell r="F644">
            <v>389.55104400000005</v>
          </cell>
          <cell r="G644">
            <v>309.96670999999998</v>
          </cell>
          <cell r="H644">
            <v>271.53331800000001</v>
          </cell>
          <cell r="I644">
            <v>317.75042200000001</v>
          </cell>
          <cell r="J644">
            <v>302.58466999999996</v>
          </cell>
          <cell r="K644">
            <v>696.24594800000011</v>
          </cell>
          <cell r="L644">
            <v>875.77326199999993</v>
          </cell>
          <cell r="M644">
            <v>955.67598400000008</v>
          </cell>
          <cell r="N644">
            <v>7482.8622570000007</v>
          </cell>
          <cell r="O644">
            <v>0.10917577017590482</v>
          </cell>
        </row>
        <row r="645">
          <cell r="B645">
            <v>498.32950300000005</v>
          </cell>
          <cell r="C645">
            <v>479.888237</v>
          </cell>
          <cell r="D645">
            <v>437.623851</v>
          </cell>
          <cell r="E645">
            <v>239.27774099999999</v>
          </cell>
          <cell r="F645">
            <v>205.41657799999999</v>
          </cell>
          <cell r="G645">
            <v>215.93145699999999</v>
          </cell>
          <cell r="H645">
            <v>188.73466099999999</v>
          </cell>
          <cell r="I645">
            <v>227.83865800000001</v>
          </cell>
          <cell r="J645">
            <v>174.078509</v>
          </cell>
          <cell r="K645">
            <v>391.17279200000002</v>
          </cell>
          <cell r="L645">
            <v>435.99667400000004</v>
          </cell>
          <cell r="M645">
            <v>451.78335100000004</v>
          </cell>
          <cell r="N645">
            <v>3946.0720120000001</v>
          </cell>
          <cell r="O645">
            <v>0.26780713546524232</v>
          </cell>
        </row>
        <row r="646">
          <cell r="B646">
            <v>2.4327740000000002</v>
          </cell>
          <cell r="C646">
            <v>2.3003849999999999</v>
          </cell>
          <cell r="D646">
            <v>1.9013360000000001</v>
          </cell>
          <cell r="E646">
            <v>0.20619999999999999</v>
          </cell>
          <cell r="F646">
            <v>0.16696500000000003</v>
          </cell>
          <cell r="G646">
            <v>6.3485E-2</v>
          </cell>
          <cell r="H646">
            <v>4.8293000000000003E-2</v>
          </cell>
          <cell r="I646">
            <v>0.34334600000000004</v>
          </cell>
          <cell r="J646">
            <v>0.61461699999999997</v>
          </cell>
          <cell r="K646">
            <v>3.2932999999999995</v>
          </cell>
          <cell r="L646">
            <v>6.5328730000000004</v>
          </cell>
          <cell r="M646">
            <v>7.4823519999999997</v>
          </cell>
          <cell r="N646">
            <v>25.385925999999998</v>
          </cell>
          <cell r="O646">
            <v>1.6771316779859761E-2</v>
          </cell>
        </row>
        <row r="647">
          <cell r="B647">
            <v>3.4621999999999997</v>
          </cell>
          <cell r="C647">
            <v>3.2970000000000002</v>
          </cell>
          <cell r="D647">
            <v>2.569</v>
          </cell>
          <cell r="E647">
            <v>1.6372</v>
          </cell>
          <cell r="F647">
            <v>1.1204000000000001</v>
          </cell>
          <cell r="G647">
            <v>0.28299999999999997</v>
          </cell>
          <cell r="H647">
            <v>0.2288</v>
          </cell>
          <cell r="I647">
            <v>0.28179999999999999</v>
          </cell>
          <cell r="J647">
            <v>0.45519999999999999</v>
          </cell>
          <cell r="K647">
            <v>1.6135999999999999</v>
          </cell>
          <cell r="L647">
            <v>2.5560999999999998</v>
          </cell>
          <cell r="M647">
            <v>3.0943000000000001</v>
          </cell>
          <cell r="N647">
            <v>20.598599999999998</v>
          </cell>
          <cell r="O647">
            <v>3.707224659992088E-2</v>
          </cell>
        </row>
        <row r="648">
          <cell r="B648">
            <v>0.21042000000000002</v>
          </cell>
          <cell r="C648">
            <v>0.19393000000000002</v>
          </cell>
          <cell r="D648">
            <v>0.15800999999999998</v>
          </cell>
          <cell r="E648">
            <v>5.0999999999999997E-2</v>
          </cell>
          <cell r="F648">
            <v>0.03</v>
          </cell>
          <cell r="G648">
            <v>8.0000000000000002E-3</v>
          </cell>
          <cell r="H648">
            <v>5.0000000000000001E-3</v>
          </cell>
          <cell r="I648">
            <v>6.0000000000000001E-3</v>
          </cell>
          <cell r="J648">
            <v>1.4999999999999999E-2</v>
          </cell>
          <cell r="K648">
            <v>0.11624000000000001</v>
          </cell>
          <cell r="L648">
            <v>0.17638000000000001</v>
          </cell>
          <cell r="M648">
            <v>0.19456999999999999</v>
          </cell>
          <cell r="N648">
            <v>1.16455</v>
          </cell>
          <cell r="O648">
            <v>6.2256457128751124E-3</v>
          </cell>
        </row>
        <row r="649">
          <cell r="B649">
            <v>1.5157370000000001</v>
          </cell>
          <cell r="C649">
            <v>1.8955900000000001</v>
          </cell>
          <cell r="D649">
            <v>1.0412870000000001</v>
          </cell>
          <cell r="E649">
            <v>0.94736900000000002</v>
          </cell>
          <cell r="F649">
            <v>0.87573800000000002</v>
          </cell>
          <cell r="G649">
            <v>0.83868900000000002</v>
          </cell>
          <cell r="H649">
            <v>0.99402800000000002</v>
          </cell>
          <cell r="I649">
            <v>0.96058999999999994</v>
          </cell>
          <cell r="J649">
            <v>1.2071990000000001</v>
          </cell>
          <cell r="K649">
            <v>2.1648860000000001</v>
          </cell>
          <cell r="L649">
            <v>1.8945659999999998</v>
          </cell>
          <cell r="M649">
            <v>1.106196</v>
          </cell>
          <cell r="N649">
            <v>15.441875000000001</v>
          </cell>
          <cell r="O649">
            <v>2.7879704632846954E-2</v>
          </cell>
        </row>
        <row r="650">
          <cell r="B650">
            <v>373.80469700000009</v>
          </cell>
          <cell r="C650">
            <v>342.44960199999991</v>
          </cell>
          <cell r="D650">
            <v>258.86644900000005</v>
          </cell>
          <cell r="E650">
            <v>169.944807</v>
          </cell>
          <cell r="F650">
            <v>131.701866</v>
          </cell>
          <cell r="G650">
            <v>68.893015999999989</v>
          </cell>
          <cell r="H650">
            <v>61.286367999999996</v>
          </cell>
          <cell r="I650">
            <v>65.87287400000001</v>
          </cell>
          <cell r="J650">
            <v>92.214489</v>
          </cell>
          <cell r="K650">
            <v>212.72638499999999</v>
          </cell>
          <cell r="L650">
            <v>301.75140299999993</v>
          </cell>
          <cell r="M650">
            <v>345.76602100000008</v>
          </cell>
          <cell r="N650">
            <v>2425.2779769999997</v>
          </cell>
          <cell r="O650">
            <v>7.374945888009779E-2</v>
          </cell>
        </row>
        <row r="651">
          <cell r="B651">
            <v>175.73134999999999</v>
          </cell>
          <cell r="C651">
            <v>158.75097199999996</v>
          </cell>
          <cell r="D651">
            <v>122.45233600000003</v>
          </cell>
          <cell r="E651">
            <v>74.128692000000001</v>
          </cell>
          <cell r="F651">
            <v>49.514335999999993</v>
          </cell>
          <cell r="G651">
            <v>23.324293000000008</v>
          </cell>
          <cell r="H651">
            <v>19.943867999999998</v>
          </cell>
          <cell r="I651">
            <v>22.188288999999997</v>
          </cell>
          <cell r="J651">
            <v>33.678255</v>
          </cell>
          <cell r="K651">
            <v>83.425016000000014</v>
          </cell>
          <cell r="L651">
            <v>124.03275600000001</v>
          </cell>
          <cell r="M651">
            <v>143.02036899999999</v>
          </cell>
          <cell r="N651">
            <v>1030.1905320000001</v>
          </cell>
          <cell r="O651">
            <v>6.2165181989201013E-2</v>
          </cell>
        </row>
        <row r="652">
          <cell r="B652">
            <v>2.123386</v>
          </cell>
          <cell r="C652">
            <v>2.6077419999999996</v>
          </cell>
          <cell r="D652">
            <v>2.8339480000000004</v>
          </cell>
          <cell r="E652">
            <v>1.1481480000000002</v>
          </cell>
          <cell r="F652">
            <v>0.72516100000000006</v>
          </cell>
          <cell r="G652">
            <v>0.62476999999999994</v>
          </cell>
          <cell r="H652">
            <v>0.2923</v>
          </cell>
          <cell r="I652">
            <v>0.25886500000000001</v>
          </cell>
          <cell r="J652">
            <v>0.32140099999999999</v>
          </cell>
          <cell r="K652">
            <v>1.7337289999999999</v>
          </cell>
          <cell r="L652">
            <v>2.8325099999999996</v>
          </cell>
          <cell r="M652">
            <v>3.2288249999999996</v>
          </cell>
          <cell r="N652">
            <v>18.730784999999997</v>
          </cell>
          <cell r="O652">
            <v>1.2183214889869006E-2</v>
          </cell>
        </row>
        <row r="660">
          <cell r="B660">
            <v>11628.264799999997</v>
          </cell>
          <cell r="C660">
            <v>11627.984799999997</v>
          </cell>
          <cell r="D660">
            <v>11627.984799999997</v>
          </cell>
          <cell r="E660">
            <v>11628.264799999997</v>
          </cell>
          <cell r="F660">
            <v>11628.264799999997</v>
          </cell>
          <cell r="G660">
            <v>11664.065799999995</v>
          </cell>
          <cell r="H660">
            <v>11664.938799999996</v>
          </cell>
          <cell r="I660">
            <v>11664.938799999996</v>
          </cell>
          <cell r="J660">
            <v>11665.475799999997</v>
          </cell>
          <cell r="K660">
            <v>11665.585799999997</v>
          </cell>
          <cell r="L660">
            <v>11665.585799999997</v>
          </cell>
          <cell r="M660">
            <v>11665.701799999997</v>
          </cell>
          <cell r="N660">
            <v>11665.701799999997</v>
          </cell>
          <cell r="O660">
            <v>0.30247363032577801</v>
          </cell>
        </row>
        <row r="661">
          <cell r="B661">
            <v>3318.2928880000013</v>
          </cell>
          <cell r="C661">
            <v>3226.4574980000011</v>
          </cell>
          <cell r="D661">
            <v>3105.6299070000005</v>
          </cell>
          <cell r="E661">
            <v>2500.743132000001</v>
          </cell>
          <cell r="F661">
            <v>2281.0711150000002</v>
          </cell>
          <cell r="G661">
            <v>1888.0366609999996</v>
          </cell>
          <cell r="H661">
            <v>2005.9094800000003</v>
          </cell>
          <cell r="I661">
            <v>2064.9610579999999</v>
          </cell>
          <cell r="J661">
            <v>1983.1210899999999</v>
          </cell>
          <cell r="K661">
            <v>2359.2003109999987</v>
          </cell>
          <cell r="L661">
            <v>2952.7232989999989</v>
          </cell>
          <cell r="M661">
            <v>3303.9238449999998</v>
          </cell>
          <cell r="N661">
            <v>30990.070284000005</v>
          </cell>
          <cell r="O661">
            <v>0.22565400557501994</v>
          </cell>
        </row>
        <row r="662">
          <cell r="B662">
            <v>1558.1087870000001</v>
          </cell>
          <cell r="C662">
            <v>1442.3152459999997</v>
          </cell>
          <cell r="D662">
            <v>1222.2843889999999</v>
          </cell>
          <cell r="E662">
            <v>868.56826899999987</v>
          </cell>
          <cell r="F662">
            <v>723.63586299999997</v>
          </cell>
          <cell r="G662">
            <v>475.866646</v>
          </cell>
          <cell r="H662">
            <v>484.29874499999994</v>
          </cell>
          <cell r="I662">
            <v>498.72585900000001</v>
          </cell>
          <cell r="J662">
            <v>575.01728500000002</v>
          </cell>
          <cell r="K662">
            <v>939.1493670000001</v>
          </cell>
          <cell r="L662">
            <v>1273.4519759999998</v>
          </cell>
          <cell r="M662">
            <v>1405.3097380000004</v>
          </cell>
          <cell r="N662">
            <v>11466.732169999999</v>
          </cell>
          <cell r="O662">
            <v>0.1487387785107257</v>
          </cell>
        </row>
        <row r="663">
          <cell r="B663">
            <v>130.07361999999998</v>
          </cell>
          <cell r="C663">
            <v>169.56581500000001</v>
          </cell>
          <cell r="D663">
            <v>206.26428500000003</v>
          </cell>
          <cell r="E663">
            <v>150.82375599999997</v>
          </cell>
          <cell r="F663">
            <v>143.674541</v>
          </cell>
          <cell r="G663">
            <v>125.707876</v>
          </cell>
          <cell r="H663">
            <v>120.04953199999997</v>
          </cell>
          <cell r="I663">
            <v>113.442824</v>
          </cell>
          <cell r="J663">
            <v>109.23035299999999</v>
          </cell>
          <cell r="K663">
            <v>122.599588</v>
          </cell>
          <cell r="L663">
            <v>185.91109900000004</v>
          </cell>
          <cell r="M663">
            <v>180.11353600000001</v>
          </cell>
          <cell r="N663">
            <v>1757.456825</v>
          </cell>
          <cell r="O663">
            <v>0.16415879187217408</v>
          </cell>
        </row>
        <row r="664">
          <cell r="B664">
            <v>1.8545100000000003</v>
          </cell>
          <cell r="C664">
            <v>1.7402390000000001</v>
          </cell>
          <cell r="D664">
            <v>1.366778</v>
          </cell>
          <cell r="E664">
            <v>0.92427499999999985</v>
          </cell>
          <cell r="F664">
            <v>1.5359039999999999</v>
          </cell>
          <cell r="G664">
            <v>0.94246600000000003</v>
          </cell>
          <cell r="H664">
            <v>0.75122299999999997</v>
          </cell>
          <cell r="I664">
            <v>0.825152</v>
          </cell>
          <cell r="J664">
            <v>0.85280899999999993</v>
          </cell>
          <cell r="K664">
            <v>1.5819729999999999</v>
          </cell>
          <cell r="L664">
            <v>1.8215680000000001</v>
          </cell>
          <cell r="M664">
            <v>1.8993790000000002</v>
          </cell>
          <cell r="N664">
            <v>16.096276</v>
          </cell>
          <cell r="O664">
            <v>2.9914070592286617E-2</v>
          </cell>
        </row>
        <row r="665">
          <cell r="B665">
            <v>0.52973999999999999</v>
          </cell>
          <cell r="C665">
            <v>0.64654999999999996</v>
          </cell>
          <cell r="D665">
            <v>0.23968</v>
          </cell>
          <cell r="E665">
            <v>0</v>
          </cell>
          <cell r="F665">
            <v>8.0360000000000001E-2</v>
          </cell>
          <cell r="G665">
            <v>0.10404000000000001</v>
          </cell>
          <cell r="H665">
            <v>0.18837999999999999</v>
          </cell>
          <cell r="I665">
            <v>2.6339999999999999E-2</v>
          </cell>
          <cell r="J665">
            <v>0.16400000000000001</v>
          </cell>
          <cell r="K665">
            <v>2.9780000000000001E-2</v>
          </cell>
          <cell r="L665">
            <v>0.50044</v>
          </cell>
          <cell r="M665">
            <v>0.57716999999999996</v>
          </cell>
          <cell r="N665">
            <v>3.086479999999999</v>
          </cell>
          <cell r="O665">
            <v>5.9011954570471726E-4</v>
          </cell>
        </row>
        <row r="666">
          <cell r="B666">
            <v>7.0930000000000007E-2</v>
          </cell>
          <cell r="C666">
            <v>0.12168300000000001</v>
          </cell>
          <cell r="D666">
            <v>0.185699</v>
          </cell>
          <cell r="E666">
            <v>7.6097999999999999E-2</v>
          </cell>
          <cell r="F666">
            <v>0</v>
          </cell>
          <cell r="G666">
            <v>0</v>
          </cell>
          <cell r="H666">
            <v>0</v>
          </cell>
          <cell r="I666">
            <v>0</v>
          </cell>
          <cell r="J666">
            <v>1.9216999999999998E-2</v>
          </cell>
          <cell r="K666">
            <v>7.3069000000000009E-2</v>
          </cell>
          <cell r="L666">
            <v>9.2188999999999993E-2</v>
          </cell>
          <cell r="M666">
            <v>9.4531999999999991E-2</v>
          </cell>
          <cell r="N666">
            <v>0.73341699999999999</v>
          </cell>
          <cell r="O666">
            <v>1.3864913202248474E-2</v>
          </cell>
        </row>
        <row r="667">
          <cell r="B667">
            <v>6.8369571026095759</v>
          </cell>
          <cell r="C667">
            <v>6.4203400693443413</v>
          </cell>
          <cell r="D667">
            <v>5.2074030847745512</v>
          </cell>
          <cell r="E667">
            <v>3.2099303894828903</v>
          </cell>
          <cell r="F667">
            <v>2.7374568158065458</v>
          </cell>
          <cell r="G667">
            <v>1.3711025153167109</v>
          </cell>
          <cell r="H667">
            <v>1.2634092925794185</v>
          </cell>
          <cell r="I667">
            <v>1.2588551032848108</v>
          </cell>
          <cell r="J667">
            <v>1.7419278499682549</v>
          </cell>
          <cell r="K667">
            <v>4.0645515093167779</v>
          </cell>
          <cell r="L667">
            <v>5.6060561480590385</v>
          </cell>
          <cell r="M667">
            <v>6.5335101194570919</v>
          </cell>
          <cell r="N667">
            <v>46.251500000000014</v>
          </cell>
          <cell r="O667">
            <v>0.52484464166262301</v>
          </cell>
        </row>
        <row r="668">
          <cell r="B668">
            <v>1E-3</v>
          </cell>
          <cell r="C668">
            <v>5.0000000000000001E-3</v>
          </cell>
          <cell r="D668">
            <v>1.0999999999999999E-2</v>
          </cell>
          <cell r="E668">
            <v>0.17899999999999999</v>
          </cell>
          <cell r="F668">
            <v>1.2E-2</v>
          </cell>
          <cell r="G668">
            <v>1.2999999999999999E-2</v>
          </cell>
          <cell r="H668">
            <v>8.0000000000000002E-3</v>
          </cell>
          <cell r="I668">
            <v>8.0000000000000002E-3</v>
          </cell>
          <cell r="J668">
            <v>6.0000000000000001E-3</v>
          </cell>
          <cell r="K668">
            <v>3.0000000000000001E-3</v>
          </cell>
          <cell r="L668">
            <v>1E-3</v>
          </cell>
          <cell r="M668">
            <v>2E-3</v>
          </cell>
          <cell r="N668">
            <v>0.24900000000000005</v>
          </cell>
          <cell r="O668">
            <v>0.24556794243650742</v>
          </cell>
        </row>
        <row r="669">
          <cell r="B669">
            <v>1273.3907490000001</v>
          </cell>
          <cell r="C669">
            <v>1147.5200299999999</v>
          </cell>
          <cell r="D669">
            <v>893.16283399999998</v>
          </cell>
          <cell r="E669">
            <v>643.02625299999988</v>
          </cell>
          <cell r="F669">
            <v>485.89442200000002</v>
          </cell>
          <cell r="G669">
            <v>282.48112500000002</v>
          </cell>
          <cell r="H669">
            <v>331.78200999999996</v>
          </cell>
          <cell r="I669">
            <v>320.89771200000001</v>
          </cell>
          <cell r="J669">
            <v>377.08719400000001</v>
          </cell>
          <cell r="K669">
            <v>693.70273699999996</v>
          </cell>
          <cell r="L669">
            <v>969.021525</v>
          </cell>
          <cell r="M669">
            <v>1065.9592700000001</v>
          </cell>
          <cell r="N669">
            <v>8483.9258609999997</v>
          </cell>
          <cell r="O669">
            <v>0.27049251971035687</v>
          </cell>
        </row>
        <row r="670">
          <cell r="B670">
            <v>0</v>
          </cell>
          <cell r="C670">
            <v>0</v>
          </cell>
          <cell r="D670">
            <v>0</v>
          </cell>
          <cell r="E670">
            <v>0</v>
          </cell>
          <cell r="F670">
            <v>0</v>
          </cell>
          <cell r="G670">
            <v>0</v>
          </cell>
          <cell r="H670">
            <v>0</v>
          </cell>
          <cell r="I670">
            <v>0</v>
          </cell>
          <cell r="J670">
            <v>0</v>
          </cell>
          <cell r="K670">
            <v>0</v>
          </cell>
          <cell r="L670">
            <v>0</v>
          </cell>
          <cell r="M670">
            <v>0</v>
          </cell>
          <cell r="N670">
            <v>0</v>
          </cell>
          <cell r="O670">
            <v>0</v>
          </cell>
        </row>
        <row r="671">
          <cell r="B671">
            <v>0</v>
          </cell>
          <cell r="C671">
            <v>0</v>
          </cell>
          <cell r="D671">
            <v>0</v>
          </cell>
          <cell r="E671">
            <v>0</v>
          </cell>
          <cell r="F671">
            <v>0</v>
          </cell>
          <cell r="G671">
            <v>0</v>
          </cell>
          <cell r="H671">
            <v>0</v>
          </cell>
          <cell r="I671">
            <v>0</v>
          </cell>
          <cell r="J671">
            <v>0</v>
          </cell>
          <cell r="K671">
            <v>0</v>
          </cell>
          <cell r="L671">
            <v>0</v>
          </cell>
          <cell r="M671">
            <v>0</v>
          </cell>
          <cell r="N671">
            <v>0</v>
          </cell>
          <cell r="O671">
            <v>0</v>
          </cell>
        </row>
        <row r="672">
          <cell r="B672">
            <v>0.42172999999999999</v>
          </cell>
          <cell r="C672">
            <v>0.45599000000000001</v>
          </cell>
          <cell r="D672">
            <v>0.54486999999999997</v>
          </cell>
          <cell r="E672">
            <v>0.20200000000000001</v>
          </cell>
          <cell r="F672">
            <v>7.7829999999999996E-2</v>
          </cell>
          <cell r="G672">
            <v>0</v>
          </cell>
          <cell r="H672">
            <v>5.0400000000000002E-3</v>
          </cell>
          <cell r="I672">
            <v>2.14E-3</v>
          </cell>
          <cell r="J672">
            <v>0.15821000000000002</v>
          </cell>
          <cell r="K672">
            <v>0.11281999999999999</v>
          </cell>
          <cell r="L672">
            <v>0.26549</v>
          </cell>
          <cell r="M672">
            <v>0.51834000000000002</v>
          </cell>
          <cell r="N672">
            <v>2.7644599999999997</v>
          </cell>
          <cell r="O672">
            <v>1.8269484728198448E-3</v>
          </cell>
        </row>
        <row r="673">
          <cell r="B673">
            <v>0</v>
          </cell>
          <cell r="C673">
            <v>0</v>
          </cell>
          <cell r="D673">
            <v>0</v>
          </cell>
          <cell r="E673">
            <v>0</v>
          </cell>
          <cell r="F673">
            <v>0</v>
          </cell>
          <cell r="G673">
            <v>0</v>
          </cell>
          <cell r="H673">
            <v>0</v>
          </cell>
          <cell r="I673">
            <v>0</v>
          </cell>
          <cell r="J673">
            <v>0</v>
          </cell>
          <cell r="K673">
            <v>0</v>
          </cell>
          <cell r="L673">
            <v>0</v>
          </cell>
          <cell r="M673">
            <v>0</v>
          </cell>
          <cell r="N673">
            <v>0</v>
          </cell>
          <cell r="O673">
            <v>0</v>
          </cell>
        </row>
        <row r="674">
          <cell r="B674">
            <v>0</v>
          </cell>
          <cell r="C674">
            <v>0</v>
          </cell>
          <cell r="D674">
            <v>0</v>
          </cell>
          <cell r="E674">
            <v>0</v>
          </cell>
          <cell r="F674">
            <v>0</v>
          </cell>
          <cell r="G674">
            <v>0</v>
          </cell>
          <cell r="H674">
            <v>0</v>
          </cell>
          <cell r="I674">
            <v>0</v>
          </cell>
          <cell r="J674">
            <v>0</v>
          </cell>
          <cell r="K674">
            <v>0</v>
          </cell>
          <cell r="L674">
            <v>0</v>
          </cell>
          <cell r="M674">
            <v>0</v>
          </cell>
          <cell r="N674">
            <v>0</v>
          </cell>
          <cell r="O674">
            <v>0</v>
          </cell>
        </row>
        <row r="675">
          <cell r="B675">
            <v>7.8</v>
          </cell>
          <cell r="C675">
            <v>0</v>
          </cell>
          <cell r="D675">
            <v>0</v>
          </cell>
          <cell r="E675">
            <v>6.5549999999999997</v>
          </cell>
          <cell r="F675">
            <v>15.007999999999999</v>
          </cell>
          <cell r="G675">
            <v>0</v>
          </cell>
          <cell r="H675">
            <v>0</v>
          </cell>
          <cell r="I675">
            <v>0</v>
          </cell>
          <cell r="J675">
            <v>25.6</v>
          </cell>
          <cell r="K675">
            <v>16.5</v>
          </cell>
          <cell r="L675">
            <v>0</v>
          </cell>
          <cell r="M675">
            <v>2.7</v>
          </cell>
          <cell r="N675">
            <v>74.162999999999997</v>
          </cell>
          <cell r="O675">
            <v>3.5189371689391361E-2</v>
          </cell>
        </row>
        <row r="676">
          <cell r="B676">
            <v>0</v>
          </cell>
          <cell r="C676">
            <v>0</v>
          </cell>
          <cell r="D676">
            <v>0</v>
          </cell>
          <cell r="E676">
            <v>0</v>
          </cell>
          <cell r="F676">
            <v>0</v>
          </cell>
          <cell r="G676">
            <v>0</v>
          </cell>
          <cell r="H676">
            <v>0</v>
          </cell>
          <cell r="I676">
            <v>0</v>
          </cell>
          <cell r="J676">
            <v>0</v>
          </cell>
          <cell r="K676">
            <v>0</v>
          </cell>
          <cell r="L676">
            <v>0</v>
          </cell>
          <cell r="M676">
            <v>0</v>
          </cell>
          <cell r="N676">
            <v>0</v>
          </cell>
          <cell r="O676">
            <v>0</v>
          </cell>
        </row>
        <row r="677">
          <cell r="B677">
            <v>1.0106440000000001</v>
          </cell>
          <cell r="C677">
            <v>1.421557</v>
          </cell>
          <cell r="D677">
            <v>0.17324600000000004</v>
          </cell>
          <cell r="E677">
            <v>0.10846699999999999</v>
          </cell>
          <cell r="F677">
            <v>0.106908</v>
          </cell>
          <cell r="G677">
            <v>5.1762000000000002E-2</v>
          </cell>
          <cell r="H677">
            <v>5.4819E-2</v>
          </cell>
          <cell r="I677">
            <v>0.110239</v>
          </cell>
          <cell r="J677">
            <v>0.25529099999999999</v>
          </cell>
          <cell r="K677">
            <v>0.31613000000000002</v>
          </cell>
          <cell r="L677">
            <v>0.23671400000000001</v>
          </cell>
          <cell r="M677">
            <v>0.27589199999999997</v>
          </cell>
          <cell r="N677">
            <v>4.1216690000000007</v>
          </cell>
          <cell r="O677">
            <v>2.8608017727789734E-2</v>
          </cell>
        </row>
        <row r="678">
          <cell r="B678">
            <v>136.11890689739042</v>
          </cell>
          <cell r="C678">
            <v>114.41804193065568</v>
          </cell>
          <cell r="D678">
            <v>115.12859391522544</v>
          </cell>
          <cell r="E678">
            <v>63.463489610517115</v>
          </cell>
          <cell r="F678">
            <v>74.508441184193444</v>
          </cell>
          <cell r="G678">
            <v>65.195274484683281</v>
          </cell>
          <cell r="H678">
            <v>30.19633170742058</v>
          </cell>
          <cell r="I678">
            <v>62.154596896715169</v>
          </cell>
          <cell r="J678">
            <v>59.902283150031742</v>
          </cell>
          <cell r="K678">
            <v>100.16571849068325</v>
          </cell>
          <cell r="L678">
            <v>109.99589485194097</v>
          </cell>
          <cell r="M678">
            <v>146.63610888054291</v>
          </cell>
          <cell r="N678">
            <v>1077.8836819999999</v>
          </cell>
          <cell r="O678">
            <v>5.1169305046248573E-2</v>
          </cell>
        </row>
        <row r="679">
          <cell r="B679">
            <v>1373.0429249999997</v>
          </cell>
          <cell r="C679">
            <v>1279.30125</v>
          </cell>
          <cell r="D679">
            <v>1059.6906819999999</v>
          </cell>
          <cell r="E679">
            <v>752.26302799999996</v>
          </cell>
          <cell r="F679">
            <v>600.65092200000004</v>
          </cell>
          <cell r="G679">
            <v>378.22747199999998</v>
          </cell>
          <cell r="H679">
            <v>385.14559099999991</v>
          </cell>
          <cell r="I679">
            <v>391.07716199999999</v>
          </cell>
          <cell r="J679">
            <v>480.14383399999997</v>
          </cell>
          <cell r="K679">
            <v>802.87405100000001</v>
          </cell>
          <cell r="L679">
            <v>1100.097127</v>
          </cell>
          <cell r="M679">
            <v>1250.8483409999999</v>
          </cell>
          <cell r="N679">
            <v>9853.3623849999967</v>
          </cell>
          <cell r="O679">
            <v>0.14376162359508002</v>
          </cell>
        </row>
        <row r="680">
          <cell r="B680">
            <v>378.84469099999995</v>
          </cell>
          <cell r="C680">
            <v>360.55083699999994</v>
          </cell>
          <cell r="D680">
            <v>362.33067899999998</v>
          </cell>
          <cell r="E680">
            <v>293.66513099999992</v>
          </cell>
          <cell r="F680">
            <v>281.07959599999998</v>
          </cell>
          <cell r="G680">
            <v>225.32255499999997</v>
          </cell>
          <cell r="H680">
            <v>234.25983699999998</v>
          </cell>
          <cell r="I680">
            <v>244.940821</v>
          </cell>
          <cell r="J680">
            <v>263.67101500000001</v>
          </cell>
          <cell r="K680">
            <v>247.63345899999999</v>
          </cell>
          <cell r="L680">
            <v>315.04265399999997</v>
          </cell>
          <cell r="M680">
            <v>334.13546499999995</v>
          </cell>
          <cell r="N680">
            <v>3541.4767399999996</v>
          </cell>
          <cell r="O680">
            <v>0.24034856388124742</v>
          </cell>
        </row>
        <row r="681">
          <cell r="B681">
            <v>58.583112999999997</v>
          </cell>
          <cell r="C681">
            <v>54.623068000000004</v>
          </cell>
          <cell r="D681">
            <v>47.605976000000005</v>
          </cell>
          <cell r="E681">
            <v>31.44584</v>
          </cell>
          <cell r="F681">
            <v>23.521890999999997</v>
          </cell>
          <cell r="G681">
            <v>8.3184059999999995</v>
          </cell>
          <cell r="H681">
            <v>7.5288180000000002</v>
          </cell>
          <cell r="I681">
            <v>5.9558990000000005</v>
          </cell>
          <cell r="J681">
            <v>8.929784999999999</v>
          </cell>
          <cell r="K681">
            <v>33.705100000000002</v>
          </cell>
          <cell r="L681">
            <v>49.978256999999999</v>
          </cell>
          <cell r="M681">
            <v>56.717558000000004</v>
          </cell>
          <cell r="N681">
            <v>386.91371100000003</v>
          </cell>
          <cell r="O681">
            <v>0.25561613996874144</v>
          </cell>
        </row>
        <row r="682">
          <cell r="B682">
            <v>22.541869999999999</v>
          </cell>
          <cell r="C682">
            <v>21.029422</v>
          </cell>
          <cell r="D682">
            <v>16.682059999999996</v>
          </cell>
          <cell r="E682">
            <v>10.303490999999999</v>
          </cell>
          <cell r="F682">
            <v>4.1920339999999996</v>
          </cell>
          <cell r="G682">
            <v>0.88153000000000004</v>
          </cell>
          <cell r="H682">
            <v>1.8506199999999999</v>
          </cell>
          <cell r="I682">
            <v>1.20801</v>
          </cell>
          <cell r="J682">
            <v>2.0678260000000002</v>
          </cell>
          <cell r="K682">
            <v>13.479056</v>
          </cell>
          <cell r="L682">
            <v>16.703875</v>
          </cell>
          <cell r="M682">
            <v>20.907139000000001</v>
          </cell>
          <cell r="N682">
            <v>131.84693299999998</v>
          </cell>
          <cell r="O682">
            <v>0.23729098160162565</v>
          </cell>
        </row>
        <row r="683">
          <cell r="B683">
            <v>1.426037</v>
          </cell>
          <cell r="C683">
            <v>1.3375329999999999</v>
          </cell>
          <cell r="D683">
            <v>0.92562500000000003</v>
          </cell>
          <cell r="E683">
            <v>0.46073200000000003</v>
          </cell>
          <cell r="F683">
            <v>0.21520400000000001</v>
          </cell>
          <cell r="G683">
            <v>2.128E-2</v>
          </cell>
          <cell r="H683">
            <v>3.8600999999999996E-2</v>
          </cell>
          <cell r="I683">
            <v>2.955E-2</v>
          </cell>
          <cell r="J683">
            <v>6.8811999999999998E-2</v>
          </cell>
          <cell r="K683">
            <v>0.57907299999999995</v>
          </cell>
          <cell r="L683">
            <v>1.0773330000000001</v>
          </cell>
          <cell r="M683">
            <v>1.0960750000000001</v>
          </cell>
          <cell r="N683">
            <v>7.2758550000000008</v>
          </cell>
          <cell r="O683">
            <v>3.8896479746040068E-2</v>
          </cell>
        </row>
        <row r="684">
          <cell r="B684">
            <v>24.661630000000002</v>
          </cell>
          <cell r="C684">
            <v>27.471500000000002</v>
          </cell>
          <cell r="D684">
            <v>26.419430000000002</v>
          </cell>
          <cell r="E684">
            <v>20.029030000000002</v>
          </cell>
          <cell r="F684">
            <v>13.21128</v>
          </cell>
          <cell r="G684">
            <v>7.4612699999999998</v>
          </cell>
          <cell r="H684">
            <v>9.8815000000000008</v>
          </cell>
          <cell r="I684">
            <v>8.7021800000000002</v>
          </cell>
          <cell r="J684">
            <v>13.441820000000002</v>
          </cell>
          <cell r="K684">
            <v>22.401430000000001</v>
          </cell>
          <cell r="L684">
            <v>27.764900000000001</v>
          </cell>
          <cell r="M684">
            <v>21.781600000000001</v>
          </cell>
          <cell r="N684">
            <v>223.22757000000004</v>
          </cell>
          <cell r="O684">
            <v>0.40302869421674298</v>
          </cell>
        </row>
        <row r="685">
          <cell r="B685">
            <v>598.15156899999988</v>
          </cell>
          <cell r="C685">
            <v>545.14443600000016</v>
          </cell>
          <cell r="D685">
            <v>405.47247499999997</v>
          </cell>
          <cell r="E685">
            <v>270.21437499999996</v>
          </cell>
          <cell r="F685">
            <v>194.90080100000003</v>
          </cell>
          <cell r="G685">
            <v>96.913274999999999</v>
          </cell>
          <cell r="H685">
            <v>94.642776999999981</v>
          </cell>
          <cell r="I685">
            <v>93.887149999999991</v>
          </cell>
          <cell r="J685">
            <v>135.496668</v>
          </cell>
          <cell r="K685">
            <v>327.78776099999999</v>
          </cell>
          <cell r="L685">
            <v>458.546492</v>
          </cell>
          <cell r="M685">
            <v>547.45306199999993</v>
          </cell>
          <cell r="N685">
            <v>3768.6108410000002</v>
          </cell>
          <cell r="O685">
            <v>0.11459841423918569</v>
          </cell>
        </row>
        <row r="686">
          <cell r="B686">
            <v>262.13853399999999</v>
          </cell>
          <cell r="C686">
            <v>244.13207199999999</v>
          </cell>
          <cell r="D686">
            <v>181.70412200000007</v>
          </cell>
          <cell r="E686">
            <v>114.615134</v>
          </cell>
          <cell r="F686">
            <v>76.299672000000015</v>
          </cell>
          <cell r="G686">
            <v>35.661750999999995</v>
          </cell>
          <cell r="H686">
            <v>33.780245000000001</v>
          </cell>
          <cell r="I686">
            <v>32.827199</v>
          </cell>
          <cell r="J686">
            <v>51.388174999999997</v>
          </cell>
          <cell r="K686">
            <v>143.362391</v>
          </cell>
          <cell r="L686">
            <v>210.230627</v>
          </cell>
          <cell r="M686">
            <v>247.519982</v>
          </cell>
          <cell r="N686">
            <v>1633.6599039999999</v>
          </cell>
          <cell r="O686">
            <v>9.858056552263153E-2</v>
          </cell>
        </row>
        <row r="687">
          <cell r="B687">
            <v>26.695481000000001</v>
          </cell>
          <cell r="C687">
            <v>25.012381999999999</v>
          </cell>
          <cell r="D687">
            <v>18.550315000000001</v>
          </cell>
          <cell r="E687">
            <v>11.529294999999999</v>
          </cell>
          <cell r="F687">
            <v>7.2304439999999994</v>
          </cell>
          <cell r="G687">
            <v>3.647405</v>
          </cell>
          <cell r="H687">
            <v>3.1631929999999997</v>
          </cell>
          <cell r="I687">
            <v>3.5263529999999998</v>
          </cell>
          <cell r="J687">
            <v>5.0797330000000001</v>
          </cell>
          <cell r="K687">
            <v>13.925780999999999</v>
          </cell>
          <cell r="L687">
            <v>20.752989000000003</v>
          </cell>
          <cell r="M687">
            <v>21.237459999999999</v>
          </cell>
          <cell r="N687">
            <v>160.35083100000003</v>
          </cell>
          <cell r="O687">
            <v>0.10429827857412646</v>
          </cell>
        </row>
        <row r="695">
          <cell r="B695">
            <v>1266.1175999999994</v>
          </cell>
          <cell r="C695">
            <v>1265.3575999999994</v>
          </cell>
          <cell r="D695">
            <v>1265.3575999999994</v>
          </cell>
          <cell r="E695">
            <v>1266.6455999999994</v>
          </cell>
          <cell r="F695">
            <v>1266.6455999999994</v>
          </cell>
          <cell r="G695">
            <v>1266.6455999999994</v>
          </cell>
          <cell r="H695">
            <v>1266.4810999999995</v>
          </cell>
          <cell r="I695">
            <v>1266.5870999999993</v>
          </cell>
          <cell r="J695">
            <v>1261.1970999999994</v>
          </cell>
          <cell r="K695">
            <v>1264.8920999999993</v>
          </cell>
          <cell r="L695">
            <v>1265.6810999999993</v>
          </cell>
          <cell r="M695">
            <v>1264.9750999999992</v>
          </cell>
          <cell r="N695">
            <v>1264.9750999999992</v>
          </cell>
          <cell r="O695">
            <v>3.2798850624547418E-2</v>
          </cell>
        </row>
        <row r="696">
          <cell r="B696">
            <v>832.50886599999967</v>
          </cell>
          <cell r="C696">
            <v>729.26539700000023</v>
          </cell>
          <cell r="D696">
            <v>620.10341000000005</v>
          </cell>
          <cell r="E696">
            <v>468.875472</v>
          </cell>
          <cell r="F696">
            <v>445.18638199999992</v>
          </cell>
          <cell r="G696">
            <v>333.22789200000011</v>
          </cell>
          <cell r="H696">
            <v>338.68865899999992</v>
          </cell>
          <cell r="I696">
            <v>304.000586</v>
          </cell>
          <cell r="J696">
            <v>356.96185299999996</v>
          </cell>
          <cell r="K696">
            <v>533.56579600000009</v>
          </cell>
          <cell r="L696">
            <v>627.70413599999995</v>
          </cell>
          <cell r="M696">
            <v>694.4266090000001</v>
          </cell>
          <cell r="N696">
            <v>6284.5150580000009</v>
          </cell>
          <cell r="O696">
            <v>4.5760657621560778E-2</v>
          </cell>
        </row>
        <row r="697">
          <cell r="B697">
            <v>455.11159899999996</v>
          </cell>
          <cell r="C697">
            <v>429.40011700000002</v>
          </cell>
          <cell r="D697">
            <v>331.54247999999995</v>
          </cell>
          <cell r="E697">
            <v>237.23930200000001</v>
          </cell>
          <cell r="F697">
            <v>198.70468099999999</v>
          </cell>
          <cell r="G697">
            <v>137.34143899999998</v>
          </cell>
          <cell r="H697">
            <v>145.12872900000002</v>
          </cell>
          <cell r="I697">
            <v>115.442172</v>
          </cell>
          <cell r="J697">
            <v>151.47323100000003</v>
          </cell>
          <cell r="K697">
            <v>282.73335199999997</v>
          </cell>
          <cell r="L697">
            <v>362.41991299999995</v>
          </cell>
          <cell r="M697">
            <v>401.77309600000001</v>
          </cell>
          <cell r="N697">
            <v>3248.3101109999998</v>
          </cell>
          <cell r="O697">
            <v>4.2134905653262486E-2</v>
          </cell>
        </row>
        <row r="698">
          <cell r="B698">
            <v>93.871054000000001</v>
          </cell>
          <cell r="C698">
            <v>85.69111199999999</v>
          </cell>
          <cell r="D698">
            <v>74.307530999999983</v>
          </cell>
          <cell r="E698">
            <v>64.339035999999993</v>
          </cell>
          <cell r="F698">
            <v>47.438167999999997</v>
          </cell>
          <cell r="G698">
            <v>29.645669000000002</v>
          </cell>
          <cell r="H698">
            <v>7.818219</v>
          </cell>
          <cell r="I698">
            <v>23.270222</v>
          </cell>
          <cell r="J698">
            <v>44.646105000000006</v>
          </cell>
          <cell r="K698">
            <v>75.545614999999984</v>
          </cell>
          <cell r="L698">
            <v>92.427834999999988</v>
          </cell>
          <cell r="M698">
            <v>102.221208</v>
          </cell>
          <cell r="N698">
            <v>741.22177399999998</v>
          </cell>
          <cell r="O698">
            <v>6.9235311615231096E-2</v>
          </cell>
        </row>
        <row r="699">
          <cell r="B699">
            <v>0.85066999999999993</v>
          </cell>
          <cell r="C699">
            <v>0.83499999999999996</v>
          </cell>
          <cell r="D699">
            <v>0.69072</v>
          </cell>
          <cell r="E699">
            <v>1.1222300000000001</v>
          </cell>
          <cell r="F699">
            <v>0.44333</v>
          </cell>
          <cell r="G699">
            <v>0.23858000000000001</v>
          </cell>
          <cell r="H699">
            <v>0.26318999999999998</v>
          </cell>
          <cell r="I699">
            <v>0.24158000000000002</v>
          </cell>
          <cell r="J699">
            <v>0.30110999999999999</v>
          </cell>
          <cell r="K699">
            <v>0.67934000000000005</v>
          </cell>
          <cell r="L699">
            <v>0.71255999999999997</v>
          </cell>
          <cell r="M699">
            <v>1.4359900000000001</v>
          </cell>
          <cell r="N699">
            <v>7.8142999999999994</v>
          </cell>
          <cell r="O699">
            <v>1.4522459842842238E-2</v>
          </cell>
        </row>
        <row r="700">
          <cell r="B700">
            <v>13.332870000000002</v>
          </cell>
          <cell r="C700">
            <v>18.255110999999999</v>
          </cell>
          <cell r="D700">
            <v>13.255908</v>
          </cell>
          <cell r="E700">
            <v>6.4671199999999995</v>
          </cell>
          <cell r="F700">
            <v>1.90802</v>
          </cell>
          <cell r="G700">
            <v>0.37918000000000002</v>
          </cell>
          <cell r="H700">
            <v>0</v>
          </cell>
          <cell r="I700">
            <v>15.30463</v>
          </cell>
          <cell r="J700">
            <v>15.303799999999999</v>
          </cell>
          <cell r="K700">
            <v>18.212150000000001</v>
          </cell>
          <cell r="L700">
            <v>18.242729999999998</v>
          </cell>
          <cell r="M700">
            <v>0.51076999999999995</v>
          </cell>
          <cell r="N700">
            <v>121.17228899999999</v>
          </cell>
          <cell r="O700">
            <v>2.316753587798422E-2</v>
          </cell>
        </row>
        <row r="701">
          <cell r="B701">
            <v>0</v>
          </cell>
          <cell r="C701">
            <v>0</v>
          </cell>
          <cell r="D701">
            <v>0</v>
          </cell>
          <cell r="E701">
            <v>0</v>
          </cell>
          <cell r="F701">
            <v>0</v>
          </cell>
          <cell r="G701">
            <v>0</v>
          </cell>
          <cell r="H701">
            <v>0</v>
          </cell>
          <cell r="I701">
            <v>0</v>
          </cell>
          <cell r="J701">
            <v>0</v>
          </cell>
          <cell r="K701">
            <v>0</v>
          </cell>
          <cell r="L701">
            <v>0</v>
          </cell>
          <cell r="M701">
            <v>0</v>
          </cell>
          <cell r="N701">
            <v>0</v>
          </cell>
          <cell r="O701">
            <v>0</v>
          </cell>
        </row>
        <row r="702">
          <cell r="B702">
            <v>0.50708900000000001</v>
          </cell>
          <cell r="C702">
            <v>0.39474700000000001</v>
          </cell>
          <cell r="D702">
            <v>0.47730700000000004</v>
          </cell>
          <cell r="E702">
            <v>0.341534</v>
          </cell>
          <cell r="F702">
            <v>0.25713400000000003</v>
          </cell>
          <cell r="G702">
            <v>0.15573300000000001</v>
          </cell>
          <cell r="H702">
            <v>7.4165999999999996E-2</v>
          </cell>
          <cell r="I702">
            <v>0.10032200000000001</v>
          </cell>
          <cell r="J702">
            <v>0.16581599999999999</v>
          </cell>
          <cell r="K702">
            <v>0.41344999999999998</v>
          </cell>
          <cell r="L702">
            <v>0.38920199999999999</v>
          </cell>
          <cell r="M702">
            <v>0.38980100000000001</v>
          </cell>
          <cell r="N702">
            <v>3.6663009999999998</v>
          </cell>
          <cell r="O702">
            <v>4.1603806029476144E-2</v>
          </cell>
        </row>
        <row r="703">
          <cell r="B703">
            <v>0</v>
          </cell>
          <cell r="C703">
            <v>0</v>
          </cell>
          <cell r="D703">
            <v>0</v>
          </cell>
          <cell r="E703">
            <v>0</v>
          </cell>
          <cell r="F703">
            <v>0</v>
          </cell>
          <cell r="G703">
            <v>0</v>
          </cell>
          <cell r="H703">
            <v>0</v>
          </cell>
          <cell r="I703">
            <v>0</v>
          </cell>
          <cell r="J703">
            <v>0</v>
          </cell>
          <cell r="K703">
            <v>0</v>
          </cell>
          <cell r="L703">
            <v>0</v>
          </cell>
          <cell r="M703">
            <v>0</v>
          </cell>
          <cell r="N703">
            <v>0</v>
          </cell>
          <cell r="O703">
            <v>0</v>
          </cell>
        </row>
        <row r="704">
          <cell r="B704">
            <v>178.27385499999997</v>
          </cell>
          <cell r="C704">
            <v>161.41191000000001</v>
          </cell>
          <cell r="D704">
            <v>128.02674999999999</v>
          </cell>
          <cell r="E704">
            <v>81.899769000000006</v>
          </cell>
          <cell r="F704">
            <v>83.287965</v>
          </cell>
          <cell r="G704">
            <v>39.020125999999998</v>
          </cell>
          <cell r="H704">
            <v>4.3328490000000004</v>
          </cell>
          <cell r="I704">
            <v>18.618815000000001</v>
          </cell>
          <cell r="J704">
            <v>26.111485999999999</v>
          </cell>
          <cell r="K704">
            <v>91.768677999999994</v>
          </cell>
          <cell r="L704">
            <v>123.00294</v>
          </cell>
          <cell r="M704">
            <v>141.27619300000001</v>
          </cell>
          <cell r="N704">
            <v>1077.031336</v>
          </cell>
          <cell r="O704">
            <v>3.433892806876946E-2</v>
          </cell>
        </row>
        <row r="705">
          <cell r="B705">
            <v>0</v>
          </cell>
          <cell r="C705">
            <v>0</v>
          </cell>
          <cell r="D705">
            <v>0</v>
          </cell>
          <cell r="E705">
            <v>0</v>
          </cell>
          <cell r="F705">
            <v>0</v>
          </cell>
          <cell r="G705">
            <v>0</v>
          </cell>
          <cell r="H705">
            <v>0</v>
          </cell>
          <cell r="I705">
            <v>0</v>
          </cell>
          <cell r="J705">
            <v>0</v>
          </cell>
          <cell r="K705">
            <v>0</v>
          </cell>
          <cell r="L705">
            <v>0</v>
          </cell>
          <cell r="M705">
            <v>0</v>
          </cell>
          <cell r="N705">
            <v>0</v>
          </cell>
          <cell r="O705">
            <v>0</v>
          </cell>
        </row>
        <row r="706">
          <cell r="B706">
            <v>0</v>
          </cell>
          <cell r="C706">
            <v>0</v>
          </cell>
          <cell r="D706">
            <v>0</v>
          </cell>
          <cell r="E706">
            <v>0</v>
          </cell>
          <cell r="F706">
            <v>0</v>
          </cell>
          <cell r="G706">
            <v>0</v>
          </cell>
          <cell r="H706">
            <v>0</v>
          </cell>
          <cell r="I706">
            <v>0</v>
          </cell>
          <cell r="J706">
            <v>0</v>
          </cell>
          <cell r="K706">
            <v>0</v>
          </cell>
          <cell r="L706">
            <v>0</v>
          </cell>
          <cell r="M706">
            <v>0</v>
          </cell>
          <cell r="N706">
            <v>0</v>
          </cell>
          <cell r="O706">
            <v>0</v>
          </cell>
        </row>
        <row r="707">
          <cell r="B707">
            <v>2.0819999999999999</v>
          </cell>
          <cell r="C707">
            <v>2.6179999999999999</v>
          </cell>
          <cell r="D707">
            <v>2.1640000000000001</v>
          </cell>
          <cell r="E707">
            <v>0.61399999999999999</v>
          </cell>
          <cell r="F707">
            <v>1.9339999999999999</v>
          </cell>
          <cell r="G707">
            <v>1.1160000000000001</v>
          </cell>
          <cell r="H707">
            <v>0</v>
          </cell>
          <cell r="I707">
            <v>0</v>
          </cell>
          <cell r="J707">
            <v>1.1819999999999999</v>
          </cell>
          <cell r="K707">
            <v>1.911</v>
          </cell>
          <cell r="L707">
            <v>1.7310000000000001</v>
          </cell>
          <cell r="M707">
            <v>2.1219999999999999</v>
          </cell>
          <cell r="N707">
            <v>17.473999999999997</v>
          </cell>
          <cell r="O707">
            <v>1.1548041069161415E-2</v>
          </cell>
        </row>
        <row r="708">
          <cell r="B708">
            <v>0</v>
          </cell>
          <cell r="C708">
            <v>0</v>
          </cell>
          <cell r="D708">
            <v>0</v>
          </cell>
          <cell r="E708">
            <v>0</v>
          </cell>
          <cell r="F708">
            <v>0</v>
          </cell>
          <cell r="G708">
            <v>0</v>
          </cell>
          <cell r="H708">
            <v>0</v>
          </cell>
          <cell r="I708">
            <v>0</v>
          </cell>
          <cell r="J708">
            <v>0</v>
          </cell>
          <cell r="K708">
            <v>1.8720000000000001</v>
          </cell>
          <cell r="L708">
            <v>5.532</v>
          </cell>
          <cell r="M708">
            <v>5.8979999999999997</v>
          </cell>
          <cell r="N708">
            <v>13.302</v>
          </cell>
          <cell r="O708">
            <v>0.51213275688432014</v>
          </cell>
        </row>
        <row r="709">
          <cell r="B709">
            <v>2.6093000000000002</v>
          </cell>
          <cell r="C709">
            <v>2.6816</v>
          </cell>
          <cell r="D709">
            <v>2.5036999999999998</v>
          </cell>
          <cell r="E709">
            <v>2.4935</v>
          </cell>
          <cell r="F709">
            <v>2.3303000000000003</v>
          </cell>
          <cell r="G709">
            <v>1.3547</v>
          </cell>
          <cell r="H709">
            <v>1.9262999999999999</v>
          </cell>
          <cell r="I709">
            <v>2.0680000000000001</v>
          </cell>
          <cell r="J709">
            <v>2.2389000000000001</v>
          </cell>
          <cell r="K709">
            <v>3.2404999999999999</v>
          </cell>
          <cell r="L709">
            <v>2.6035999999999997</v>
          </cell>
          <cell r="M709">
            <v>2.7850000000000001</v>
          </cell>
          <cell r="N709">
            <v>28.835400000000003</v>
          </cell>
          <cell r="O709">
            <v>8.7705352973372116E-3</v>
          </cell>
        </row>
        <row r="710">
          <cell r="B710">
            <v>11.981999999999999</v>
          </cell>
          <cell r="C710">
            <v>17.024000000000001</v>
          </cell>
          <cell r="D710">
            <v>15.069000000000001</v>
          </cell>
          <cell r="E710">
            <v>14.288</v>
          </cell>
          <cell r="F710">
            <v>8.7040000000000006</v>
          </cell>
          <cell r="G710">
            <v>5.9969999999999999</v>
          </cell>
          <cell r="H710">
            <v>6.6509999999999998</v>
          </cell>
          <cell r="I710">
            <v>7.26</v>
          </cell>
          <cell r="J710">
            <v>7.8390000000000004</v>
          </cell>
          <cell r="K710">
            <v>12.308999999999999</v>
          </cell>
          <cell r="L710">
            <v>15.397</v>
          </cell>
          <cell r="M710">
            <v>13.956</v>
          </cell>
          <cell r="N710">
            <v>136.476</v>
          </cell>
          <cell r="O710">
            <v>6.4756073657772403E-2</v>
          </cell>
        </row>
        <row r="711">
          <cell r="B711">
            <v>0</v>
          </cell>
          <cell r="C711">
            <v>0</v>
          </cell>
          <cell r="D711">
            <v>0</v>
          </cell>
          <cell r="E711">
            <v>0</v>
          </cell>
          <cell r="F711">
            <v>0</v>
          </cell>
          <cell r="G711">
            <v>0</v>
          </cell>
          <cell r="H711">
            <v>0</v>
          </cell>
          <cell r="I711">
            <v>0</v>
          </cell>
          <cell r="J711">
            <v>0</v>
          </cell>
          <cell r="K711">
            <v>0</v>
          </cell>
          <cell r="L711">
            <v>0</v>
          </cell>
          <cell r="M711">
            <v>0</v>
          </cell>
          <cell r="N711">
            <v>0</v>
          </cell>
          <cell r="O711">
            <v>0</v>
          </cell>
        </row>
        <row r="712">
          <cell r="B712">
            <v>4.0430000000000001E-2</v>
          </cell>
          <cell r="C712">
            <v>0.61629</v>
          </cell>
          <cell r="D712">
            <v>3.6679999999999997E-2</v>
          </cell>
          <cell r="E712">
            <v>4.4649999999999995E-2</v>
          </cell>
          <cell r="F712">
            <v>3.0359999999999998E-2</v>
          </cell>
          <cell r="G712">
            <v>0.10281999999999999</v>
          </cell>
          <cell r="H712">
            <v>0</v>
          </cell>
          <cell r="I712">
            <v>4.8780000000000004E-2</v>
          </cell>
          <cell r="J712">
            <v>8.3909999999999998E-2</v>
          </cell>
          <cell r="K712">
            <v>3.1899999999999998E-2</v>
          </cell>
          <cell r="L712">
            <v>8.4290000000000004E-2</v>
          </cell>
          <cell r="M712">
            <v>7.4499999999999997E-2</v>
          </cell>
          <cell r="N712">
            <v>1.1946100000000002</v>
          </cell>
          <cell r="O712">
            <v>8.2916469172548534E-3</v>
          </cell>
        </row>
        <row r="713">
          <cell r="B713">
            <v>151.56233099999997</v>
          </cell>
          <cell r="C713">
            <v>139.87234700000002</v>
          </cell>
          <cell r="D713">
            <v>95.01088399999999</v>
          </cell>
          <cell r="E713">
            <v>65.629463000000001</v>
          </cell>
          <cell r="F713">
            <v>52.371403999999991</v>
          </cell>
          <cell r="G713">
            <v>59.331631000000002</v>
          </cell>
          <cell r="H713">
            <v>124.06300500000002</v>
          </cell>
          <cell r="I713">
            <v>48.529823000000007</v>
          </cell>
          <cell r="J713">
            <v>53.601104000000007</v>
          </cell>
          <cell r="K713">
            <v>76.749718999999999</v>
          </cell>
          <cell r="L713">
            <v>102.29675599999999</v>
          </cell>
          <cell r="M713">
            <v>131.10363400000003</v>
          </cell>
          <cell r="N713">
            <v>1100.1221009999997</v>
          </cell>
          <cell r="O713">
            <v>5.222500749778386E-2</v>
          </cell>
        </row>
        <row r="714">
          <cell r="B714">
            <v>447.466767</v>
          </cell>
          <cell r="C714">
            <v>421.85772700000001</v>
          </cell>
          <cell r="D714">
            <v>324.38588100000004</v>
          </cell>
          <cell r="E714">
            <v>229.76836599999999</v>
          </cell>
          <cell r="F714">
            <v>192.07171900000003</v>
          </cell>
          <cell r="G714">
            <v>131.05157199999999</v>
          </cell>
          <cell r="H714">
            <v>142.057076</v>
          </cell>
          <cell r="I714">
            <v>111.09343100000002</v>
          </cell>
          <cell r="J714">
            <v>144.83049900000003</v>
          </cell>
          <cell r="K714">
            <v>277.64058500000004</v>
          </cell>
          <cell r="L714">
            <v>354.46254099999993</v>
          </cell>
          <cell r="M714">
            <v>392.91051200000004</v>
          </cell>
          <cell r="N714">
            <v>3169.5966760000001</v>
          </cell>
          <cell r="O714">
            <v>4.6244758538161589E-2</v>
          </cell>
        </row>
        <row r="715">
          <cell r="B715">
            <v>168.04185999999999</v>
          </cell>
          <cell r="C715">
            <v>166.78936999999999</v>
          </cell>
          <cell r="D715">
            <v>140.83099100000001</v>
          </cell>
          <cell r="E715">
            <v>112.635976</v>
          </cell>
          <cell r="F715">
            <v>105.889036</v>
          </cell>
          <cell r="G715">
            <v>90.572941999999998</v>
          </cell>
          <cell r="H715">
            <v>93.132439999999988</v>
          </cell>
          <cell r="I715">
            <v>66.673666000000011</v>
          </cell>
          <cell r="J715">
            <v>96.011343000000011</v>
          </cell>
          <cell r="K715">
            <v>128.37587100000002</v>
          </cell>
          <cell r="L715">
            <v>149.419196</v>
          </cell>
          <cell r="M715">
            <v>131.95295800000002</v>
          </cell>
          <cell r="N715">
            <v>1450.3256490000001</v>
          </cell>
          <cell r="O715">
            <v>9.8428907624927162E-2</v>
          </cell>
        </row>
        <row r="716">
          <cell r="B716">
            <v>0.12825</v>
          </cell>
          <cell r="C716">
            <v>0.11718000000000001</v>
          </cell>
          <cell r="D716">
            <v>8.1380000000000008E-2</v>
          </cell>
          <cell r="E716">
            <v>4.7120000000000002E-2</v>
          </cell>
          <cell r="F716">
            <v>2.75E-2</v>
          </cell>
          <cell r="G716">
            <v>1.2500000000000001E-2</v>
          </cell>
          <cell r="H716">
            <v>1.2E-2</v>
          </cell>
          <cell r="I716">
            <v>1.2E-2</v>
          </cell>
          <cell r="J716">
            <v>1.755E-2</v>
          </cell>
          <cell r="K716">
            <v>6.3950000000000007E-2</v>
          </cell>
          <cell r="L716">
            <v>9.6710000000000004E-2</v>
          </cell>
          <cell r="M716">
            <v>0.11874999999999999</v>
          </cell>
          <cell r="N716">
            <v>0.73489000000000004</v>
          </cell>
          <cell r="O716">
            <v>4.8550811139806926E-4</v>
          </cell>
        </row>
        <row r="717">
          <cell r="B717">
            <v>2.8282399999999996</v>
          </cell>
          <cell r="C717">
            <v>2.5751400000000002</v>
          </cell>
          <cell r="D717">
            <v>1.6074299999999999</v>
          </cell>
          <cell r="E717">
            <v>0.92671000000000003</v>
          </cell>
          <cell r="F717">
            <v>0.40114999999999995</v>
          </cell>
          <cell r="G717">
            <v>0.16515000000000002</v>
          </cell>
          <cell r="H717">
            <v>8.8539999999999994E-2</v>
          </cell>
          <cell r="I717">
            <v>8.3769999999999997E-2</v>
          </cell>
          <cell r="J717">
            <v>0.13234000000000001</v>
          </cell>
          <cell r="K717">
            <v>0.78671999999999997</v>
          </cell>
          <cell r="L717">
            <v>1.24169</v>
          </cell>
          <cell r="M717">
            <v>2.3414600000000001</v>
          </cell>
          <cell r="N717">
            <v>13.17834</v>
          </cell>
          <cell r="O717">
            <v>2.3717663834318906E-2</v>
          </cell>
        </row>
        <row r="718">
          <cell r="B718">
            <v>1.9498420000000001</v>
          </cell>
          <cell r="C718">
            <v>1.728766</v>
          </cell>
          <cell r="D718">
            <v>1.159807</v>
          </cell>
          <cell r="E718">
            <v>0.67343000000000008</v>
          </cell>
          <cell r="F718">
            <v>0.23036099999999998</v>
          </cell>
          <cell r="G718">
            <v>0.13753000000000001</v>
          </cell>
          <cell r="H718">
            <v>0.11849</v>
          </cell>
          <cell r="I718">
            <v>8.1550999999999998E-2</v>
          </cell>
          <cell r="J718">
            <v>9.7140000000000004E-2</v>
          </cell>
          <cell r="K718">
            <v>0.85109400000000002</v>
          </cell>
          <cell r="L718">
            <v>1.3460139999999998</v>
          </cell>
          <cell r="M718">
            <v>2.0594600000000001</v>
          </cell>
          <cell r="N718">
            <v>10.433485000000001</v>
          </cell>
          <cell r="O718">
            <v>5.5777065098619037E-2</v>
          </cell>
        </row>
        <row r="719">
          <cell r="B719">
            <v>1.31829</v>
          </cell>
          <cell r="C719">
            <v>1.2504900000000001</v>
          </cell>
          <cell r="D719">
            <v>1.1044100000000001</v>
          </cell>
          <cell r="E719">
            <v>0.9479200000000001</v>
          </cell>
          <cell r="F719">
            <v>0.91630999999999996</v>
          </cell>
          <cell r="G719">
            <v>0.72799999999999998</v>
          </cell>
          <cell r="H719">
            <v>0.72890999999999995</v>
          </cell>
          <cell r="I719">
            <v>0.63108000000000009</v>
          </cell>
          <cell r="J719">
            <v>0.60482999999999998</v>
          </cell>
          <cell r="K719">
            <v>0.92022000000000004</v>
          </cell>
          <cell r="L719">
            <v>0.9351600000000001</v>
          </cell>
          <cell r="M719">
            <v>1.2458200000000001</v>
          </cell>
          <cell r="N719">
            <v>11.331440000000001</v>
          </cell>
          <cell r="O719">
            <v>2.0458474133797047E-2</v>
          </cell>
        </row>
        <row r="720">
          <cell r="B720">
            <v>187.284808</v>
          </cell>
          <cell r="C720">
            <v>171.19506099999998</v>
          </cell>
          <cell r="D720">
            <v>125.28864899999999</v>
          </cell>
          <cell r="E720">
            <v>82.521940000000001</v>
          </cell>
          <cell r="F720">
            <v>65.266943000000012</v>
          </cell>
          <cell r="G720">
            <v>29.916181000000002</v>
          </cell>
          <cell r="H720">
            <v>37.583922000000008</v>
          </cell>
          <cell r="I720">
            <v>34.482590000000002</v>
          </cell>
          <cell r="J720">
            <v>38.197559999999996</v>
          </cell>
          <cell r="K720">
            <v>107.35413100000001</v>
          </cell>
          <cell r="L720">
            <v>144.03466299999997</v>
          </cell>
          <cell r="M720">
            <v>175.17546899999999</v>
          </cell>
          <cell r="N720">
            <v>1198.301917</v>
          </cell>
          <cell r="O720">
            <v>3.6438758275061787E-2</v>
          </cell>
        </row>
        <row r="721">
          <cell r="B721">
            <v>85.476359000000002</v>
          </cell>
          <cell r="C721">
            <v>77.841423000000006</v>
          </cell>
          <cell r="D721">
            <v>54.076097000000004</v>
          </cell>
          <cell r="E721">
            <v>31.896718999999997</v>
          </cell>
          <cell r="F721">
            <v>19.317419000000001</v>
          </cell>
          <cell r="G721">
            <v>9.5192689999999995</v>
          </cell>
          <cell r="H721">
            <v>10.392774000000001</v>
          </cell>
          <cell r="I721">
            <v>9.1287740000000017</v>
          </cell>
          <cell r="J721">
            <v>9.7599350000000005</v>
          </cell>
          <cell r="K721">
            <v>39.034894000000001</v>
          </cell>
          <cell r="L721">
            <v>57.021662999999997</v>
          </cell>
          <cell r="M721">
            <v>79.641670999999988</v>
          </cell>
          <cell r="N721">
            <v>483.10699699999998</v>
          </cell>
          <cell r="O721">
            <v>2.9152310622052372E-2</v>
          </cell>
        </row>
        <row r="722">
          <cell r="B722">
            <v>0.43911800000000001</v>
          </cell>
          <cell r="C722">
            <v>0.36029700000000003</v>
          </cell>
          <cell r="D722">
            <v>0.23711699999999999</v>
          </cell>
          <cell r="E722">
            <v>0.118551</v>
          </cell>
          <cell r="F722">
            <v>2.3E-2</v>
          </cell>
          <cell r="G722">
            <v>0</v>
          </cell>
          <cell r="H722">
            <v>0</v>
          </cell>
          <cell r="I722">
            <v>0</v>
          </cell>
          <cell r="J722">
            <v>9.8010000000000007E-3</v>
          </cell>
          <cell r="K722">
            <v>0.25370500000000001</v>
          </cell>
          <cell r="L722">
            <v>0.36744499999999997</v>
          </cell>
          <cell r="M722">
            <v>0.37492399999999998</v>
          </cell>
          <cell r="N722">
            <v>2.1839580000000001</v>
          </cell>
          <cell r="O722">
            <v>1.4205293384366186E-3</v>
          </cell>
        </row>
        <row r="730">
          <cell r="B730">
            <v>45018.645849</v>
          </cell>
          <cell r="C730">
            <v>30412.367069</v>
          </cell>
          <cell r="D730">
            <v>0.67555046349035286</v>
          </cell>
          <cell r="E730">
            <v>24234.93765</v>
          </cell>
          <cell r="F730">
            <v>16017.500637000001</v>
          </cell>
          <cell r="G730">
            <v>0.66092600972711812</v>
          </cell>
          <cell r="H730">
            <v>19278.76795300001</v>
          </cell>
          <cell r="I730">
            <v>12164.023129999998</v>
          </cell>
          <cell r="J730">
            <v>0.63095438254430203</v>
          </cell>
          <cell r="K730">
            <v>40549.829230000003</v>
          </cell>
          <cell r="L730">
            <v>26578.818747000005</v>
          </cell>
          <cell r="M730">
            <v>0.65546068261456902</v>
          </cell>
          <cell r="N730">
            <v>129082.18068200003</v>
          </cell>
          <cell r="O730">
            <v>85172.709582999989</v>
          </cell>
          <cell r="P730">
            <v>0.65983320961106884</v>
          </cell>
        </row>
        <row r="731">
          <cell r="B731">
            <v>7946.3204079999987</v>
          </cell>
          <cell r="C731">
            <v>5999.0501600000007</v>
          </cell>
          <cell r="D731">
            <v>0.7549469253669191</v>
          </cell>
          <cell r="E731">
            <v>6260.7632539999995</v>
          </cell>
          <cell r="F731">
            <v>4943.4250060000004</v>
          </cell>
          <cell r="G731">
            <v>0.78958823476381224</v>
          </cell>
          <cell r="H731">
            <v>5321.0684450000026</v>
          </cell>
          <cell r="I731">
            <v>3971.6263180000005</v>
          </cell>
          <cell r="J731">
            <v>0.74639639746261499</v>
          </cell>
          <cell r="K731">
            <v>7530.4953340000056</v>
          </cell>
          <cell r="L731">
            <v>5716.8406209999994</v>
          </cell>
          <cell r="M731">
            <v>0.75915864328188365</v>
          </cell>
          <cell r="N731">
            <v>27058.647441000008</v>
          </cell>
          <cell r="O731">
            <v>20630.942105000002</v>
          </cell>
          <cell r="P731">
            <v>0.76245282215176169</v>
          </cell>
        </row>
        <row r="732">
          <cell r="B732">
            <v>651.30185100000028</v>
          </cell>
          <cell r="C732">
            <v>598.9298540000002</v>
          </cell>
          <cell r="D732">
            <v>0.91958874841275395</v>
          </cell>
          <cell r="E732">
            <v>444.04362799999996</v>
          </cell>
          <cell r="F732">
            <v>397.65643699999993</v>
          </cell>
          <cell r="G732">
            <v>0.89553460949562358</v>
          </cell>
          <cell r="H732">
            <v>377.66545499999984</v>
          </cell>
          <cell r="I732">
            <v>331.89187999999996</v>
          </cell>
          <cell r="J732">
            <v>0.87879861821092453</v>
          </cell>
          <cell r="K732">
            <v>623.75930500000004</v>
          </cell>
          <cell r="L732">
            <v>576.47923900000012</v>
          </cell>
          <cell r="M732">
            <v>0.924201425740655</v>
          </cell>
          <cell r="N732">
            <v>2096.7702390000004</v>
          </cell>
          <cell r="O732">
            <v>1904.95741</v>
          </cell>
          <cell r="P732">
            <v>0.90851986286705377</v>
          </cell>
        </row>
        <row r="733">
          <cell r="B733">
            <v>3033.3831560000003</v>
          </cell>
          <cell r="C733">
            <v>2302.4445839999998</v>
          </cell>
          <cell r="D733">
            <v>0.75903519786011486</v>
          </cell>
          <cell r="E733">
            <v>1135.6781970000002</v>
          </cell>
          <cell r="F733">
            <v>795.80951800000003</v>
          </cell>
          <cell r="G733">
            <v>0.70073504986025537</v>
          </cell>
          <cell r="H733">
            <v>853.53360799999984</v>
          </cell>
          <cell r="I733">
            <v>613.38531999999998</v>
          </cell>
          <cell r="J733">
            <v>0.71864225878262089</v>
          </cell>
          <cell r="K733">
            <v>2408.6865130000001</v>
          </cell>
          <cell r="L733">
            <v>1932.3811859999996</v>
          </cell>
          <cell r="M733">
            <v>0.80225516088153537</v>
          </cell>
          <cell r="N733">
            <v>7431.2814740000013</v>
          </cell>
          <cell r="O733">
            <v>5644.0206079999989</v>
          </cell>
          <cell r="P733">
            <v>0.75949493068549023</v>
          </cell>
        </row>
        <row r="734">
          <cell r="B734">
            <v>24.498275999999997</v>
          </cell>
          <cell r="C734"/>
          <cell r="D734">
            <v>0</v>
          </cell>
          <cell r="E734">
            <v>24.914501999999999</v>
          </cell>
          <cell r="F734"/>
          <cell r="G734">
            <v>0</v>
          </cell>
          <cell r="H734">
            <v>17.609791000000001</v>
          </cell>
          <cell r="I734"/>
          <cell r="J734">
            <v>0</v>
          </cell>
          <cell r="K734">
            <v>10.839720000000002</v>
          </cell>
          <cell r="L734"/>
          <cell r="M734">
            <v>0</v>
          </cell>
          <cell r="N734">
            <v>77.862289000000004</v>
          </cell>
          <cell r="O734">
            <v>0</v>
          </cell>
          <cell r="P734">
            <v>0</v>
          </cell>
        </row>
        <row r="735">
          <cell r="B735">
            <v>28.469167256728465</v>
          </cell>
          <cell r="C735"/>
          <cell r="D735">
            <v>0</v>
          </cell>
          <cell r="E735">
            <v>21.894474720606151</v>
          </cell>
          <cell r="F735"/>
          <cell r="G735">
            <v>0</v>
          </cell>
          <cell r="H735">
            <v>19.140715245832489</v>
          </cell>
          <cell r="I735"/>
          <cell r="J735">
            <v>0</v>
          </cell>
          <cell r="K735">
            <v>25.388114776832907</v>
          </cell>
          <cell r="L735"/>
          <cell r="M735">
            <v>0</v>
          </cell>
          <cell r="N735">
            <v>94.892472000000012</v>
          </cell>
          <cell r="O735">
            <v>0</v>
          </cell>
          <cell r="P735">
            <v>0</v>
          </cell>
        </row>
        <row r="736">
          <cell r="B736">
            <v>0.310973</v>
          </cell>
          <cell r="C736"/>
          <cell r="D736">
            <v>0</v>
          </cell>
          <cell r="E736">
            <v>0.453683</v>
          </cell>
          <cell r="F736"/>
          <cell r="G736">
            <v>0</v>
          </cell>
          <cell r="H736">
            <v>0.23899599999999999</v>
          </cell>
          <cell r="I736"/>
          <cell r="J736">
            <v>0</v>
          </cell>
          <cell r="K736">
            <v>4.7323999999999998E-2</v>
          </cell>
          <cell r="L736"/>
          <cell r="M736">
            <v>0</v>
          </cell>
          <cell r="N736">
            <v>1.0509759999999999</v>
          </cell>
          <cell r="O736">
            <v>0</v>
          </cell>
          <cell r="P736">
            <v>0</v>
          </cell>
        </row>
        <row r="737">
          <cell r="B737">
            <v>17277.198446000002</v>
          </cell>
          <cell r="C737">
            <v>14891.897384</v>
          </cell>
          <cell r="D737">
            <v>0.86193936074443567</v>
          </cell>
          <cell r="E737">
            <v>7629.9233620000023</v>
          </cell>
          <cell r="F737">
            <v>6451.1856150000003</v>
          </cell>
          <cell r="G737">
            <v>0.84551119440195477</v>
          </cell>
          <cell r="H737">
            <v>5130.1735410000001</v>
          </cell>
          <cell r="I737">
            <v>4311.1917249999997</v>
          </cell>
          <cell r="J737">
            <v>0.8403598222448514</v>
          </cell>
          <cell r="K737">
            <v>14693.271059999999</v>
          </cell>
          <cell r="L737">
            <v>12793.336581999998</v>
          </cell>
          <cell r="M737">
            <v>0.87069356644673501</v>
          </cell>
          <cell r="N737">
            <v>44730.566409000006</v>
          </cell>
          <cell r="O737">
            <v>38447.611305999999</v>
          </cell>
          <cell r="P737">
            <v>0.85953777008878107</v>
          </cell>
        </row>
        <row r="738">
          <cell r="B738">
            <v>707.85699999999997</v>
          </cell>
          <cell r="C738">
            <v>0</v>
          </cell>
          <cell r="D738">
            <v>0</v>
          </cell>
          <cell r="E738">
            <v>282.40300000000002</v>
          </cell>
          <cell r="F738">
            <v>0</v>
          </cell>
          <cell r="G738">
            <v>0</v>
          </cell>
          <cell r="H738">
            <v>146.64099999999999</v>
          </cell>
          <cell r="I738">
            <v>0</v>
          </cell>
          <cell r="J738">
            <v>0</v>
          </cell>
          <cell r="K738">
            <v>561.20500000000004</v>
          </cell>
          <cell r="L738">
            <v>0</v>
          </cell>
          <cell r="M738">
            <v>0</v>
          </cell>
          <cell r="N738">
            <v>1698.1060000000002</v>
          </cell>
          <cell r="O738">
            <v>0</v>
          </cell>
          <cell r="P738">
            <v>0</v>
          </cell>
        </row>
        <row r="739">
          <cell r="B739">
            <v>0</v>
          </cell>
          <cell r="C739"/>
          <cell r="D739">
            <v>0</v>
          </cell>
          <cell r="E739">
            <v>0</v>
          </cell>
          <cell r="F739"/>
          <cell r="H739">
            <v>0</v>
          </cell>
          <cell r="I739"/>
          <cell r="K739">
            <v>0</v>
          </cell>
          <cell r="L739"/>
          <cell r="N739">
            <v>0</v>
          </cell>
          <cell r="O739">
            <v>0</v>
          </cell>
          <cell r="P739">
            <v>0</v>
          </cell>
        </row>
        <row r="740">
          <cell r="B740">
            <v>1680.8786620000001</v>
          </cell>
          <cell r="C740">
            <v>237.34216499999999</v>
          </cell>
          <cell r="D740">
            <v>0.14120124811245893</v>
          </cell>
          <cell r="E740">
            <v>1652.595476</v>
          </cell>
          <cell r="F740">
            <v>226.741435</v>
          </cell>
          <cell r="G740">
            <v>0.13720322867445633</v>
          </cell>
          <cell r="H740">
            <v>1415.6353589999999</v>
          </cell>
          <cell r="I740">
            <v>152.24164499999998</v>
          </cell>
          <cell r="J740">
            <v>0.10754297992919799</v>
          </cell>
          <cell r="K740">
            <v>1751.9513019999997</v>
          </cell>
          <cell r="L740">
            <v>182.83101800000003</v>
          </cell>
          <cell r="M740">
            <v>0.1043585045950096</v>
          </cell>
          <cell r="N740">
            <v>6501.060798999999</v>
          </cell>
          <cell r="O740">
            <v>799.15626300000008</v>
          </cell>
          <cell r="P740">
            <v>0.12292705570803572</v>
          </cell>
        </row>
        <row r="741">
          <cell r="B741">
            <v>7.8418220000000005</v>
          </cell>
          <cell r="C741">
            <v>3.5092470000000002</v>
          </cell>
          <cell r="D741">
            <v>0.44750403668943262</v>
          </cell>
          <cell r="E741">
            <v>1.8950800000000003</v>
          </cell>
          <cell r="F741">
            <v>1.4764709999999999</v>
          </cell>
          <cell r="G741">
            <v>0.77910747831226101</v>
          </cell>
          <cell r="H741">
            <v>1.7348210000000002</v>
          </cell>
          <cell r="I741">
            <v>0.81746300000000005</v>
          </cell>
          <cell r="J741">
            <v>0.47120884517768691</v>
          </cell>
          <cell r="K741">
            <v>86.688190000000006</v>
          </cell>
          <cell r="L741">
            <v>31.564374999999998</v>
          </cell>
          <cell r="M741">
            <v>0.36411390063629195</v>
          </cell>
          <cell r="N741">
            <v>98.159913000000003</v>
          </cell>
          <cell r="O741">
            <v>37.367556</v>
          </cell>
          <cell r="P741">
            <v>0.38068041074975278</v>
          </cell>
        </row>
        <row r="742">
          <cell r="B742">
            <v>1122.5280660000001</v>
          </cell>
          <cell r="C742">
            <v>886.29545400000006</v>
          </cell>
          <cell r="D742">
            <v>0.78955304623982558</v>
          </cell>
          <cell r="E742">
            <v>907.0836240000001</v>
          </cell>
          <cell r="F742">
            <v>721.41451799999993</v>
          </cell>
          <cell r="G742">
            <v>0.79531202957755065</v>
          </cell>
          <cell r="H742">
            <v>690.64539600000001</v>
          </cell>
          <cell r="I742">
            <v>481.20481099999995</v>
          </cell>
          <cell r="J742">
            <v>0.69674657036300569</v>
          </cell>
          <cell r="K742">
            <v>1028.2460619999999</v>
          </cell>
          <cell r="L742">
            <v>740.05951600000003</v>
          </cell>
          <cell r="M742">
            <v>0.71972997840666675</v>
          </cell>
          <cell r="N742">
            <v>3748.5031479999998</v>
          </cell>
          <cell r="O742">
            <v>2828.9742990000004</v>
          </cell>
          <cell r="P742">
            <v>0.75469439061546195</v>
          </cell>
        </row>
        <row r="743">
          <cell r="B743">
            <v>1521.23036</v>
          </cell>
          <cell r="C743">
            <v>1052.2522859999999</v>
          </cell>
          <cell r="D743">
            <v>0.69171133686813868</v>
          </cell>
          <cell r="E743">
            <v>1457.6040439999995</v>
          </cell>
          <cell r="F743">
            <v>948.12634600000013</v>
          </cell>
          <cell r="G743">
            <v>0.65046906936270854</v>
          </cell>
          <cell r="H743">
            <v>1368.8136629999997</v>
          </cell>
          <cell r="I743">
            <v>819.67302299999983</v>
          </cell>
          <cell r="J743">
            <v>0.5988200184994793</v>
          </cell>
          <cell r="K743">
            <v>1572.899733</v>
          </cell>
          <cell r="L743">
            <v>867.22444900000005</v>
          </cell>
          <cell r="M743">
            <v>0.55135392981848774</v>
          </cell>
          <cell r="N743">
            <v>5920.5477999999994</v>
          </cell>
          <cell r="O743">
            <v>3687.2761039999996</v>
          </cell>
          <cell r="P743">
            <v>0.62279306384453137</v>
          </cell>
        </row>
        <row r="744">
          <cell r="B744">
            <v>0</v>
          </cell>
          <cell r="C744"/>
          <cell r="D744">
            <v>0</v>
          </cell>
          <cell r="E744">
            <v>0</v>
          </cell>
          <cell r="F744"/>
          <cell r="G744">
            <v>0</v>
          </cell>
          <cell r="H744">
            <v>0</v>
          </cell>
          <cell r="I744"/>
          <cell r="J744">
            <v>0</v>
          </cell>
          <cell r="K744">
            <v>0</v>
          </cell>
          <cell r="L744"/>
          <cell r="M744">
            <v>0</v>
          </cell>
          <cell r="N744">
            <v>0</v>
          </cell>
          <cell r="O744">
            <v>0</v>
          </cell>
          <cell r="P744">
            <v>0</v>
          </cell>
        </row>
        <row r="745">
          <cell r="B745">
            <v>89.173736999999988</v>
          </cell>
          <cell r="C745">
            <v>14.498213</v>
          </cell>
          <cell r="D745">
            <v>0.16258388946960922</v>
          </cell>
          <cell r="E745">
            <v>19.646718</v>
          </cell>
          <cell r="F745">
            <v>5.3013909999999989</v>
          </cell>
          <cell r="G745">
            <v>0.2698359593699059</v>
          </cell>
          <cell r="H745">
            <v>16.139601000000013</v>
          </cell>
          <cell r="I745">
            <v>6.2010179999999995</v>
          </cell>
          <cell r="J745">
            <v>0.38421135689785607</v>
          </cell>
          <cell r="K745">
            <v>63.334938999999991</v>
          </cell>
          <cell r="L745">
            <v>9.9376019999999983</v>
          </cell>
          <cell r="M745">
            <v>0.15690552729513169</v>
          </cell>
          <cell r="N745">
            <v>188.29499499999997</v>
          </cell>
          <cell r="O745">
            <v>35.938223999999998</v>
          </cell>
          <cell r="P745">
            <v>0.19086128125710405</v>
          </cell>
        </row>
        <row r="746">
          <cell r="B746">
            <v>10927.653924743283</v>
          </cell>
          <cell r="C746">
            <v>4426.1477220000015</v>
          </cell>
          <cell r="D746">
            <v>0.40504098615147005</v>
          </cell>
          <cell r="E746">
            <v>4396.0386072793935</v>
          </cell>
          <cell r="F746">
            <v>1526.3639000000007</v>
          </cell>
          <cell r="G746">
            <v>0.34721348840578814</v>
          </cell>
          <cell r="H746">
            <v>3919.7275617541759</v>
          </cell>
          <cell r="I746">
            <v>1475.7899269999994</v>
          </cell>
          <cell r="J746">
            <v>0.37650318899702984</v>
          </cell>
          <cell r="K746">
            <v>10193.016633223162</v>
          </cell>
          <cell r="L746">
            <v>3728.1641589999999</v>
          </cell>
          <cell r="M746">
            <v>0.36575670315776843</v>
          </cell>
          <cell r="N746">
            <v>29436.436727000015</v>
          </cell>
          <cell r="O746">
            <v>11156.465708000002</v>
          </cell>
          <cell r="P746">
            <v>0.37900190880667783</v>
          </cell>
        </row>
      </sheetData>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Motiv_ERU_2206">
  <a:themeElements>
    <a:clrScheme name="ERU">
      <a:dk1>
        <a:srgbClr val="262626"/>
      </a:dk1>
      <a:lt1>
        <a:sysClr val="window" lastClr="FFFFFF"/>
      </a:lt1>
      <a:dk2>
        <a:srgbClr val="233060"/>
      </a:dk2>
      <a:lt2>
        <a:srgbClr val="D0D0D0"/>
      </a:lt2>
      <a:accent1>
        <a:srgbClr val="233060"/>
      </a:accent1>
      <a:accent2>
        <a:srgbClr val="5A6588"/>
      </a:accent2>
      <a:accent3>
        <a:srgbClr val="9198B0"/>
      </a:accent3>
      <a:accent4>
        <a:srgbClr val="C8CBD7"/>
      </a:accent4>
      <a:accent5>
        <a:srgbClr val="DF2B20"/>
      </a:accent5>
      <a:accent6>
        <a:srgbClr val="E86158"/>
      </a:accent6>
      <a:hlink>
        <a:srgbClr val="0563C1"/>
      </a:hlink>
      <a:folHlink>
        <a:srgbClr val="DF2B20"/>
      </a:folHlink>
    </a:clrScheme>
    <a:fontScheme name="Výchozí">
      <a:majorFont>
        <a:latin typeface="Arial"/>
        <a:ea typeface=""/>
        <a:cs typeface=""/>
      </a:majorFont>
      <a:minorFont>
        <a:latin typeface="Arial"/>
        <a:ea typeface=""/>
        <a:cs typeface=""/>
      </a:minorFont>
    </a:fontScheme>
    <a:fmtScheme name="Motiv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Motiv_ERU" id="{9FFB561D-4E9C-47DD-93C1-073C5FD388E9}" vid="{664F4A23-A473-446F-B730-8F377D84977F}"/>
    </a:ext>
  </a:extLst>
</a:theme>
</file>

<file path=xl/theme/themeOverride1.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F5D39-6F1B-48BE-9D96-4A15219284CC}">
  <sheetPr>
    <tabColor rgb="FF00B0F0"/>
  </sheetPr>
  <dimension ref="A1:K49"/>
  <sheetViews>
    <sheetView showGridLines="0" tabSelected="1" showWhiteSpace="0" zoomScaleNormal="100" zoomScaleSheetLayoutView="70" zoomScalePageLayoutView="70" workbookViewId="0">
      <selection activeCell="F2" sqref="F2"/>
    </sheetView>
  </sheetViews>
  <sheetFormatPr defaultColWidth="9.140625" defaultRowHeight="12.75"/>
  <cols>
    <col min="1" max="1" width="6.5703125" style="200" customWidth="1"/>
    <col min="2" max="2" width="83" style="200" customWidth="1"/>
    <col min="3" max="9" width="9.85546875" style="200" customWidth="1"/>
    <col min="10" max="10" width="10.28515625" style="200" customWidth="1"/>
    <col min="11" max="16384" width="9.140625" style="200"/>
  </cols>
  <sheetData>
    <row r="1" spans="1:11" ht="87" customHeight="1">
      <c r="A1" s="246"/>
      <c r="B1" s="247"/>
    </row>
    <row r="2" spans="1:11" ht="195" customHeight="1">
      <c r="A2" s="213"/>
      <c r="B2" s="248"/>
      <c r="C2" s="212"/>
      <c r="D2" s="212"/>
      <c r="E2" s="212"/>
      <c r="F2" s="212"/>
      <c r="G2" s="212"/>
      <c r="H2" s="212"/>
      <c r="I2" s="212"/>
      <c r="J2" s="212"/>
      <c r="K2" s="200" t="s">
        <v>73</v>
      </c>
    </row>
    <row r="3" spans="1:11" ht="78.75">
      <c r="B3" s="248" t="s">
        <v>368</v>
      </c>
      <c r="D3" s="211"/>
      <c r="E3" s="210"/>
      <c r="F3" s="210"/>
      <c r="G3" s="210"/>
      <c r="J3" s="204"/>
    </row>
    <row r="4" spans="1:11" ht="6" customHeight="1"/>
    <row r="5" spans="1:11" ht="12" customHeight="1"/>
    <row r="6" spans="1:11" ht="18">
      <c r="B6" s="249">
        <v>2025</v>
      </c>
    </row>
    <row r="7" spans="1:11" ht="6" customHeight="1"/>
    <row r="9" spans="1:11">
      <c r="B9" s="209"/>
      <c r="I9" s="208"/>
    </row>
    <row r="10" spans="1:11">
      <c r="B10" s="203"/>
      <c r="C10" s="202"/>
    </row>
    <row r="11" spans="1:11" ht="303" customHeight="1">
      <c r="B11" s="250" t="s">
        <v>367</v>
      </c>
      <c r="C11" s="202"/>
    </row>
    <row r="12" spans="1:11">
      <c r="B12" s="203"/>
      <c r="C12" s="202"/>
    </row>
    <row r="13" spans="1:11">
      <c r="A13" s="205"/>
      <c r="B13" s="207"/>
      <c r="C13" s="206"/>
      <c r="D13" s="205"/>
      <c r="E13" s="205"/>
      <c r="F13" s="205"/>
      <c r="G13" s="205"/>
      <c r="H13" s="205"/>
      <c r="I13" s="205"/>
      <c r="J13" s="205"/>
    </row>
    <row r="14" spans="1:11">
      <c r="A14" s="205"/>
      <c r="B14" s="207"/>
      <c r="C14" s="206"/>
      <c r="D14" s="205"/>
      <c r="E14" s="205"/>
      <c r="F14" s="205"/>
      <c r="G14" s="205"/>
      <c r="H14" s="205"/>
      <c r="I14" s="205"/>
      <c r="J14" s="205"/>
    </row>
    <row r="15" spans="1:11">
      <c r="A15" s="205"/>
      <c r="B15" s="207"/>
      <c r="C15" s="206"/>
      <c r="D15" s="205"/>
      <c r="E15" s="205"/>
      <c r="F15" s="205"/>
      <c r="G15" s="205"/>
      <c r="H15" s="205"/>
      <c r="I15" s="205"/>
      <c r="J15" s="205"/>
    </row>
    <row r="16" spans="1:11">
      <c r="A16" s="205"/>
      <c r="B16" s="207"/>
      <c r="C16" s="206"/>
      <c r="D16" s="205"/>
      <c r="E16" s="205"/>
      <c r="F16" s="205"/>
      <c r="G16" s="205"/>
      <c r="H16" s="205"/>
      <c r="I16" s="205"/>
      <c r="J16" s="205"/>
    </row>
    <row r="17" spans="1:10">
      <c r="A17" s="205"/>
      <c r="B17" s="207"/>
      <c r="C17" s="206"/>
      <c r="D17" s="205"/>
      <c r="E17" s="205"/>
      <c r="F17" s="205"/>
      <c r="G17" s="205"/>
      <c r="H17" s="205"/>
      <c r="I17" s="205"/>
      <c r="J17" s="205"/>
    </row>
    <row r="18" spans="1:10">
      <c r="A18" s="205"/>
      <c r="B18" s="207"/>
      <c r="C18" s="206"/>
      <c r="D18" s="205"/>
      <c r="E18" s="205"/>
      <c r="F18" s="205"/>
      <c r="G18" s="205"/>
      <c r="H18" s="205"/>
      <c r="I18" s="205"/>
      <c r="J18" s="205"/>
    </row>
    <row r="19" spans="1:10">
      <c r="A19" s="205"/>
      <c r="B19" s="207"/>
      <c r="C19" s="206"/>
      <c r="D19" s="205"/>
      <c r="E19" s="205"/>
      <c r="F19" s="205"/>
      <c r="G19" s="205"/>
      <c r="H19" s="205"/>
      <c r="I19" s="205"/>
      <c r="J19" s="205"/>
    </row>
    <row r="21" spans="1:10">
      <c r="A21" s="205"/>
      <c r="B21" s="207"/>
      <c r="C21" s="206"/>
      <c r="D21" s="205"/>
      <c r="E21" s="205"/>
      <c r="F21" s="205"/>
      <c r="G21" s="205"/>
      <c r="H21" s="205"/>
      <c r="I21" s="205"/>
      <c r="J21" s="205"/>
    </row>
    <row r="22" spans="1:10">
      <c r="A22" s="205"/>
      <c r="B22" s="207"/>
      <c r="C22" s="206"/>
      <c r="D22" s="205"/>
      <c r="E22" s="205"/>
      <c r="F22" s="205"/>
      <c r="G22" s="205"/>
      <c r="H22" s="205"/>
      <c r="I22" s="205"/>
      <c r="J22" s="205"/>
    </row>
    <row r="23" spans="1:10">
      <c r="A23" s="205"/>
      <c r="B23" s="207"/>
      <c r="C23" s="206"/>
      <c r="D23" s="205"/>
      <c r="E23" s="205"/>
      <c r="F23" s="205"/>
      <c r="G23" s="205"/>
      <c r="H23" s="205"/>
      <c r="I23" s="205"/>
      <c r="J23" s="205"/>
    </row>
    <row r="25" spans="1:10">
      <c r="A25" s="205"/>
      <c r="C25" s="206"/>
      <c r="D25" s="205"/>
      <c r="E25" s="205"/>
      <c r="F25" s="205"/>
      <c r="G25" s="205"/>
      <c r="H25" s="205"/>
      <c r="I25" s="205"/>
      <c r="J25" s="205"/>
    </row>
    <row r="26" spans="1:10">
      <c r="A26" s="205"/>
      <c r="C26" s="206"/>
      <c r="D26" s="205"/>
      <c r="E26" s="205"/>
      <c r="F26" s="205"/>
      <c r="G26" s="205"/>
      <c r="H26" s="205"/>
      <c r="I26" s="205"/>
      <c r="J26" s="205"/>
    </row>
    <row r="27" spans="1:10">
      <c r="A27" s="205"/>
      <c r="C27" s="206"/>
      <c r="D27" s="205"/>
      <c r="E27" s="205"/>
      <c r="F27" s="205"/>
      <c r="G27" s="205"/>
      <c r="H27" s="205"/>
      <c r="I27" s="205"/>
      <c r="J27" s="205"/>
    </row>
    <row r="28" spans="1:10">
      <c r="A28" s="251"/>
      <c r="B28" s="251"/>
      <c r="C28" s="251"/>
      <c r="D28" s="251"/>
      <c r="E28" s="251"/>
      <c r="F28" s="251"/>
      <c r="G28" s="251"/>
      <c r="H28" s="251"/>
      <c r="I28" s="251"/>
      <c r="J28" s="251"/>
    </row>
    <row r="29" spans="1:10">
      <c r="A29" s="205"/>
      <c r="B29" s="207"/>
      <c r="C29" s="206"/>
      <c r="D29" s="205"/>
      <c r="E29" s="205"/>
      <c r="F29" s="205"/>
      <c r="G29" s="205"/>
      <c r="H29" s="205"/>
      <c r="I29" s="205"/>
      <c r="J29" s="205"/>
    </row>
    <row r="31" spans="1:10">
      <c r="A31" s="205"/>
      <c r="B31" s="207"/>
      <c r="C31" s="206"/>
      <c r="D31" s="205"/>
      <c r="E31" s="205"/>
      <c r="F31" s="205"/>
      <c r="G31" s="205"/>
      <c r="H31" s="205"/>
      <c r="I31" s="205"/>
      <c r="J31" s="205"/>
    </row>
    <row r="32" spans="1:10">
      <c r="A32" s="205"/>
      <c r="B32" s="207"/>
      <c r="C32" s="206"/>
      <c r="D32" s="205"/>
      <c r="E32" s="205"/>
      <c r="F32" s="205"/>
      <c r="G32" s="205"/>
      <c r="H32" s="205"/>
      <c r="I32" s="205"/>
      <c r="J32" s="205"/>
    </row>
    <row r="33" spans="1:10">
      <c r="A33" s="252"/>
      <c r="B33" s="252"/>
      <c r="C33" s="252"/>
      <c r="D33" s="252"/>
      <c r="E33" s="252"/>
      <c r="F33" s="252"/>
      <c r="G33" s="252"/>
      <c r="H33" s="252"/>
      <c r="I33" s="252"/>
      <c r="J33" s="252"/>
    </row>
    <row r="34" spans="1:10">
      <c r="B34" s="204"/>
      <c r="C34" s="204"/>
      <c r="D34" s="204"/>
      <c r="E34" s="204"/>
      <c r="F34" s="204"/>
      <c r="G34" s="204"/>
      <c r="H34" s="204"/>
      <c r="I34" s="204"/>
      <c r="J34" s="204"/>
    </row>
    <row r="36" spans="1:10">
      <c r="B36" s="203"/>
      <c r="C36" s="202"/>
    </row>
    <row r="38" spans="1:10">
      <c r="B38" s="201"/>
      <c r="C38" s="201"/>
      <c r="D38" s="201"/>
      <c r="E38" s="201"/>
      <c r="F38" s="201"/>
      <c r="G38" s="201"/>
      <c r="H38" s="201"/>
      <c r="I38" s="201"/>
    </row>
    <row r="49" spans="1:10">
      <c r="A49" s="253"/>
      <c r="B49" s="253"/>
      <c r="C49" s="253"/>
      <c r="D49" s="253"/>
      <c r="E49" s="253"/>
      <c r="F49" s="253"/>
      <c r="G49" s="253"/>
      <c r="H49" s="253"/>
      <c r="I49" s="253"/>
      <c r="J49" s="253"/>
    </row>
  </sheetData>
  <pageMargins left="0.59055118110236227" right="0.59055118110236227" top="0.39370078740157483" bottom="0.59055118110236227" header="0" footer="0"/>
  <pageSetup paperSize="9"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00B0F0"/>
  </sheetPr>
  <dimension ref="A1:O44"/>
  <sheetViews>
    <sheetView showGridLines="0" view="pageBreakPreview" zoomScale="70" zoomScaleNormal="70" zoomScaleSheetLayoutView="70" workbookViewId="0">
      <selection activeCell="O34" sqref="O34"/>
    </sheetView>
  </sheetViews>
  <sheetFormatPr defaultColWidth="9.140625" defaultRowHeight="12"/>
  <cols>
    <col min="1" max="1" width="6.28515625" style="7" customWidth="1"/>
    <col min="2" max="6" width="9.140625" style="7"/>
    <col min="7" max="7" width="9.140625" style="7" customWidth="1"/>
    <col min="8" max="8" width="9.140625" style="37" customWidth="1"/>
    <col min="9" max="9" width="9.140625" style="7" customWidth="1"/>
    <col min="10" max="10" width="9" style="7" customWidth="1"/>
    <col min="11" max="11" width="11" style="7" customWidth="1"/>
    <col min="12" max="16384" width="9.140625" style="7"/>
  </cols>
  <sheetData>
    <row r="1" spans="1:15" ht="20.25">
      <c r="A1" s="137" t="s">
        <v>117</v>
      </c>
      <c r="J1" s="22"/>
      <c r="K1" s="22"/>
      <c r="L1" s="140"/>
      <c r="M1" s="140"/>
      <c r="N1" s="140"/>
      <c r="O1" s="140"/>
    </row>
    <row r="2" spans="1:15" ht="6" customHeight="1">
      <c r="A2" s="174"/>
      <c r="B2" s="2"/>
      <c r="C2" s="2"/>
      <c r="D2" s="2"/>
      <c r="E2" s="2"/>
      <c r="F2" s="2"/>
      <c r="G2" s="2"/>
      <c r="H2" s="175"/>
      <c r="I2" s="2"/>
      <c r="J2" s="111"/>
      <c r="K2" s="111"/>
      <c r="L2" s="140"/>
      <c r="M2" s="140"/>
      <c r="N2" s="140"/>
      <c r="O2" s="140"/>
    </row>
    <row r="3" spans="1:15" s="2" customFormat="1" ht="15">
      <c r="A3" s="177" t="s">
        <v>74</v>
      </c>
      <c r="B3" s="178" t="s">
        <v>118</v>
      </c>
      <c r="C3" s="179"/>
      <c r="D3" s="179"/>
      <c r="E3" s="179"/>
      <c r="F3" s="179"/>
      <c r="G3" s="179"/>
      <c r="H3" s="187"/>
      <c r="I3" s="181"/>
      <c r="J3" s="179"/>
      <c r="K3" s="180">
        <v>4</v>
      </c>
      <c r="L3" s="142"/>
      <c r="M3" s="142"/>
      <c r="N3" s="142"/>
      <c r="O3" s="142"/>
    </row>
    <row r="4" spans="1:15" s="2" customFormat="1" ht="15">
      <c r="A4" s="177" t="s">
        <v>75</v>
      </c>
      <c r="B4" s="178" t="s">
        <v>119</v>
      </c>
      <c r="C4" s="179"/>
      <c r="D4" s="179"/>
      <c r="E4" s="179"/>
      <c r="F4" s="179"/>
      <c r="G4" s="179"/>
      <c r="H4" s="187"/>
      <c r="I4" s="181"/>
      <c r="J4" s="179"/>
      <c r="K4" s="180">
        <v>5</v>
      </c>
      <c r="L4" s="142"/>
      <c r="M4" s="142"/>
      <c r="N4" s="142"/>
      <c r="O4" s="142"/>
    </row>
    <row r="5" spans="1:15" s="2" customFormat="1" ht="15">
      <c r="A5" s="177" t="s">
        <v>76</v>
      </c>
      <c r="B5" s="178" t="s">
        <v>120</v>
      </c>
      <c r="C5" s="179"/>
      <c r="D5" s="179"/>
      <c r="E5" s="181"/>
      <c r="F5" s="181"/>
      <c r="G5" s="181"/>
      <c r="H5" s="179"/>
      <c r="I5" s="181"/>
      <c r="J5" s="179"/>
      <c r="K5" s="180">
        <v>6</v>
      </c>
      <c r="L5" s="142"/>
      <c r="M5" s="142"/>
      <c r="N5" s="142"/>
      <c r="O5" s="142"/>
    </row>
    <row r="6" spans="1:15" s="2" customFormat="1" ht="15">
      <c r="A6" s="177" t="s">
        <v>77</v>
      </c>
      <c r="B6" s="178" t="s">
        <v>121</v>
      </c>
      <c r="C6" s="179"/>
      <c r="D6" s="179"/>
      <c r="E6" s="181"/>
      <c r="F6" s="181"/>
      <c r="G6" s="181"/>
      <c r="H6" s="179"/>
      <c r="I6" s="181"/>
      <c r="J6" s="179"/>
      <c r="K6" s="180">
        <v>7</v>
      </c>
      <c r="L6" s="142"/>
      <c r="M6" s="142"/>
      <c r="N6" s="142"/>
      <c r="O6" s="142"/>
    </row>
    <row r="7" spans="1:15" s="2" customFormat="1" ht="15">
      <c r="A7" s="177" t="s">
        <v>78</v>
      </c>
      <c r="B7" s="178" t="s">
        <v>122</v>
      </c>
      <c r="C7" s="179"/>
      <c r="D7" s="179"/>
      <c r="E7" s="181"/>
      <c r="F7" s="181"/>
      <c r="G7" s="181"/>
      <c r="H7" s="179"/>
      <c r="I7" s="181"/>
      <c r="J7" s="179"/>
      <c r="K7" s="180">
        <v>7</v>
      </c>
      <c r="L7" s="142"/>
      <c r="M7" s="142"/>
      <c r="N7" s="142"/>
      <c r="O7" s="142"/>
    </row>
    <row r="8" spans="1:15" s="2" customFormat="1" ht="15">
      <c r="A8" s="177" t="s">
        <v>79</v>
      </c>
      <c r="B8" s="178" t="s">
        <v>123</v>
      </c>
      <c r="C8" s="179"/>
      <c r="D8" s="179"/>
      <c r="E8" s="181"/>
      <c r="F8" s="181"/>
      <c r="G8" s="181"/>
      <c r="H8" s="179"/>
      <c r="I8" s="181"/>
      <c r="J8" s="179"/>
      <c r="K8" s="180">
        <v>8</v>
      </c>
      <c r="L8" s="142"/>
      <c r="M8" s="142"/>
      <c r="N8" s="142"/>
      <c r="O8" s="142"/>
    </row>
    <row r="9" spans="1:15" s="2" customFormat="1" ht="15">
      <c r="A9" s="177" t="s">
        <v>80</v>
      </c>
      <c r="B9" s="178" t="s">
        <v>124</v>
      </c>
      <c r="C9" s="179"/>
      <c r="D9" s="179"/>
      <c r="E9" s="181"/>
      <c r="F9" s="181"/>
      <c r="G9" s="181"/>
      <c r="H9" s="179"/>
      <c r="I9" s="181"/>
      <c r="J9" s="179"/>
      <c r="K9" s="180">
        <v>9</v>
      </c>
      <c r="L9" s="142"/>
      <c r="M9" s="142"/>
      <c r="N9" s="142"/>
      <c r="O9" s="142"/>
    </row>
    <row r="10" spans="1:15" s="2" customFormat="1" ht="15">
      <c r="A10" s="177" t="s">
        <v>81</v>
      </c>
      <c r="B10" s="178" t="s">
        <v>125</v>
      </c>
      <c r="C10" s="179"/>
      <c r="D10" s="179"/>
      <c r="E10" s="181"/>
      <c r="F10" s="181"/>
      <c r="G10" s="181"/>
      <c r="H10" s="179"/>
      <c r="I10" s="181"/>
      <c r="J10" s="179"/>
      <c r="K10" s="180">
        <v>10</v>
      </c>
      <c r="L10" s="142"/>
      <c r="M10" s="142"/>
      <c r="N10" s="142"/>
      <c r="O10" s="142"/>
    </row>
    <row r="11" spans="1:15" s="2" customFormat="1" ht="15">
      <c r="A11" s="177" t="s">
        <v>82</v>
      </c>
      <c r="B11" s="178" t="s">
        <v>126</v>
      </c>
      <c r="C11" s="179"/>
      <c r="D11" s="179"/>
      <c r="E11" s="181"/>
      <c r="F11" s="181"/>
      <c r="G11" s="181"/>
      <c r="H11" s="179"/>
      <c r="I11" s="181"/>
      <c r="J11" s="179"/>
      <c r="K11" s="180">
        <v>10</v>
      </c>
      <c r="L11" s="142"/>
      <c r="M11" s="142"/>
      <c r="N11" s="142"/>
      <c r="O11" s="142"/>
    </row>
    <row r="12" spans="1:15" s="2" customFormat="1" ht="15">
      <c r="A12" s="177" t="s">
        <v>83</v>
      </c>
      <c r="B12" s="178" t="s">
        <v>127</v>
      </c>
      <c r="C12" s="179"/>
      <c r="D12" s="179"/>
      <c r="E12" s="181"/>
      <c r="F12" s="181"/>
      <c r="G12" s="181"/>
      <c r="H12" s="179"/>
      <c r="I12" s="181"/>
      <c r="J12" s="179"/>
      <c r="K12" s="180">
        <v>11</v>
      </c>
      <c r="L12" s="142"/>
      <c r="M12" s="142"/>
      <c r="N12" s="142"/>
      <c r="O12" s="142"/>
    </row>
    <row r="13" spans="1:15" s="2" customFormat="1" ht="15">
      <c r="A13" s="177" t="s">
        <v>112</v>
      </c>
      <c r="B13" s="178" t="s">
        <v>128</v>
      </c>
      <c r="C13" s="179"/>
      <c r="D13" s="188"/>
      <c r="E13" s="181"/>
      <c r="F13" s="181"/>
      <c r="G13" s="181"/>
      <c r="H13" s="179"/>
      <c r="I13" s="181"/>
      <c r="J13" s="179"/>
      <c r="K13" s="180">
        <v>12</v>
      </c>
      <c r="L13" s="142"/>
      <c r="M13" s="142"/>
      <c r="N13" s="142"/>
      <c r="O13" s="142"/>
    </row>
    <row r="14" spans="1:15" s="2" customFormat="1" ht="15">
      <c r="A14" s="177" t="s">
        <v>113</v>
      </c>
      <c r="B14" s="178" t="s">
        <v>129</v>
      </c>
      <c r="C14" s="179"/>
      <c r="D14" s="179"/>
      <c r="E14" s="181"/>
      <c r="F14" s="181"/>
      <c r="G14" s="181"/>
      <c r="H14" s="179"/>
      <c r="I14" s="181"/>
      <c r="J14" s="179"/>
      <c r="K14" s="180">
        <v>13</v>
      </c>
      <c r="L14" s="142"/>
      <c r="M14" s="142"/>
      <c r="N14" s="142"/>
      <c r="O14" s="142"/>
    </row>
    <row r="15" spans="1:15" s="2" customFormat="1" ht="15">
      <c r="A15" s="177" t="s">
        <v>84</v>
      </c>
      <c r="B15" s="178" t="s">
        <v>364</v>
      </c>
      <c r="C15" s="179"/>
      <c r="D15" s="179"/>
      <c r="E15" s="181"/>
      <c r="F15" s="181"/>
      <c r="G15" s="181"/>
      <c r="H15" s="179"/>
      <c r="I15" s="181"/>
      <c r="J15" s="179"/>
      <c r="K15" s="180">
        <v>14</v>
      </c>
      <c r="L15" s="142"/>
      <c r="M15" s="142"/>
      <c r="N15" s="142"/>
      <c r="O15" s="142"/>
    </row>
    <row r="16" spans="1:15" s="2" customFormat="1" ht="15">
      <c r="A16" s="177" t="s">
        <v>85</v>
      </c>
      <c r="B16" s="178" t="s">
        <v>130</v>
      </c>
      <c r="C16" s="179"/>
      <c r="D16" s="179"/>
      <c r="E16" s="181"/>
      <c r="F16" s="181"/>
      <c r="G16" s="181"/>
      <c r="H16" s="179"/>
      <c r="I16" s="181"/>
      <c r="J16" s="179"/>
      <c r="K16" s="180">
        <v>15</v>
      </c>
      <c r="L16" s="142"/>
      <c r="M16" s="142"/>
      <c r="N16" s="142"/>
      <c r="O16" s="142"/>
    </row>
    <row r="17" spans="1:15" s="2" customFormat="1" ht="15">
      <c r="A17" s="177" t="s">
        <v>86</v>
      </c>
      <c r="B17" s="178" t="s">
        <v>131</v>
      </c>
      <c r="C17" s="179"/>
      <c r="D17" s="179"/>
      <c r="E17" s="181"/>
      <c r="F17" s="181"/>
      <c r="G17" s="181"/>
      <c r="H17" s="179"/>
      <c r="I17" s="181"/>
      <c r="J17" s="179"/>
      <c r="K17" s="180">
        <v>15</v>
      </c>
      <c r="L17" s="142"/>
      <c r="M17" s="142"/>
      <c r="N17" s="142"/>
      <c r="O17" s="142"/>
    </row>
    <row r="18" spans="1:15" s="2" customFormat="1" ht="15">
      <c r="A18" s="177" t="s">
        <v>87</v>
      </c>
      <c r="B18" s="178" t="s">
        <v>132</v>
      </c>
      <c r="C18" s="179"/>
      <c r="D18" s="179"/>
      <c r="E18" s="181"/>
      <c r="F18" s="181"/>
      <c r="G18" s="181"/>
      <c r="H18" s="179"/>
      <c r="I18" s="181"/>
      <c r="J18" s="179"/>
      <c r="K18" s="180">
        <v>16</v>
      </c>
      <c r="L18" s="142"/>
      <c r="M18" s="142"/>
      <c r="N18" s="142"/>
      <c r="O18" s="142"/>
    </row>
    <row r="19" spans="1:15" s="111" customFormat="1" ht="15">
      <c r="A19" s="177" t="s">
        <v>88</v>
      </c>
      <c r="B19" s="178" t="s">
        <v>133</v>
      </c>
      <c r="C19" s="179"/>
      <c r="D19" s="179"/>
      <c r="E19" s="181"/>
      <c r="F19" s="181"/>
      <c r="G19" s="181"/>
      <c r="H19" s="179"/>
      <c r="I19" s="181"/>
      <c r="J19" s="179"/>
      <c r="K19" s="180">
        <v>17</v>
      </c>
      <c r="L19" s="142"/>
      <c r="M19" s="145"/>
      <c r="N19" s="145"/>
      <c r="O19" s="145"/>
    </row>
    <row r="20" spans="1:15" s="2" customFormat="1" ht="15">
      <c r="A20" s="177" t="s">
        <v>89</v>
      </c>
      <c r="B20" s="178" t="s">
        <v>134</v>
      </c>
      <c r="C20" s="179"/>
      <c r="D20" s="179"/>
      <c r="E20" s="181"/>
      <c r="F20" s="181"/>
      <c r="G20" s="181"/>
      <c r="H20" s="179"/>
      <c r="I20" s="181"/>
      <c r="J20" s="179"/>
      <c r="K20" s="180">
        <v>17</v>
      </c>
      <c r="L20" s="142"/>
      <c r="M20" s="142"/>
      <c r="N20" s="142"/>
      <c r="O20" s="142"/>
    </row>
    <row r="21" spans="1:15" s="2" customFormat="1" ht="15">
      <c r="A21" s="177" t="s">
        <v>90</v>
      </c>
      <c r="B21" s="178" t="s">
        <v>135</v>
      </c>
      <c r="C21" s="179"/>
      <c r="D21" s="179"/>
      <c r="E21" s="181"/>
      <c r="F21" s="181"/>
      <c r="G21" s="181"/>
      <c r="H21" s="179"/>
      <c r="I21" s="181"/>
      <c r="J21" s="179"/>
      <c r="K21" s="180">
        <v>18</v>
      </c>
      <c r="L21" s="142"/>
      <c r="M21" s="142"/>
      <c r="N21" s="142"/>
      <c r="O21" s="142"/>
    </row>
    <row r="22" spans="1:15" s="2" customFormat="1" ht="15">
      <c r="A22" s="177" t="s">
        <v>91</v>
      </c>
      <c r="B22" s="178" t="s">
        <v>136</v>
      </c>
      <c r="C22" s="179"/>
      <c r="D22" s="179"/>
      <c r="E22" s="181"/>
      <c r="F22" s="181"/>
      <c r="G22" s="181"/>
      <c r="H22" s="179"/>
      <c r="I22" s="181"/>
      <c r="J22" s="179"/>
      <c r="K22" s="180">
        <v>19</v>
      </c>
      <c r="L22" s="142"/>
      <c r="M22" s="142"/>
      <c r="N22" s="142"/>
      <c r="O22" s="142"/>
    </row>
    <row r="23" spans="1:15" s="2" customFormat="1" ht="15">
      <c r="A23" s="177" t="s">
        <v>92</v>
      </c>
      <c r="B23" s="178" t="s">
        <v>137</v>
      </c>
      <c r="C23" s="179"/>
      <c r="D23" s="179"/>
      <c r="E23" s="181"/>
      <c r="F23" s="181"/>
      <c r="G23" s="181"/>
      <c r="H23" s="179"/>
      <c r="I23" s="181"/>
      <c r="J23" s="179"/>
      <c r="K23" s="180">
        <v>20</v>
      </c>
      <c r="L23" s="142"/>
      <c r="M23" s="142"/>
      <c r="N23" s="142"/>
      <c r="O23" s="142"/>
    </row>
    <row r="24" spans="1:15" s="2" customFormat="1" ht="15">
      <c r="A24" s="177" t="s">
        <v>93</v>
      </c>
      <c r="B24" s="178" t="s">
        <v>138</v>
      </c>
      <c r="C24" s="179"/>
      <c r="D24" s="179"/>
      <c r="E24" s="181"/>
      <c r="F24" s="181"/>
      <c r="G24" s="181"/>
      <c r="H24" s="179"/>
      <c r="I24" s="181"/>
      <c r="J24" s="179"/>
      <c r="K24" s="180">
        <v>21</v>
      </c>
      <c r="L24" s="142"/>
      <c r="M24" s="142"/>
      <c r="N24" s="142"/>
      <c r="O24" s="142"/>
    </row>
    <row r="25" spans="1:15" s="2" customFormat="1" ht="15">
      <c r="A25" s="177" t="s">
        <v>94</v>
      </c>
      <c r="B25" s="178" t="s">
        <v>139</v>
      </c>
      <c r="C25" s="179"/>
      <c r="D25" s="179"/>
      <c r="E25" s="181"/>
      <c r="F25" s="181"/>
      <c r="G25" s="181"/>
      <c r="H25" s="179"/>
      <c r="I25" s="181"/>
      <c r="J25" s="179"/>
      <c r="K25" s="180">
        <v>22</v>
      </c>
      <c r="L25" s="142"/>
      <c r="M25" s="142"/>
      <c r="N25" s="142"/>
      <c r="O25" s="142"/>
    </row>
    <row r="26" spans="1:15" s="2" customFormat="1" ht="15">
      <c r="A26" s="177" t="s">
        <v>95</v>
      </c>
      <c r="B26" s="178" t="s">
        <v>140</v>
      </c>
      <c r="C26" s="179"/>
      <c r="D26" s="179"/>
      <c r="E26" s="181"/>
      <c r="F26" s="181"/>
      <c r="G26" s="181"/>
      <c r="H26" s="179"/>
      <c r="I26" s="181"/>
      <c r="J26" s="179"/>
      <c r="K26" s="180">
        <v>23</v>
      </c>
      <c r="L26" s="142"/>
      <c r="M26" s="142"/>
      <c r="N26" s="142"/>
      <c r="O26" s="142"/>
    </row>
    <row r="27" spans="1:15" s="2" customFormat="1" ht="15">
      <c r="A27" s="177" t="s">
        <v>96</v>
      </c>
      <c r="B27" s="178" t="s">
        <v>141</v>
      </c>
      <c r="C27" s="179"/>
      <c r="D27" s="179"/>
      <c r="E27" s="181"/>
      <c r="F27" s="181"/>
      <c r="G27" s="181"/>
      <c r="H27" s="179"/>
      <c r="I27" s="181"/>
      <c r="J27" s="179"/>
      <c r="K27" s="180">
        <v>24</v>
      </c>
      <c r="L27" s="142"/>
      <c r="M27" s="142"/>
      <c r="N27" s="142"/>
      <c r="O27" s="142"/>
    </row>
    <row r="28" spans="1:15" s="2" customFormat="1" ht="15">
      <c r="A28" s="177" t="s">
        <v>97</v>
      </c>
      <c r="B28" s="178" t="s">
        <v>142</v>
      </c>
      <c r="C28" s="179"/>
      <c r="D28" s="179"/>
      <c r="E28" s="181"/>
      <c r="F28" s="181"/>
      <c r="G28" s="181"/>
      <c r="H28" s="179"/>
      <c r="I28" s="181"/>
      <c r="J28" s="179"/>
      <c r="K28" s="180">
        <v>25</v>
      </c>
      <c r="L28" s="142"/>
      <c r="M28" s="142"/>
      <c r="N28" s="142"/>
      <c r="O28" s="142"/>
    </row>
    <row r="29" spans="1:15" s="2" customFormat="1" ht="15">
      <c r="A29" s="177" t="s">
        <v>98</v>
      </c>
      <c r="B29" s="178" t="s">
        <v>143</v>
      </c>
      <c r="C29" s="179"/>
      <c r="D29" s="179"/>
      <c r="E29" s="181"/>
      <c r="F29" s="181"/>
      <c r="G29" s="181"/>
      <c r="H29" s="179"/>
      <c r="I29" s="181"/>
      <c r="J29" s="179"/>
      <c r="K29" s="180">
        <v>26</v>
      </c>
      <c r="L29" s="142"/>
      <c r="M29" s="142"/>
      <c r="N29" s="142"/>
      <c r="O29" s="142"/>
    </row>
    <row r="30" spans="1:15" s="2" customFormat="1" ht="15">
      <c r="A30" s="177" t="s">
        <v>99</v>
      </c>
      <c r="B30" s="178" t="s">
        <v>144</v>
      </c>
      <c r="C30" s="179"/>
      <c r="D30" s="179"/>
      <c r="E30" s="181"/>
      <c r="F30" s="181"/>
      <c r="G30" s="181"/>
      <c r="H30" s="179"/>
      <c r="I30" s="181"/>
      <c r="J30" s="179"/>
      <c r="K30" s="180">
        <v>27</v>
      </c>
      <c r="L30" s="142"/>
      <c r="M30" s="142"/>
      <c r="N30" s="142"/>
      <c r="O30" s="142"/>
    </row>
    <row r="31" spans="1:15" s="2" customFormat="1" ht="15">
      <c r="A31" s="177" t="s">
        <v>100</v>
      </c>
      <c r="B31" s="178" t="s">
        <v>145</v>
      </c>
      <c r="C31" s="179"/>
      <c r="D31" s="179"/>
      <c r="E31" s="181"/>
      <c r="F31" s="181"/>
      <c r="G31" s="181"/>
      <c r="H31" s="179"/>
      <c r="I31" s="181"/>
      <c r="J31" s="179"/>
      <c r="K31" s="180">
        <v>28</v>
      </c>
      <c r="L31" s="142"/>
      <c r="M31" s="142"/>
      <c r="N31" s="142"/>
      <c r="O31" s="142"/>
    </row>
    <row r="32" spans="1:15" s="2" customFormat="1" ht="15">
      <c r="A32" s="177" t="s">
        <v>101</v>
      </c>
      <c r="B32" s="178" t="s">
        <v>146</v>
      </c>
      <c r="C32" s="179"/>
      <c r="D32" s="179"/>
      <c r="E32" s="181"/>
      <c r="F32" s="181"/>
      <c r="G32" s="181"/>
      <c r="H32" s="179"/>
      <c r="I32" s="181"/>
      <c r="J32" s="179"/>
      <c r="K32" s="180">
        <v>29</v>
      </c>
      <c r="L32" s="142"/>
      <c r="M32" s="142"/>
      <c r="N32" s="142"/>
      <c r="O32" s="142"/>
    </row>
    <row r="33" spans="1:15" s="2" customFormat="1" ht="15">
      <c r="A33" s="177" t="s">
        <v>102</v>
      </c>
      <c r="B33" s="178" t="s">
        <v>147</v>
      </c>
      <c r="C33" s="179"/>
      <c r="D33" s="179"/>
      <c r="E33" s="181"/>
      <c r="F33" s="181"/>
      <c r="G33" s="181"/>
      <c r="H33" s="179"/>
      <c r="I33" s="181"/>
      <c r="J33" s="179"/>
      <c r="K33" s="180">
        <v>30</v>
      </c>
      <c r="L33" s="142"/>
      <c r="M33" s="142"/>
      <c r="N33" s="142"/>
      <c r="O33" s="142"/>
    </row>
    <row r="34" spans="1:15" s="22" customFormat="1" ht="15">
      <c r="A34" s="177" t="s">
        <v>103</v>
      </c>
      <c r="B34" s="178" t="s">
        <v>148</v>
      </c>
      <c r="C34" s="179"/>
      <c r="D34" s="179"/>
      <c r="E34" s="181"/>
      <c r="F34" s="181"/>
      <c r="G34" s="181"/>
      <c r="H34" s="179"/>
      <c r="I34" s="181"/>
      <c r="J34" s="179"/>
      <c r="K34" s="180">
        <v>31</v>
      </c>
      <c r="L34" s="142"/>
      <c r="M34" s="146"/>
      <c r="N34" s="146"/>
      <c r="O34" s="146"/>
    </row>
    <row r="35" spans="1:15" ht="15">
      <c r="A35" s="182" t="s">
        <v>104</v>
      </c>
      <c r="B35" s="183" t="s">
        <v>149</v>
      </c>
      <c r="C35" s="184"/>
      <c r="D35" s="184"/>
      <c r="E35" s="185"/>
      <c r="F35" s="185"/>
      <c r="G35" s="185"/>
      <c r="H35" s="184"/>
      <c r="I35" s="185"/>
      <c r="J35" s="184"/>
      <c r="K35" s="186">
        <v>32</v>
      </c>
      <c r="L35" s="142"/>
      <c r="M35" s="140"/>
      <c r="N35" s="140"/>
      <c r="O35" s="140"/>
    </row>
    <row r="36" spans="1:15" ht="15">
      <c r="A36" s="177" t="s">
        <v>105</v>
      </c>
      <c r="B36" s="178" t="s">
        <v>150</v>
      </c>
      <c r="C36" s="179"/>
      <c r="D36" s="179"/>
      <c r="E36" s="181"/>
      <c r="F36" s="181"/>
      <c r="G36" s="181"/>
      <c r="H36" s="179"/>
      <c r="I36" s="181"/>
      <c r="J36" s="179"/>
      <c r="K36" s="180">
        <v>32</v>
      </c>
      <c r="L36" s="142"/>
      <c r="M36" s="140"/>
      <c r="N36" s="140"/>
      <c r="O36" s="140"/>
    </row>
    <row r="37" spans="1:15" ht="15">
      <c r="A37" s="177" t="s">
        <v>106</v>
      </c>
      <c r="B37" s="178" t="s">
        <v>151</v>
      </c>
      <c r="C37" s="179"/>
      <c r="D37" s="179"/>
      <c r="E37" s="181"/>
      <c r="F37" s="181"/>
      <c r="G37" s="181"/>
      <c r="H37" s="179"/>
      <c r="I37" s="181"/>
      <c r="J37" s="179"/>
      <c r="K37" s="180">
        <v>33</v>
      </c>
      <c r="L37" s="142"/>
      <c r="M37" s="140"/>
      <c r="N37" s="140"/>
      <c r="O37" s="140"/>
    </row>
    <row r="38" spans="1:15" ht="15">
      <c r="A38" s="182" t="s">
        <v>107</v>
      </c>
      <c r="B38" s="178" t="s">
        <v>152</v>
      </c>
      <c r="C38" s="179"/>
      <c r="D38" s="179"/>
      <c r="E38" s="181"/>
      <c r="F38" s="181"/>
      <c r="G38" s="181"/>
      <c r="H38" s="179"/>
      <c r="I38" s="181"/>
      <c r="J38" s="179"/>
      <c r="K38" s="180">
        <v>34</v>
      </c>
      <c r="L38" s="142"/>
      <c r="M38" s="140"/>
      <c r="N38" s="140"/>
      <c r="O38" s="140"/>
    </row>
    <row r="39" spans="1:15" ht="15">
      <c r="A39" s="182" t="s">
        <v>108</v>
      </c>
      <c r="B39" s="178" t="s">
        <v>153</v>
      </c>
      <c r="C39" s="179"/>
      <c r="D39" s="179"/>
      <c r="E39" s="181"/>
      <c r="F39" s="181"/>
      <c r="G39" s="181"/>
      <c r="H39" s="179"/>
      <c r="I39" s="181"/>
      <c r="J39" s="179"/>
      <c r="K39" s="180">
        <v>35</v>
      </c>
      <c r="L39" s="142"/>
      <c r="M39" s="140"/>
      <c r="N39" s="140"/>
      <c r="O39" s="140"/>
    </row>
    <row r="40" spans="1:15" ht="15">
      <c r="A40" s="182" t="s">
        <v>109</v>
      </c>
      <c r="B40" s="178" t="s">
        <v>154</v>
      </c>
      <c r="C40" s="179"/>
      <c r="D40" s="179"/>
      <c r="E40" s="181"/>
      <c r="F40" s="181"/>
      <c r="G40" s="181"/>
      <c r="H40" s="179"/>
      <c r="I40" s="181"/>
      <c r="J40" s="179"/>
      <c r="K40" s="180">
        <v>36</v>
      </c>
      <c r="L40" s="142"/>
      <c r="M40" s="140"/>
      <c r="N40" s="140"/>
      <c r="O40" s="140"/>
    </row>
    <row r="41" spans="1:15" ht="15">
      <c r="A41" s="182" t="s">
        <v>110</v>
      </c>
      <c r="B41" s="183" t="s">
        <v>155</v>
      </c>
      <c r="C41" s="184"/>
      <c r="D41" s="184"/>
      <c r="E41" s="185"/>
      <c r="F41" s="185"/>
      <c r="G41" s="185"/>
      <c r="H41" s="184"/>
      <c r="I41" s="185"/>
      <c r="J41" s="184"/>
      <c r="K41" s="186">
        <v>37</v>
      </c>
      <c r="L41" s="142"/>
      <c r="M41" s="140"/>
      <c r="N41" s="140"/>
      <c r="O41" s="140"/>
    </row>
    <row r="42" spans="1:15" ht="15">
      <c r="A42" s="182" t="s">
        <v>111</v>
      </c>
      <c r="B42" s="183" t="s">
        <v>369</v>
      </c>
      <c r="C42" s="184"/>
      <c r="D42" s="184"/>
      <c r="E42" s="185"/>
      <c r="F42" s="185"/>
      <c r="G42" s="185"/>
      <c r="H42" s="184"/>
      <c r="I42" s="185"/>
      <c r="J42" s="184"/>
      <c r="K42" s="186">
        <v>38</v>
      </c>
      <c r="L42" s="142"/>
      <c r="M42" s="140"/>
      <c r="N42" s="140"/>
      <c r="O42" s="140"/>
    </row>
    <row r="43" spans="1:15" ht="14.25">
      <c r="A43" s="147"/>
      <c r="B43" s="148"/>
      <c r="C43" s="143"/>
      <c r="D43" s="143"/>
      <c r="E43" s="144"/>
      <c r="F43" s="144"/>
      <c r="G43" s="144"/>
      <c r="H43" s="143"/>
      <c r="I43" s="144"/>
      <c r="J43" s="143"/>
      <c r="K43" s="149"/>
      <c r="L43" s="142"/>
      <c r="M43" s="140"/>
      <c r="N43" s="140"/>
      <c r="O43" s="140"/>
    </row>
    <row r="44" spans="1:15">
      <c r="A44" s="140"/>
      <c r="B44" s="140"/>
      <c r="C44" s="140"/>
      <c r="D44" s="140"/>
      <c r="E44" s="140"/>
      <c r="F44" s="140"/>
      <c r="G44" s="140"/>
      <c r="H44" s="141"/>
      <c r="I44" s="140"/>
      <c r="J44" s="140"/>
      <c r="K44" s="140"/>
      <c r="L44" s="140"/>
      <c r="M44" s="140"/>
      <c r="N44" s="140"/>
      <c r="O44" s="140"/>
    </row>
  </sheetData>
  <sortState xmlns:xlrd2="http://schemas.microsoft.com/office/spreadsheetml/2017/richdata2" ref="B23:B36">
    <sortCondition ref="B23:B36"/>
  </sortState>
  <pageMargins left="0.31496062992125984" right="0.31496062992125984" top="0.35433070866141736" bottom="0.35433070866141736" header="0.31496062992125984" footer="0.19685039370078741"/>
  <pageSetup paperSize="9" scale="99" orientation="portrait" r:id="rId1"/>
  <headerFooter differentFirst="1" scaleWithDoc="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8">
    <tabColor rgb="FF00B0F0"/>
  </sheetPr>
  <dimension ref="A1:I63"/>
  <sheetViews>
    <sheetView showGridLines="0" view="pageBreakPreview" zoomScaleNormal="70" zoomScaleSheetLayoutView="100" zoomScalePageLayoutView="70" workbookViewId="0">
      <selection activeCell="M36" sqref="M36"/>
    </sheetView>
  </sheetViews>
  <sheetFormatPr defaultColWidth="9.140625" defaultRowHeight="12.75"/>
  <cols>
    <col min="1" max="8" width="11" style="112" customWidth="1"/>
    <col min="9" max="9" width="11.42578125" style="112" customWidth="1"/>
    <col min="10" max="16384" width="9.140625" style="112"/>
  </cols>
  <sheetData>
    <row r="1" spans="1:9" ht="20.25">
      <c r="A1" s="134" t="s">
        <v>156</v>
      </c>
      <c r="I1" s="113"/>
    </row>
    <row r="2" spans="1:9" s="115" customFormat="1" ht="6" customHeight="1">
      <c r="A2" s="114"/>
    </row>
    <row r="3" spans="1:9" ht="12.75" customHeight="1">
      <c r="A3" s="254" t="s">
        <v>370</v>
      </c>
      <c r="B3" s="254"/>
      <c r="C3" s="254"/>
      <c r="D3" s="254"/>
      <c r="E3" s="254"/>
      <c r="F3" s="254"/>
      <c r="G3" s="254"/>
      <c r="H3" s="254"/>
      <c r="I3" s="254"/>
    </row>
    <row r="4" spans="1:9" ht="12.75" customHeight="1">
      <c r="A4" s="254"/>
      <c r="B4" s="254"/>
      <c r="C4" s="254"/>
      <c r="D4" s="254"/>
      <c r="E4" s="254"/>
      <c r="F4" s="254"/>
      <c r="G4" s="254"/>
      <c r="H4" s="254"/>
      <c r="I4" s="254"/>
    </row>
    <row r="5" spans="1:9" ht="12.75" customHeight="1">
      <c r="A5" s="254"/>
      <c r="B5" s="254"/>
      <c r="C5" s="254"/>
      <c r="D5" s="254"/>
      <c r="E5" s="254"/>
      <c r="F5" s="254"/>
      <c r="G5" s="254"/>
      <c r="H5" s="254"/>
      <c r="I5" s="254"/>
    </row>
    <row r="6" spans="1:9" ht="12.75" customHeight="1">
      <c r="A6" s="254"/>
      <c r="B6" s="254"/>
      <c r="C6" s="254"/>
      <c r="D6" s="254"/>
      <c r="E6" s="254"/>
      <c r="F6" s="254"/>
      <c r="G6" s="254"/>
      <c r="H6" s="254"/>
      <c r="I6" s="254"/>
    </row>
    <row r="7" spans="1:9" ht="12.75" customHeight="1">
      <c r="A7" s="254"/>
      <c r="B7" s="254"/>
      <c r="C7" s="254"/>
      <c r="D7" s="254"/>
      <c r="E7" s="254"/>
      <c r="F7" s="254"/>
      <c r="G7" s="254"/>
      <c r="H7" s="254"/>
      <c r="I7" s="254"/>
    </row>
    <row r="8" spans="1:9" ht="12.75" customHeight="1">
      <c r="A8" s="254"/>
      <c r="B8" s="254"/>
      <c r="C8" s="254"/>
      <c r="D8" s="254"/>
      <c r="E8" s="254"/>
      <c r="F8" s="254"/>
      <c r="G8" s="254"/>
      <c r="H8" s="254"/>
      <c r="I8" s="254"/>
    </row>
    <row r="9" spans="1:9" ht="12.75" customHeight="1">
      <c r="A9" s="254"/>
      <c r="B9" s="254"/>
      <c r="C9" s="254"/>
      <c r="D9" s="254"/>
      <c r="E9" s="254"/>
      <c r="F9" s="254"/>
      <c r="G9" s="254"/>
      <c r="H9" s="254"/>
      <c r="I9" s="254"/>
    </row>
    <row r="10" spans="1:9" ht="12.75" customHeight="1">
      <c r="A10" s="254"/>
      <c r="B10" s="254"/>
      <c r="C10" s="254"/>
      <c r="D10" s="254"/>
      <c r="E10" s="254"/>
      <c r="F10" s="254"/>
      <c r="G10" s="254"/>
      <c r="H10" s="254"/>
      <c r="I10" s="254"/>
    </row>
    <row r="11" spans="1:9" ht="12.75" customHeight="1">
      <c r="A11" s="254"/>
      <c r="B11" s="254"/>
      <c r="C11" s="254"/>
      <c r="D11" s="254"/>
      <c r="E11" s="254"/>
      <c r="F11" s="254"/>
      <c r="G11" s="254"/>
      <c r="H11" s="254"/>
      <c r="I11" s="254"/>
    </row>
    <row r="12" spans="1:9" ht="12.75" customHeight="1">
      <c r="A12" s="254"/>
      <c r="B12" s="254"/>
      <c r="C12" s="254"/>
      <c r="D12" s="254"/>
      <c r="E12" s="254"/>
      <c r="F12" s="254"/>
      <c r="G12" s="254"/>
      <c r="H12" s="254"/>
      <c r="I12" s="254"/>
    </row>
    <row r="13" spans="1:9" ht="12.75" customHeight="1">
      <c r="A13" s="254"/>
      <c r="B13" s="254"/>
      <c r="C13" s="254"/>
      <c r="D13" s="254"/>
      <c r="E13" s="254"/>
      <c r="F13" s="254"/>
      <c r="G13" s="254"/>
      <c r="H13" s="254"/>
      <c r="I13" s="254"/>
    </row>
    <row r="14" spans="1:9" ht="12.75" customHeight="1">
      <c r="A14" s="254"/>
      <c r="B14" s="254"/>
      <c r="C14" s="254"/>
      <c r="D14" s="254"/>
      <c r="E14" s="254"/>
      <c r="F14" s="254"/>
      <c r="G14" s="254"/>
      <c r="H14" s="254"/>
      <c r="I14" s="254"/>
    </row>
    <row r="15" spans="1:9" ht="12.75" customHeight="1">
      <c r="A15" s="254"/>
      <c r="B15" s="254"/>
      <c r="C15" s="254"/>
      <c r="D15" s="254"/>
      <c r="E15" s="254"/>
      <c r="F15" s="254"/>
      <c r="G15" s="254"/>
      <c r="H15" s="254"/>
      <c r="I15" s="254"/>
    </row>
    <row r="16" spans="1:9" ht="12.75" customHeight="1">
      <c r="A16" s="254"/>
      <c r="B16" s="254"/>
      <c r="C16" s="254"/>
      <c r="D16" s="254"/>
      <c r="E16" s="254"/>
      <c r="F16" s="254"/>
      <c r="G16" s="254"/>
      <c r="H16" s="254"/>
      <c r="I16" s="254"/>
    </row>
    <row r="17" spans="1:9" ht="12.75" customHeight="1">
      <c r="A17" s="254"/>
      <c r="B17" s="254"/>
      <c r="C17" s="254"/>
      <c r="D17" s="254"/>
      <c r="E17" s="254"/>
      <c r="F17" s="254"/>
      <c r="G17" s="254"/>
      <c r="H17" s="254"/>
      <c r="I17" s="254"/>
    </row>
    <row r="18" spans="1:9" ht="12.75" customHeight="1">
      <c r="A18" s="254"/>
      <c r="B18" s="254"/>
      <c r="C18" s="254"/>
      <c r="D18" s="254"/>
      <c r="E18" s="254"/>
      <c r="F18" s="254"/>
      <c r="G18" s="254"/>
      <c r="H18" s="254"/>
      <c r="I18" s="254"/>
    </row>
    <row r="19" spans="1:9" ht="12.75" customHeight="1">
      <c r="A19" s="254"/>
      <c r="B19" s="254"/>
      <c r="C19" s="254"/>
      <c r="D19" s="254"/>
      <c r="E19" s="254"/>
      <c r="F19" s="254"/>
      <c r="G19" s="254"/>
      <c r="H19" s="254"/>
      <c r="I19" s="254"/>
    </row>
    <row r="20" spans="1:9" ht="12.75" customHeight="1">
      <c r="A20" s="254"/>
      <c r="B20" s="254"/>
      <c r="C20" s="254"/>
      <c r="D20" s="254"/>
      <c r="E20" s="254"/>
      <c r="F20" s="254"/>
      <c r="G20" s="254"/>
      <c r="H20" s="254"/>
      <c r="I20" s="254"/>
    </row>
    <row r="21" spans="1:9" ht="12.75" customHeight="1">
      <c r="A21" s="254"/>
      <c r="B21" s="254"/>
      <c r="C21" s="254"/>
      <c r="D21" s="254"/>
      <c r="E21" s="254"/>
      <c r="F21" s="254"/>
      <c r="G21" s="254"/>
      <c r="H21" s="254"/>
      <c r="I21" s="254"/>
    </row>
    <row r="22" spans="1:9" ht="12.75" customHeight="1">
      <c r="A22" s="254"/>
      <c r="B22" s="254"/>
      <c r="C22" s="254"/>
      <c r="D22" s="254"/>
      <c r="E22" s="254"/>
      <c r="F22" s="254"/>
      <c r="G22" s="254"/>
      <c r="H22" s="254"/>
      <c r="I22" s="254"/>
    </row>
    <row r="23" spans="1:9" ht="12.75" customHeight="1">
      <c r="A23" s="254"/>
      <c r="B23" s="254"/>
      <c r="C23" s="254"/>
      <c r="D23" s="254"/>
      <c r="E23" s="254"/>
      <c r="F23" s="254"/>
      <c r="G23" s="254"/>
      <c r="H23" s="254"/>
      <c r="I23" s="254"/>
    </row>
    <row r="24" spans="1:9" ht="12.75" customHeight="1">
      <c r="A24" s="254"/>
      <c r="B24" s="254"/>
      <c r="C24" s="254"/>
      <c r="D24" s="254"/>
      <c r="E24" s="254"/>
      <c r="F24" s="254"/>
      <c r="G24" s="254"/>
      <c r="H24" s="254"/>
      <c r="I24" s="254"/>
    </row>
    <row r="25" spans="1:9" ht="12.75" customHeight="1">
      <c r="A25" s="254"/>
      <c r="B25" s="254"/>
      <c r="C25" s="254"/>
      <c r="D25" s="254"/>
      <c r="E25" s="254"/>
      <c r="F25" s="254"/>
      <c r="G25" s="254"/>
      <c r="H25" s="254"/>
      <c r="I25" s="254"/>
    </row>
    <row r="26" spans="1:9" ht="12.75" customHeight="1">
      <c r="A26" s="254"/>
      <c r="B26" s="254"/>
      <c r="C26" s="254"/>
      <c r="D26" s="254"/>
      <c r="E26" s="254"/>
      <c r="F26" s="254"/>
      <c r="G26" s="254"/>
      <c r="H26" s="254"/>
      <c r="I26" s="254"/>
    </row>
    <row r="27" spans="1:9" ht="12.75" customHeight="1">
      <c r="A27" s="254"/>
      <c r="B27" s="254"/>
      <c r="C27" s="254"/>
      <c r="D27" s="254"/>
      <c r="E27" s="254"/>
      <c r="F27" s="254"/>
      <c r="G27" s="254"/>
      <c r="H27" s="254"/>
      <c r="I27" s="254"/>
    </row>
    <row r="28" spans="1:9" ht="12.75" customHeight="1">
      <c r="A28" s="254"/>
      <c r="B28" s="254"/>
      <c r="C28" s="254"/>
      <c r="D28" s="254"/>
      <c r="E28" s="254"/>
      <c r="F28" s="254"/>
      <c r="G28" s="254"/>
      <c r="H28" s="254"/>
      <c r="I28" s="254"/>
    </row>
    <row r="29" spans="1:9" ht="12.75" customHeight="1">
      <c r="A29" s="254"/>
      <c r="B29" s="254"/>
      <c r="C29" s="254"/>
      <c r="D29" s="254"/>
      <c r="E29" s="254"/>
      <c r="F29" s="254"/>
      <c r="G29" s="254"/>
      <c r="H29" s="254"/>
      <c r="I29" s="254"/>
    </row>
    <row r="30" spans="1:9" ht="12.75" customHeight="1">
      <c r="A30" s="254"/>
      <c r="B30" s="254"/>
      <c r="C30" s="254"/>
      <c r="D30" s="254"/>
      <c r="E30" s="254"/>
      <c r="F30" s="254"/>
      <c r="G30" s="254"/>
      <c r="H30" s="254"/>
      <c r="I30" s="254"/>
    </row>
    <row r="31" spans="1:9" ht="12.75" customHeight="1">
      <c r="A31" s="254"/>
      <c r="B31" s="254"/>
      <c r="C31" s="254"/>
      <c r="D31" s="254"/>
      <c r="E31" s="254"/>
      <c r="F31" s="254"/>
      <c r="G31" s="254"/>
      <c r="H31" s="254"/>
      <c r="I31" s="254"/>
    </row>
    <row r="32" spans="1:9" ht="12.75" customHeight="1">
      <c r="A32" s="254"/>
      <c r="B32" s="254"/>
      <c r="C32" s="254"/>
      <c r="D32" s="254"/>
      <c r="E32" s="254"/>
      <c r="F32" s="254"/>
      <c r="G32" s="254"/>
      <c r="H32" s="254"/>
      <c r="I32" s="254"/>
    </row>
    <row r="33" spans="1:9" ht="12.75" customHeight="1">
      <c r="A33" s="254"/>
      <c r="B33" s="254"/>
      <c r="C33" s="254"/>
      <c r="D33" s="254"/>
      <c r="E33" s="254"/>
      <c r="F33" s="254"/>
      <c r="G33" s="254"/>
      <c r="H33" s="254"/>
      <c r="I33" s="254"/>
    </row>
    <row r="34" spans="1:9" ht="12.75" customHeight="1">
      <c r="A34" s="254"/>
      <c r="B34" s="254"/>
      <c r="C34" s="254"/>
      <c r="D34" s="254"/>
      <c r="E34" s="254"/>
      <c r="F34" s="254"/>
      <c r="G34" s="254"/>
      <c r="H34" s="254"/>
      <c r="I34" s="254"/>
    </row>
    <row r="35" spans="1:9" ht="12.75" customHeight="1">
      <c r="A35" s="254"/>
      <c r="B35" s="254"/>
      <c r="C35" s="254"/>
      <c r="D35" s="254"/>
      <c r="E35" s="254"/>
      <c r="F35" s="254"/>
      <c r="G35" s="254"/>
      <c r="H35" s="254"/>
      <c r="I35" s="254"/>
    </row>
    <row r="36" spans="1:9" ht="12.75" customHeight="1">
      <c r="A36" s="254"/>
      <c r="B36" s="254"/>
      <c r="C36" s="254"/>
      <c r="D36" s="254"/>
      <c r="E36" s="254"/>
      <c r="F36" s="254"/>
      <c r="G36" s="254"/>
      <c r="H36" s="254"/>
      <c r="I36" s="254"/>
    </row>
    <row r="37" spans="1:9" ht="12.75" customHeight="1">
      <c r="A37" s="254"/>
      <c r="B37" s="254"/>
      <c r="C37" s="254"/>
      <c r="D37" s="254"/>
      <c r="E37" s="254"/>
      <c r="F37" s="254"/>
      <c r="G37" s="254"/>
      <c r="H37" s="254"/>
      <c r="I37" s="254"/>
    </row>
    <row r="38" spans="1:9" ht="12.75" customHeight="1">
      <c r="A38" s="254"/>
      <c r="B38" s="254"/>
      <c r="C38" s="254"/>
      <c r="D38" s="254"/>
      <c r="E38" s="254"/>
      <c r="F38" s="254"/>
      <c r="G38" s="254"/>
      <c r="H38" s="254"/>
      <c r="I38" s="254"/>
    </row>
    <row r="39" spans="1:9" ht="12.75" customHeight="1">
      <c r="A39" s="254"/>
      <c r="B39" s="254"/>
      <c r="C39" s="254"/>
      <c r="D39" s="254"/>
      <c r="E39" s="254"/>
      <c r="F39" s="254"/>
      <c r="G39" s="254"/>
      <c r="H39" s="254"/>
      <c r="I39" s="254"/>
    </row>
    <row r="40" spans="1:9" ht="12.75" customHeight="1">
      <c r="A40" s="254"/>
      <c r="B40" s="254"/>
      <c r="C40" s="254"/>
      <c r="D40" s="254"/>
      <c r="E40" s="254"/>
      <c r="F40" s="254"/>
      <c r="G40" s="254"/>
      <c r="H40" s="254"/>
      <c r="I40" s="254"/>
    </row>
    <row r="41" spans="1:9" ht="12.75" customHeight="1">
      <c r="A41" s="254"/>
      <c r="B41" s="254"/>
      <c r="C41" s="254"/>
      <c r="D41" s="254"/>
      <c r="E41" s="254"/>
      <c r="F41" s="254"/>
      <c r="G41" s="254"/>
      <c r="H41" s="254"/>
      <c r="I41" s="254"/>
    </row>
    <row r="42" spans="1:9" ht="12.75" customHeight="1">
      <c r="A42" s="254"/>
      <c r="B42" s="254"/>
      <c r="C42" s="254"/>
      <c r="D42" s="254"/>
      <c r="E42" s="254"/>
      <c r="F42" s="254"/>
      <c r="G42" s="254"/>
      <c r="H42" s="254"/>
      <c r="I42" s="254"/>
    </row>
    <row r="43" spans="1:9" ht="12.75" customHeight="1">
      <c r="A43" s="254"/>
      <c r="B43" s="254"/>
      <c r="C43" s="254"/>
      <c r="D43" s="254"/>
      <c r="E43" s="254"/>
      <c r="F43" s="254"/>
      <c r="G43" s="254"/>
      <c r="H43" s="254"/>
      <c r="I43" s="254"/>
    </row>
    <row r="44" spans="1:9" ht="12.75" customHeight="1">
      <c r="A44" s="254"/>
      <c r="B44" s="254"/>
      <c r="C44" s="254"/>
      <c r="D44" s="254"/>
      <c r="E44" s="254"/>
      <c r="F44" s="254"/>
      <c r="G44" s="254"/>
      <c r="H44" s="254"/>
      <c r="I44" s="254"/>
    </row>
    <row r="45" spans="1:9" ht="12.75" customHeight="1">
      <c r="A45" s="254"/>
      <c r="B45" s="254"/>
      <c r="C45" s="254"/>
      <c r="D45" s="254"/>
      <c r="E45" s="254"/>
      <c r="F45" s="254"/>
      <c r="G45" s="254"/>
      <c r="H45" s="254"/>
      <c r="I45" s="254"/>
    </row>
    <row r="46" spans="1:9" ht="12.75" customHeight="1">
      <c r="A46" s="254"/>
      <c r="B46" s="254"/>
      <c r="C46" s="254"/>
      <c r="D46" s="254"/>
      <c r="E46" s="254"/>
      <c r="F46" s="254"/>
      <c r="G46" s="254"/>
      <c r="H46" s="254"/>
      <c r="I46" s="254"/>
    </row>
    <row r="47" spans="1:9" ht="12.75" customHeight="1">
      <c r="A47" s="254"/>
      <c r="B47" s="254"/>
      <c r="C47" s="254"/>
      <c r="D47" s="254"/>
      <c r="E47" s="254"/>
      <c r="F47" s="254"/>
      <c r="G47" s="254"/>
      <c r="H47" s="254"/>
      <c r="I47" s="254"/>
    </row>
    <row r="48" spans="1:9" ht="12.75" customHeight="1">
      <c r="A48" s="254"/>
      <c r="B48" s="254"/>
      <c r="C48" s="254"/>
      <c r="D48" s="254"/>
      <c r="E48" s="254"/>
      <c r="F48" s="254"/>
      <c r="G48" s="254"/>
      <c r="H48" s="254"/>
      <c r="I48" s="254"/>
    </row>
    <row r="49" spans="1:9" ht="12.75" customHeight="1">
      <c r="A49" s="254"/>
      <c r="B49" s="254"/>
      <c r="C49" s="254"/>
      <c r="D49" s="254"/>
      <c r="E49" s="254"/>
      <c r="F49" s="254"/>
      <c r="G49" s="254"/>
      <c r="H49" s="254"/>
      <c r="I49" s="254"/>
    </row>
    <row r="50" spans="1:9" ht="12.75" customHeight="1">
      <c r="A50" s="254"/>
      <c r="B50" s="254"/>
      <c r="C50" s="254"/>
      <c r="D50" s="254"/>
      <c r="E50" s="254"/>
      <c r="F50" s="254"/>
      <c r="G50" s="254"/>
      <c r="H50" s="254"/>
      <c r="I50" s="254"/>
    </row>
    <row r="51" spans="1:9" ht="12.75" customHeight="1">
      <c r="A51" s="254"/>
      <c r="B51" s="254"/>
      <c r="C51" s="254"/>
      <c r="D51" s="254"/>
      <c r="E51" s="254"/>
      <c r="F51" s="254"/>
      <c r="G51" s="254"/>
      <c r="H51" s="254"/>
      <c r="I51" s="254"/>
    </row>
    <row r="52" spans="1:9" ht="12.75" customHeight="1">
      <c r="A52" s="254"/>
      <c r="B52" s="254"/>
      <c r="C52" s="254"/>
      <c r="D52" s="254"/>
      <c r="E52" s="254"/>
      <c r="F52" s="254"/>
      <c r="G52" s="254"/>
      <c r="H52" s="254"/>
      <c r="I52" s="254"/>
    </row>
    <row r="53" spans="1:9" ht="12.75" customHeight="1">
      <c r="A53" s="254"/>
      <c r="B53" s="254"/>
      <c r="C53" s="254"/>
      <c r="D53" s="254"/>
      <c r="E53" s="254"/>
      <c r="F53" s="254"/>
      <c r="G53" s="254"/>
      <c r="H53" s="254"/>
      <c r="I53" s="254"/>
    </row>
    <row r="54" spans="1:9" ht="12.75" customHeight="1">
      <c r="A54" s="254"/>
      <c r="B54" s="254"/>
      <c r="C54" s="254"/>
      <c r="D54" s="254"/>
      <c r="E54" s="254"/>
      <c r="F54" s="254"/>
      <c r="G54" s="254"/>
      <c r="H54" s="254"/>
      <c r="I54" s="254"/>
    </row>
    <row r="55" spans="1:9" ht="12.75" customHeight="1">
      <c r="A55" s="254"/>
      <c r="B55" s="254"/>
      <c r="C55" s="254"/>
      <c r="D55" s="254"/>
      <c r="E55" s="254"/>
      <c r="F55" s="254"/>
      <c r="G55" s="254"/>
      <c r="H55" s="254"/>
      <c r="I55" s="254"/>
    </row>
    <row r="56" spans="1:9" ht="12.75" customHeight="1">
      <c r="A56" s="254"/>
      <c r="B56" s="254"/>
      <c r="C56" s="254"/>
      <c r="D56" s="254"/>
      <c r="E56" s="254"/>
      <c r="F56" s="254"/>
      <c r="G56" s="254"/>
      <c r="H56" s="254"/>
      <c r="I56" s="254"/>
    </row>
    <row r="57" spans="1:9" ht="12.75" customHeight="1">
      <c r="A57" s="254"/>
      <c r="B57" s="254"/>
      <c r="C57" s="254"/>
      <c r="D57" s="254"/>
      <c r="E57" s="254"/>
      <c r="F57" s="254"/>
      <c r="G57" s="254"/>
      <c r="H57" s="254"/>
      <c r="I57" s="254"/>
    </row>
    <row r="58" spans="1:9" ht="12.75" customHeight="1">
      <c r="A58" s="254"/>
      <c r="B58" s="254"/>
      <c r="C58" s="254"/>
      <c r="D58" s="254"/>
      <c r="E58" s="254"/>
      <c r="F58" s="254"/>
      <c r="G58" s="254"/>
      <c r="H58" s="254"/>
      <c r="I58" s="254"/>
    </row>
    <row r="59" spans="1:9" ht="12.75" customHeight="1">
      <c r="A59" s="254"/>
      <c r="B59" s="254"/>
      <c r="C59" s="254"/>
      <c r="D59" s="254"/>
      <c r="E59" s="254"/>
      <c r="F59" s="254"/>
      <c r="G59" s="254"/>
      <c r="H59" s="254"/>
      <c r="I59" s="254"/>
    </row>
    <row r="60" spans="1:9" ht="12.75" customHeight="1">
      <c r="A60" s="254"/>
      <c r="B60" s="254"/>
      <c r="C60" s="254"/>
      <c r="D60" s="254"/>
      <c r="E60" s="254"/>
      <c r="F60" s="254"/>
      <c r="G60" s="254"/>
      <c r="H60" s="254"/>
      <c r="I60" s="254"/>
    </row>
    <row r="61" spans="1:9" ht="12.75" customHeight="1">
      <c r="A61" s="254"/>
      <c r="B61" s="254"/>
      <c r="C61" s="254"/>
      <c r="D61" s="254"/>
      <c r="E61" s="254"/>
      <c r="F61" s="254"/>
      <c r="G61" s="254"/>
      <c r="H61" s="254"/>
      <c r="I61" s="254"/>
    </row>
    <row r="62" spans="1:9" ht="12.75" customHeight="1">
      <c r="A62" s="254"/>
      <c r="B62" s="254"/>
      <c r="C62" s="254"/>
      <c r="D62" s="254"/>
      <c r="E62" s="254"/>
      <c r="F62" s="254"/>
      <c r="G62" s="254"/>
      <c r="H62" s="254"/>
      <c r="I62" s="254"/>
    </row>
    <row r="63" spans="1:9" ht="12.75" customHeight="1">
      <c r="A63" s="254"/>
      <c r="B63" s="254"/>
      <c r="C63" s="254"/>
      <c r="D63" s="254"/>
      <c r="E63" s="254"/>
      <c r="F63" s="254"/>
      <c r="G63" s="254"/>
      <c r="H63" s="254"/>
      <c r="I63" s="254"/>
    </row>
  </sheetData>
  <mergeCells count="1">
    <mergeCell ref="A3:I63"/>
  </mergeCells>
  <pageMargins left="0.31496062992125984" right="0.31496062992125984" top="0.35433070866141736" bottom="0.35433070866141736" header="0.31496062992125984" footer="0.19685039370078741"/>
  <pageSetup paperSize="9" fitToHeight="0" orientation="portrait" r:id="rId1"/>
  <headerFooter differentFirst="1"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DB8D2-DF84-4C12-836F-ACB6CD53638E}">
  <sheetPr>
    <tabColor rgb="FF00B0F0"/>
  </sheetPr>
  <dimension ref="A1:D40"/>
  <sheetViews>
    <sheetView showGridLines="0" zoomScale="70" zoomScaleNormal="70" zoomScaleSheetLayoutView="100" workbookViewId="0">
      <selection activeCell="E31" sqref="E31"/>
    </sheetView>
  </sheetViews>
  <sheetFormatPr defaultColWidth="9.140625" defaultRowHeight="12"/>
  <cols>
    <col min="1" max="1" width="9" style="118" customWidth="1"/>
    <col min="2" max="2" width="90.42578125" style="118" customWidth="1"/>
    <col min="3" max="5" width="9.140625" style="118" customWidth="1"/>
    <col min="6" max="16384" width="9.140625" style="118"/>
  </cols>
  <sheetData>
    <row r="1" spans="1:4" s="236" customFormat="1" ht="20.25">
      <c r="A1" s="235" t="s">
        <v>157</v>
      </c>
    </row>
    <row r="2" spans="1:4" ht="4.5" customHeight="1"/>
    <row r="3" spans="1:4" ht="23.85" customHeight="1">
      <c r="A3" s="237" t="s">
        <v>69</v>
      </c>
      <c r="B3" s="238" t="s">
        <v>158</v>
      </c>
    </row>
    <row r="4" spans="1:4" ht="23.85" customHeight="1">
      <c r="A4" s="237" t="s">
        <v>159</v>
      </c>
      <c r="B4" s="238" t="s">
        <v>160</v>
      </c>
    </row>
    <row r="5" spans="1:4" s="240" customFormat="1" ht="23.85" customHeight="1">
      <c r="A5" s="237" t="s">
        <v>56</v>
      </c>
      <c r="B5" s="238" t="s">
        <v>161</v>
      </c>
      <c r="C5" s="239"/>
      <c r="D5" s="239"/>
    </row>
    <row r="6" spans="1:4" s="240" customFormat="1" ht="7.5" hidden="1" customHeight="1">
      <c r="A6" s="237"/>
      <c r="B6" s="238"/>
      <c r="C6" s="239"/>
      <c r="D6" s="239"/>
    </row>
    <row r="7" spans="1:4" s="240" customFormat="1" ht="23.85" customHeight="1">
      <c r="A7" s="237" t="s">
        <v>162</v>
      </c>
      <c r="B7" s="238" t="s">
        <v>163</v>
      </c>
    </row>
    <row r="8" spans="1:4" s="240" customFormat="1" ht="23.85" customHeight="1">
      <c r="A8" s="237" t="s">
        <v>164</v>
      </c>
      <c r="B8" s="238" t="s">
        <v>165</v>
      </c>
    </row>
    <row r="9" spans="1:4" s="240" customFormat="1" ht="7.5" customHeight="1">
      <c r="A9" s="237"/>
      <c r="B9" s="238"/>
      <c r="C9" s="239"/>
      <c r="D9" s="239"/>
    </row>
    <row r="10" spans="1:4" s="240" customFormat="1" ht="23.85" customHeight="1">
      <c r="A10" s="237" t="s">
        <v>51</v>
      </c>
      <c r="B10" s="238" t="s">
        <v>166</v>
      </c>
    </row>
    <row r="11" spans="1:4" s="240" customFormat="1" ht="23.85" customHeight="1">
      <c r="A11" s="237" t="s">
        <v>42</v>
      </c>
      <c r="B11" s="238" t="s">
        <v>167</v>
      </c>
    </row>
    <row r="12" spans="1:4" s="240" customFormat="1" ht="23.85" customHeight="1">
      <c r="A12" s="237" t="s">
        <v>43</v>
      </c>
      <c r="B12" s="238" t="s">
        <v>168</v>
      </c>
    </row>
    <row r="13" spans="1:4" s="240" customFormat="1" ht="23.85" customHeight="1">
      <c r="A13" s="237" t="s">
        <v>44</v>
      </c>
      <c r="B13" s="238" t="s">
        <v>169</v>
      </c>
    </row>
    <row r="14" spans="1:4" s="240" customFormat="1" ht="23.85" customHeight="1">
      <c r="A14" s="237" t="s">
        <v>54</v>
      </c>
      <c r="B14" s="238" t="s">
        <v>170</v>
      </c>
    </row>
    <row r="15" spans="1:4" s="240" customFormat="1" ht="23.85" customHeight="1">
      <c r="A15" s="237" t="s">
        <v>45</v>
      </c>
      <c r="B15" s="238" t="s">
        <v>171</v>
      </c>
    </row>
    <row r="16" spans="1:4" s="240" customFormat="1" ht="23.85" customHeight="1">
      <c r="A16" s="237" t="s">
        <v>46</v>
      </c>
      <c r="B16" s="238" t="s">
        <v>172</v>
      </c>
    </row>
    <row r="17" spans="1:2" s="240" customFormat="1" ht="23.85" customHeight="1">
      <c r="A17" s="237" t="s">
        <v>47</v>
      </c>
      <c r="B17" s="238" t="s">
        <v>173</v>
      </c>
    </row>
    <row r="18" spans="1:2" s="240" customFormat="1" ht="23.85" customHeight="1">
      <c r="A18" s="237" t="s">
        <v>48</v>
      </c>
      <c r="B18" s="238" t="s">
        <v>174</v>
      </c>
    </row>
    <row r="19" spans="1:2" s="240" customFormat="1" ht="23.85" customHeight="1">
      <c r="A19" s="237" t="s">
        <v>49</v>
      </c>
      <c r="B19" s="238" t="s">
        <v>175</v>
      </c>
    </row>
    <row r="20" spans="1:2" s="240" customFormat="1" ht="23.85" customHeight="1">
      <c r="A20" s="237" t="s">
        <v>50</v>
      </c>
      <c r="B20" s="238" t="s">
        <v>176</v>
      </c>
    </row>
    <row r="21" spans="1:2" s="240" customFormat="1" ht="23.85" customHeight="1">
      <c r="A21" s="237" t="s">
        <v>52</v>
      </c>
      <c r="B21" s="238" t="s">
        <v>177</v>
      </c>
    </row>
    <row r="22" spans="1:2" s="240" customFormat="1" ht="23.85" customHeight="1">
      <c r="A22" s="237" t="s">
        <v>53</v>
      </c>
      <c r="B22" s="238" t="s">
        <v>178</v>
      </c>
    </row>
    <row r="23" spans="1:2" s="240" customFormat="1" ht="23.85" customHeight="1">
      <c r="A23" s="237" t="s">
        <v>55</v>
      </c>
      <c r="B23" s="238" t="s">
        <v>179</v>
      </c>
    </row>
    <row r="24" spans="1:2" s="240" customFormat="1" ht="7.5" customHeight="1"/>
    <row r="25" spans="1:2" s="240" customFormat="1" ht="15">
      <c r="A25" s="239" t="s">
        <v>180</v>
      </c>
    </row>
    <row r="26" spans="1:2" s="238" customFormat="1" ht="23.85" customHeight="1">
      <c r="A26" s="238" t="s">
        <v>181</v>
      </c>
    </row>
    <row r="27" spans="1:2" s="240" customFormat="1" ht="15">
      <c r="A27" s="239" t="s">
        <v>182</v>
      </c>
    </row>
    <row r="28" spans="1:2" s="238" customFormat="1" ht="23.85" customHeight="1">
      <c r="A28" s="238" t="s">
        <v>183</v>
      </c>
    </row>
    <row r="29" spans="1:2" s="240" customFormat="1" ht="15">
      <c r="A29" s="239" t="s">
        <v>184</v>
      </c>
    </row>
    <row r="30" spans="1:2" s="238" customFormat="1" ht="37.5" customHeight="1">
      <c r="A30" s="255" t="s">
        <v>185</v>
      </c>
      <c r="B30" s="255"/>
    </row>
    <row r="31" spans="1:2" s="240" customFormat="1" ht="15">
      <c r="A31" s="239" t="s">
        <v>186</v>
      </c>
    </row>
    <row r="32" spans="1:2" s="238" customFormat="1" ht="23.85" customHeight="1">
      <c r="A32" s="238" t="s">
        <v>187</v>
      </c>
    </row>
    <row r="33" spans="1:2" s="240" customFormat="1" ht="15">
      <c r="A33" s="239" t="s">
        <v>188</v>
      </c>
    </row>
    <row r="34" spans="1:2" s="238" customFormat="1" ht="23.85" customHeight="1">
      <c r="A34" s="238" t="s">
        <v>189</v>
      </c>
      <c r="B34" s="241"/>
    </row>
    <row r="35" spans="1:2" s="240" customFormat="1" ht="15">
      <c r="A35" s="239" t="s">
        <v>190</v>
      </c>
    </row>
    <row r="36" spans="1:2" s="240" customFormat="1" ht="23.85" customHeight="1">
      <c r="A36" s="238" t="s">
        <v>191</v>
      </c>
      <c r="B36" s="241"/>
    </row>
    <row r="37" spans="1:2" s="240" customFormat="1" ht="15">
      <c r="A37" s="239" t="s">
        <v>192</v>
      </c>
    </row>
    <row r="38" spans="1:2" s="238" customFormat="1" ht="28.9" customHeight="1">
      <c r="A38" s="255" t="s">
        <v>193</v>
      </c>
      <c r="B38" s="255"/>
    </row>
    <row r="39" spans="1:2" s="240" customFormat="1" ht="15">
      <c r="A39" s="239" t="s">
        <v>194</v>
      </c>
    </row>
    <row r="40" spans="1:2" s="238" customFormat="1" ht="14.25">
      <c r="A40" s="238" t="s">
        <v>195</v>
      </c>
    </row>
  </sheetData>
  <mergeCells count="2">
    <mergeCell ref="A30:B30"/>
    <mergeCell ref="A38:B38"/>
  </mergeCells>
  <pageMargins left="0.31496062992125984" right="0.31496062992125984" top="0.35433070866141736" bottom="0.35433070866141736" header="0.31496062992125984" footer="0.19685039370078741"/>
  <pageSetup paperSize="9" orientation="portrait" r:id="rId1"/>
  <headerFooter differentFirst="1" scaleWithDoc="0">
    <oddFooter>&amp;C&amp;8&amp;P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I67"/>
  <sheetViews>
    <sheetView showGridLines="0" view="pageBreakPreview" zoomScaleNormal="100" zoomScaleSheetLayoutView="100" workbookViewId="0"/>
  </sheetViews>
  <sheetFormatPr defaultColWidth="9.140625" defaultRowHeight="12"/>
  <cols>
    <col min="1" max="9" width="11" style="7" customWidth="1"/>
    <col min="10" max="16384" width="9.140625" style="7"/>
  </cols>
  <sheetData>
    <row r="1" spans="1:9" s="70" customFormat="1" ht="20.25">
      <c r="A1" s="135" t="s">
        <v>196</v>
      </c>
    </row>
    <row r="2" spans="1:9" ht="6" customHeight="1"/>
    <row r="3" spans="1:9">
      <c r="A3" s="256" t="s">
        <v>371</v>
      </c>
      <c r="B3" s="256"/>
      <c r="C3" s="256"/>
      <c r="D3" s="256"/>
      <c r="E3" s="256"/>
      <c r="F3" s="256"/>
      <c r="G3" s="256"/>
      <c r="H3" s="256"/>
      <c r="I3" s="256"/>
    </row>
    <row r="4" spans="1:9">
      <c r="A4" s="256"/>
      <c r="B4" s="256"/>
      <c r="C4" s="256"/>
      <c r="D4" s="256"/>
      <c r="E4" s="256"/>
      <c r="F4" s="256"/>
      <c r="G4" s="256"/>
      <c r="H4" s="256"/>
      <c r="I4" s="256"/>
    </row>
    <row r="5" spans="1:9">
      <c r="A5" s="256"/>
      <c r="B5" s="256"/>
      <c r="C5" s="256"/>
      <c r="D5" s="256"/>
      <c r="E5" s="256"/>
      <c r="F5" s="256"/>
      <c r="G5" s="256"/>
      <c r="H5" s="256"/>
      <c r="I5" s="256"/>
    </row>
    <row r="6" spans="1:9">
      <c r="A6" s="256"/>
      <c r="B6" s="256"/>
      <c r="C6" s="256"/>
      <c r="D6" s="256"/>
      <c r="E6" s="256"/>
      <c r="F6" s="256"/>
      <c r="G6" s="256"/>
      <c r="H6" s="256"/>
      <c r="I6" s="256"/>
    </row>
    <row r="7" spans="1:9">
      <c r="A7" s="256"/>
      <c r="B7" s="256"/>
      <c r="C7" s="256"/>
      <c r="D7" s="256"/>
      <c r="E7" s="256"/>
      <c r="F7" s="256"/>
      <c r="G7" s="256"/>
      <c r="H7" s="256"/>
      <c r="I7" s="256"/>
    </row>
    <row r="8" spans="1:9">
      <c r="A8" s="256"/>
      <c r="B8" s="256"/>
      <c r="C8" s="256"/>
      <c r="D8" s="256"/>
      <c r="E8" s="256"/>
      <c r="F8" s="256"/>
      <c r="G8" s="256"/>
      <c r="H8" s="256"/>
      <c r="I8" s="256"/>
    </row>
    <row r="9" spans="1:9">
      <c r="A9" s="256"/>
      <c r="B9" s="256"/>
      <c r="C9" s="256"/>
      <c r="D9" s="256"/>
      <c r="E9" s="256"/>
      <c r="F9" s="256"/>
      <c r="G9" s="256"/>
      <c r="H9" s="256"/>
      <c r="I9" s="256"/>
    </row>
    <row r="10" spans="1:9">
      <c r="A10" s="256"/>
      <c r="B10" s="256"/>
      <c r="C10" s="256"/>
      <c r="D10" s="256"/>
      <c r="E10" s="256"/>
      <c r="F10" s="256"/>
      <c r="G10" s="256"/>
      <c r="H10" s="256"/>
      <c r="I10" s="256"/>
    </row>
    <row r="11" spans="1:9">
      <c r="A11" s="256"/>
      <c r="B11" s="256"/>
      <c r="C11" s="256"/>
      <c r="D11" s="256"/>
      <c r="E11" s="256"/>
      <c r="F11" s="256"/>
      <c r="G11" s="256"/>
      <c r="H11" s="256"/>
      <c r="I11" s="256"/>
    </row>
    <row r="12" spans="1:9">
      <c r="A12" s="256"/>
      <c r="B12" s="256"/>
      <c r="C12" s="256"/>
      <c r="D12" s="256"/>
      <c r="E12" s="256"/>
      <c r="F12" s="256"/>
      <c r="G12" s="256"/>
      <c r="H12" s="256"/>
      <c r="I12" s="256"/>
    </row>
    <row r="13" spans="1:9">
      <c r="A13" s="256"/>
      <c r="B13" s="256"/>
      <c r="C13" s="256"/>
      <c r="D13" s="256"/>
      <c r="E13" s="256"/>
      <c r="F13" s="256"/>
      <c r="G13" s="256"/>
      <c r="H13" s="256"/>
      <c r="I13" s="256"/>
    </row>
    <row r="14" spans="1:9">
      <c r="A14" s="256"/>
      <c r="B14" s="256"/>
      <c r="C14" s="256"/>
      <c r="D14" s="256"/>
      <c r="E14" s="256"/>
      <c r="F14" s="256"/>
      <c r="G14" s="256"/>
      <c r="H14" s="256"/>
      <c r="I14" s="256"/>
    </row>
    <row r="15" spans="1:9">
      <c r="A15" s="256"/>
      <c r="B15" s="256"/>
      <c r="C15" s="256"/>
      <c r="D15" s="256"/>
      <c r="E15" s="256"/>
      <c r="F15" s="256"/>
      <c r="G15" s="256"/>
      <c r="H15" s="256"/>
      <c r="I15" s="256"/>
    </row>
    <row r="16" spans="1:9">
      <c r="A16" s="256"/>
      <c r="B16" s="256"/>
      <c r="C16" s="256"/>
      <c r="D16" s="256"/>
      <c r="E16" s="256"/>
      <c r="F16" s="256"/>
      <c r="G16" s="256"/>
      <c r="H16" s="256"/>
      <c r="I16" s="256"/>
    </row>
    <row r="17" spans="1:9">
      <c r="A17" s="256"/>
      <c r="B17" s="256"/>
      <c r="C17" s="256"/>
      <c r="D17" s="256"/>
      <c r="E17" s="256"/>
      <c r="F17" s="256"/>
      <c r="G17" s="256"/>
      <c r="H17" s="256"/>
      <c r="I17" s="256"/>
    </row>
    <row r="18" spans="1:9">
      <c r="A18" s="256"/>
      <c r="B18" s="256"/>
      <c r="C18" s="256"/>
      <c r="D18" s="256"/>
      <c r="E18" s="256"/>
      <c r="F18" s="256"/>
      <c r="G18" s="256"/>
      <c r="H18" s="256"/>
      <c r="I18" s="256"/>
    </row>
    <row r="19" spans="1:9">
      <c r="A19" s="256"/>
      <c r="B19" s="256"/>
      <c r="C19" s="256"/>
      <c r="D19" s="256"/>
      <c r="E19" s="256"/>
      <c r="F19" s="256"/>
      <c r="G19" s="256"/>
      <c r="H19" s="256"/>
      <c r="I19" s="256"/>
    </row>
    <row r="20" spans="1:9">
      <c r="A20" s="256"/>
      <c r="B20" s="256"/>
      <c r="C20" s="256"/>
      <c r="D20" s="256"/>
      <c r="E20" s="256"/>
      <c r="F20" s="256"/>
      <c r="G20" s="256"/>
      <c r="H20" s="256"/>
      <c r="I20" s="256"/>
    </row>
    <row r="21" spans="1:9">
      <c r="A21" s="256"/>
      <c r="B21" s="256"/>
      <c r="C21" s="256"/>
      <c r="D21" s="256"/>
      <c r="E21" s="256"/>
      <c r="F21" s="256"/>
      <c r="G21" s="256"/>
      <c r="H21" s="256"/>
      <c r="I21" s="256"/>
    </row>
    <row r="22" spans="1:9">
      <c r="A22" s="256"/>
      <c r="B22" s="256"/>
      <c r="C22" s="256"/>
      <c r="D22" s="256"/>
      <c r="E22" s="256"/>
      <c r="F22" s="256"/>
      <c r="G22" s="256"/>
      <c r="H22" s="256"/>
      <c r="I22" s="256"/>
    </row>
    <row r="23" spans="1:9">
      <c r="A23" s="256"/>
      <c r="B23" s="256"/>
      <c r="C23" s="256"/>
      <c r="D23" s="256"/>
      <c r="E23" s="256"/>
      <c r="F23" s="256"/>
      <c r="G23" s="256"/>
      <c r="H23" s="256"/>
      <c r="I23" s="256"/>
    </row>
    <row r="24" spans="1:9">
      <c r="A24" s="256"/>
      <c r="B24" s="256"/>
      <c r="C24" s="256"/>
      <c r="D24" s="256"/>
      <c r="E24" s="256"/>
      <c r="F24" s="256"/>
      <c r="G24" s="256"/>
      <c r="H24" s="256"/>
      <c r="I24" s="256"/>
    </row>
    <row r="25" spans="1:9">
      <c r="A25" s="256"/>
      <c r="B25" s="256"/>
      <c r="C25" s="256"/>
      <c r="D25" s="256"/>
      <c r="E25" s="256"/>
      <c r="F25" s="256"/>
      <c r="G25" s="256"/>
      <c r="H25" s="256"/>
      <c r="I25" s="256"/>
    </row>
    <row r="26" spans="1:9">
      <c r="A26" s="256"/>
      <c r="B26" s="256"/>
      <c r="C26" s="256"/>
      <c r="D26" s="256"/>
      <c r="E26" s="256"/>
      <c r="F26" s="256"/>
      <c r="G26" s="256"/>
      <c r="H26" s="256"/>
      <c r="I26" s="256"/>
    </row>
    <row r="27" spans="1:9">
      <c r="A27" s="256"/>
      <c r="B27" s="256"/>
      <c r="C27" s="256"/>
      <c r="D27" s="256"/>
      <c r="E27" s="256"/>
      <c r="F27" s="256"/>
      <c r="G27" s="256"/>
      <c r="H27" s="256"/>
      <c r="I27" s="256"/>
    </row>
    <row r="28" spans="1:9">
      <c r="A28" s="256"/>
      <c r="B28" s="256"/>
      <c r="C28" s="256"/>
      <c r="D28" s="256"/>
      <c r="E28" s="256"/>
      <c r="F28" s="256"/>
      <c r="G28" s="256"/>
      <c r="H28" s="256"/>
      <c r="I28" s="256"/>
    </row>
    <row r="29" spans="1:9">
      <c r="A29" s="256"/>
      <c r="B29" s="256"/>
      <c r="C29" s="256"/>
      <c r="D29" s="256"/>
      <c r="E29" s="256"/>
      <c r="F29" s="256"/>
      <c r="G29" s="256"/>
      <c r="H29" s="256"/>
      <c r="I29" s="256"/>
    </row>
    <row r="30" spans="1:9">
      <c r="A30" s="256"/>
      <c r="B30" s="256"/>
      <c r="C30" s="256"/>
      <c r="D30" s="256"/>
      <c r="E30" s="256"/>
      <c r="F30" s="256"/>
      <c r="G30" s="256"/>
      <c r="H30" s="256"/>
      <c r="I30" s="256"/>
    </row>
    <row r="31" spans="1:9">
      <c r="A31" s="256"/>
      <c r="B31" s="256"/>
      <c r="C31" s="256"/>
      <c r="D31" s="256"/>
      <c r="E31" s="256"/>
      <c r="F31" s="256"/>
      <c r="G31" s="256"/>
      <c r="H31" s="256"/>
      <c r="I31" s="256"/>
    </row>
    <row r="32" spans="1:9">
      <c r="A32" s="256"/>
      <c r="B32" s="256"/>
      <c r="C32" s="256"/>
      <c r="D32" s="256"/>
      <c r="E32" s="256"/>
      <c r="F32" s="256"/>
      <c r="G32" s="256"/>
      <c r="H32" s="256"/>
      <c r="I32" s="256"/>
    </row>
    <row r="33" spans="1:9">
      <c r="A33" s="256"/>
      <c r="B33" s="256"/>
      <c r="C33" s="256"/>
      <c r="D33" s="256"/>
      <c r="E33" s="256"/>
      <c r="F33" s="256"/>
      <c r="G33" s="256"/>
      <c r="H33" s="256"/>
      <c r="I33" s="256"/>
    </row>
    <row r="34" spans="1:9">
      <c r="A34" s="256"/>
      <c r="B34" s="256"/>
      <c r="C34" s="256"/>
      <c r="D34" s="256"/>
      <c r="E34" s="256"/>
      <c r="F34" s="256"/>
      <c r="G34" s="256"/>
      <c r="H34" s="256"/>
      <c r="I34" s="256"/>
    </row>
    <row r="35" spans="1:9">
      <c r="A35" s="256"/>
      <c r="B35" s="256"/>
      <c r="C35" s="256"/>
      <c r="D35" s="256"/>
      <c r="E35" s="256"/>
      <c r="F35" s="256"/>
      <c r="G35" s="256"/>
      <c r="H35" s="256"/>
      <c r="I35" s="256"/>
    </row>
    <row r="36" spans="1:9">
      <c r="A36" s="256"/>
      <c r="B36" s="256"/>
      <c r="C36" s="256"/>
      <c r="D36" s="256"/>
      <c r="E36" s="256"/>
      <c r="F36" s="256"/>
      <c r="G36" s="256"/>
      <c r="H36" s="256"/>
      <c r="I36" s="256"/>
    </row>
    <row r="37" spans="1:9">
      <c r="A37" s="256"/>
      <c r="B37" s="256"/>
      <c r="C37" s="256"/>
      <c r="D37" s="256"/>
      <c r="E37" s="256"/>
      <c r="F37" s="256"/>
      <c r="G37" s="256"/>
      <c r="H37" s="256"/>
      <c r="I37" s="256"/>
    </row>
    <row r="38" spans="1:9">
      <c r="A38" s="256"/>
      <c r="B38" s="256"/>
      <c r="C38" s="256"/>
      <c r="D38" s="256"/>
      <c r="E38" s="256"/>
      <c r="F38" s="256"/>
      <c r="G38" s="256"/>
      <c r="H38" s="256"/>
      <c r="I38" s="256"/>
    </row>
    <row r="39" spans="1:9">
      <c r="A39" s="256"/>
      <c r="B39" s="256"/>
      <c r="C39" s="256"/>
      <c r="D39" s="256"/>
      <c r="E39" s="256"/>
      <c r="F39" s="256"/>
      <c r="G39" s="256"/>
      <c r="H39" s="256"/>
      <c r="I39" s="256"/>
    </row>
    <row r="40" spans="1:9">
      <c r="A40" s="256"/>
      <c r="B40" s="256"/>
      <c r="C40" s="256"/>
      <c r="D40" s="256"/>
      <c r="E40" s="256"/>
      <c r="F40" s="256"/>
      <c r="G40" s="256"/>
      <c r="H40" s="256"/>
      <c r="I40" s="256"/>
    </row>
    <row r="41" spans="1:9">
      <c r="A41" s="256"/>
      <c r="B41" s="256"/>
      <c r="C41" s="256"/>
      <c r="D41" s="256"/>
      <c r="E41" s="256"/>
      <c r="F41" s="256"/>
      <c r="G41" s="256"/>
      <c r="H41" s="256"/>
      <c r="I41" s="256"/>
    </row>
    <row r="42" spans="1:9">
      <c r="A42" s="256"/>
      <c r="B42" s="256"/>
      <c r="C42" s="256"/>
      <c r="D42" s="256"/>
      <c r="E42" s="256"/>
      <c r="F42" s="256"/>
      <c r="G42" s="256"/>
      <c r="H42" s="256"/>
      <c r="I42" s="256"/>
    </row>
    <row r="43" spans="1:9">
      <c r="A43" s="256"/>
      <c r="B43" s="256"/>
      <c r="C43" s="256"/>
      <c r="D43" s="256"/>
      <c r="E43" s="256"/>
      <c r="F43" s="256"/>
      <c r="G43" s="256"/>
      <c r="H43" s="256"/>
      <c r="I43" s="256"/>
    </row>
    <row r="44" spans="1:9">
      <c r="A44" s="256"/>
      <c r="B44" s="256"/>
      <c r="C44" s="256"/>
      <c r="D44" s="256"/>
      <c r="E44" s="256"/>
      <c r="F44" s="256"/>
      <c r="G44" s="256"/>
      <c r="H44" s="256"/>
      <c r="I44" s="256"/>
    </row>
    <row r="45" spans="1:9">
      <c r="A45" s="256"/>
      <c r="B45" s="256"/>
      <c r="C45" s="256"/>
      <c r="D45" s="256"/>
      <c r="E45" s="256"/>
      <c r="F45" s="256"/>
      <c r="G45" s="256"/>
      <c r="H45" s="256"/>
      <c r="I45" s="256"/>
    </row>
    <row r="46" spans="1:9">
      <c r="A46" s="256"/>
      <c r="B46" s="256"/>
      <c r="C46" s="256"/>
      <c r="D46" s="256"/>
      <c r="E46" s="256"/>
      <c r="F46" s="256"/>
      <c r="G46" s="256"/>
      <c r="H46" s="256"/>
      <c r="I46" s="256"/>
    </row>
    <row r="47" spans="1:9">
      <c r="A47" s="256"/>
      <c r="B47" s="256"/>
      <c r="C47" s="256"/>
      <c r="D47" s="256"/>
      <c r="E47" s="256"/>
      <c r="F47" s="256"/>
      <c r="G47" s="256"/>
      <c r="H47" s="256"/>
      <c r="I47" s="256"/>
    </row>
    <row r="48" spans="1:9">
      <c r="A48" s="256"/>
      <c r="B48" s="256"/>
      <c r="C48" s="256"/>
      <c r="D48" s="256"/>
      <c r="E48" s="256"/>
      <c r="F48" s="256"/>
      <c r="G48" s="256"/>
      <c r="H48" s="256"/>
      <c r="I48" s="256"/>
    </row>
    <row r="49" spans="1:9">
      <c r="A49" s="256"/>
      <c r="B49" s="256"/>
      <c r="C49" s="256"/>
      <c r="D49" s="256"/>
      <c r="E49" s="256"/>
      <c r="F49" s="256"/>
      <c r="G49" s="256"/>
      <c r="H49" s="256"/>
      <c r="I49" s="256"/>
    </row>
    <row r="50" spans="1:9">
      <c r="A50" s="256"/>
      <c r="B50" s="256"/>
      <c r="C50" s="256"/>
      <c r="D50" s="256"/>
      <c r="E50" s="256"/>
      <c r="F50" s="256"/>
      <c r="G50" s="256"/>
      <c r="H50" s="256"/>
      <c r="I50" s="256"/>
    </row>
    <row r="51" spans="1:9">
      <c r="A51" s="256"/>
      <c r="B51" s="256"/>
      <c r="C51" s="256"/>
      <c r="D51" s="256"/>
      <c r="E51" s="256"/>
      <c r="F51" s="256"/>
      <c r="G51" s="256"/>
      <c r="H51" s="256"/>
      <c r="I51" s="256"/>
    </row>
    <row r="52" spans="1:9">
      <c r="A52" s="256"/>
      <c r="B52" s="256"/>
      <c r="C52" s="256"/>
      <c r="D52" s="256"/>
      <c r="E52" s="256"/>
      <c r="F52" s="256"/>
      <c r="G52" s="256"/>
      <c r="H52" s="256"/>
      <c r="I52" s="256"/>
    </row>
    <row r="53" spans="1:9">
      <c r="A53" s="256"/>
      <c r="B53" s="256"/>
      <c r="C53" s="256"/>
      <c r="D53" s="256"/>
      <c r="E53" s="256"/>
      <c r="F53" s="256"/>
      <c r="G53" s="256"/>
      <c r="H53" s="256"/>
      <c r="I53" s="256"/>
    </row>
    <row r="54" spans="1:9">
      <c r="A54" s="256"/>
      <c r="B54" s="256"/>
      <c r="C54" s="256"/>
      <c r="D54" s="256"/>
      <c r="E54" s="256"/>
      <c r="F54" s="256"/>
      <c r="G54" s="256"/>
      <c r="H54" s="256"/>
      <c r="I54" s="256"/>
    </row>
    <row r="55" spans="1:9">
      <c r="A55" s="256"/>
      <c r="B55" s="256"/>
      <c r="C55" s="256"/>
      <c r="D55" s="256"/>
      <c r="E55" s="256"/>
      <c r="F55" s="256"/>
      <c r="G55" s="256"/>
      <c r="H55" s="256"/>
      <c r="I55" s="256"/>
    </row>
    <row r="56" spans="1:9">
      <c r="A56" s="256"/>
      <c r="B56" s="256"/>
      <c r="C56" s="256"/>
      <c r="D56" s="256"/>
      <c r="E56" s="256"/>
      <c r="F56" s="256"/>
      <c r="G56" s="256"/>
      <c r="H56" s="256"/>
      <c r="I56" s="256"/>
    </row>
    <row r="57" spans="1:9">
      <c r="A57" s="256"/>
      <c r="B57" s="256"/>
      <c r="C57" s="256"/>
      <c r="D57" s="256"/>
      <c r="E57" s="256"/>
      <c r="F57" s="256"/>
      <c r="G57" s="256"/>
      <c r="H57" s="256"/>
      <c r="I57" s="256"/>
    </row>
    <row r="58" spans="1:9">
      <c r="A58" s="256"/>
      <c r="B58" s="256"/>
      <c r="C58" s="256"/>
      <c r="D58" s="256"/>
      <c r="E58" s="256"/>
      <c r="F58" s="256"/>
      <c r="G58" s="256"/>
      <c r="H58" s="256"/>
      <c r="I58" s="256"/>
    </row>
    <row r="59" spans="1:9">
      <c r="A59" s="256"/>
      <c r="B59" s="256"/>
      <c r="C59" s="256"/>
      <c r="D59" s="256"/>
      <c r="E59" s="256"/>
      <c r="F59" s="256"/>
      <c r="G59" s="256"/>
      <c r="H59" s="256"/>
      <c r="I59" s="256"/>
    </row>
    <row r="60" spans="1:9">
      <c r="A60" s="256"/>
      <c r="B60" s="256"/>
      <c r="C60" s="256"/>
      <c r="D60" s="256"/>
      <c r="E60" s="256"/>
      <c r="F60" s="256"/>
      <c r="G60" s="256"/>
      <c r="H60" s="256"/>
      <c r="I60" s="256"/>
    </row>
    <row r="61" spans="1:9">
      <c r="A61" s="256"/>
      <c r="B61" s="256"/>
      <c r="C61" s="256"/>
      <c r="D61" s="256"/>
      <c r="E61" s="256"/>
      <c r="F61" s="256"/>
      <c r="G61" s="256"/>
      <c r="H61" s="256"/>
      <c r="I61" s="256"/>
    </row>
    <row r="62" spans="1:9">
      <c r="A62" s="256"/>
      <c r="B62" s="256"/>
      <c r="C62" s="256"/>
      <c r="D62" s="256"/>
      <c r="E62" s="256"/>
      <c r="F62" s="256"/>
      <c r="G62" s="256"/>
      <c r="H62" s="256"/>
      <c r="I62" s="256"/>
    </row>
    <row r="63" spans="1:9">
      <c r="A63" s="256"/>
      <c r="B63" s="256"/>
      <c r="C63" s="256"/>
      <c r="D63" s="256"/>
      <c r="E63" s="256"/>
      <c r="F63" s="256"/>
      <c r="G63" s="256"/>
      <c r="H63" s="256"/>
      <c r="I63" s="256"/>
    </row>
    <row r="64" spans="1:9">
      <c r="A64" s="256"/>
      <c r="B64" s="256"/>
      <c r="C64" s="256"/>
      <c r="D64" s="256"/>
      <c r="E64" s="256"/>
      <c r="F64" s="256"/>
      <c r="G64" s="256"/>
      <c r="H64" s="256"/>
      <c r="I64" s="256"/>
    </row>
    <row r="65" spans="1:9">
      <c r="A65" s="256"/>
      <c r="B65" s="256"/>
      <c r="C65" s="256"/>
      <c r="D65" s="256"/>
      <c r="E65" s="256"/>
      <c r="F65" s="256"/>
      <c r="G65" s="256"/>
      <c r="H65" s="256"/>
      <c r="I65" s="256"/>
    </row>
    <row r="66" spans="1:9">
      <c r="A66" s="256"/>
      <c r="B66" s="256"/>
      <c r="C66" s="256"/>
      <c r="D66" s="256"/>
      <c r="E66" s="256"/>
      <c r="F66" s="256"/>
      <c r="G66" s="256"/>
      <c r="H66" s="256"/>
      <c r="I66" s="256"/>
    </row>
    <row r="67" spans="1:9">
      <c r="A67" s="256"/>
      <c r="B67" s="256"/>
      <c r="C67" s="256"/>
      <c r="D67" s="256"/>
      <c r="E67" s="256"/>
      <c r="F67" s="256"/>
      <c r="G67" s="256"/>
      <c r="H67" s="256"/>
      <c r="I67" s="256"/>
    </row>
  </sheetData>
  <mergeCells count="1">
    <mergeCell ref="A3:I67"/>
  </mergeCells>
  <pageMargins left="0.31496062992125984" right="0.31496062992125984" top="0.35433070866141736" bottom="0.35433070866141736" header="0.31496062992125984" footer="0.19685039370078741"/>
  <pageSetup paperSize="9" fitToHeight="0" orientation="portrait" r:id="rId1"/>
  <headerFooter differentFirst="1" scaleWithDoc="0">
    <oddFooter>&amp;C&amp;8&amp;P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4">
    <tabColor rgb="FF00B0F0"/>
  </sheetPr>
  <dimension ref="A1:T44"/>
  <sheetViews>
    <sheetView showGridLines="0" view="pageBreakPreview" zoomScaleNormal="70" zoomScaleSheetLayoutView="100" workbookViewId="0">
      <selection activeCell="U4" sqref="U4"/>
    </sheetView>
  </sheetViews>
  <sheetFormatPr defaultColWidth="9.140625" defaultRowHeight="12"/>
  <cols>
    <col min="1" max="1" width="30.7109375" style="61" customWidth="1"/>
    <col min="2" max="2" width="8.28515625" style="61" customWidth="1"/>
    <col min="3" max="3" width="8.5703125" style="61" customWidth="1"/>
    <col min="4" max="8" width="8.28515625" style="61" customWidth="1"/>
    <col min="9" max="9" width="8.5703125" style="61" customWidth="1"/>
    <col min="10" max="10" width="9.28515625" style="61" customWidth="1"/>
    <col min="11" max="11" width="8.5703125" style="61" customWidth="1"/>
    <col min="12" max="13" width="9.28515625" style="61" customWidth="1"/>
    <col min="14" max="14" width="10.140625" style="61" customWidth="1"/>
    <col min="15" max="15" width="8.42578125" style="61" customWidth="1"/>
    <col min="16" max="16" width="11.42578125" style="61" bestFit="1" customWidth="1"/>
    <col min="17" max="17" width="9.5703125" style="61" bestFit="1" customWidth="1"/>
    <col min="18" max="16384" width="9.140625" style="61"/>
  </cols>
  <sheetData>
    <row r="1" spans="1:20" s="68" customFormat="1" ht="20.25">
      <c r="A1" s="136" t="s">
        <v>197</v>
      </c>
      <c r="B1" s="66"/>
      <c r="C1" s="66"/>
      <c r="D1" s="66"/>
      <c r="E1" s="66"/>
      <c r="F1" s="66"/>
      <c r="G1" s="66"/>
      <c r="H1" s="66"/>
      <c r="I1" s="66"/>
      <c r="J1" s="66"/>
      <c r="K1" s="66"/>
      <c r="L1" s="66"/>
      <c r="M1" s="66"/>
      <c r="N1" s="191" t="s">
        <v>114</v>
      </c>
    </row>
    <row r="2" spans="1:20" ht="6" customHeight="1">
      <c r="A2" s="7"/>
      <c r="B2" s="7"/>
      <c r="C2" s="7"/>
      <c r="D2" s="7"/>
      <c r="E2" s="7"/>
      <c r="F2" s="7"/>
      <c r="G2" s="7"/>
      <c r="H2" s="7"/>
      <c r="I2" s="7"/>
      <c r="J2" s="7"/>
      <c r="K2" s="7"/>
      <c r="L2" s="7"/>
      <c r="M2" s="7"/>
      <c r="N2" s="7"/>
    </row>
    <row r="3" spans="1:20">
      <c r="A3" s="262"/>
      <c r="B3" s="263" t="s">
        <v>198</v>
      </c>
      <c r="C3" s="264"/>
      <c r="D3" s="265"/>
      <c r="E3" s="263" t="s">
        <v>199</v>
      </c>
      <c r="F3" s="264"/>
      <c r="G3" s="265"/>
      <c r="H3" s="264" t="s">
        <v>200</v>
      </c>
      <c r="I3" s="264"/>
      <c r="J3" s="264"/>
      <c r="K3" s="263" t="s">
        <v>201</v>
      </c>
      <c r="L3" s="264"/>
      <c r="M3" s="265"/>
      <c r="N3" s="266" t="s">
        <v>214</v>
      </c>
      <c r="Q3" s="96"/>
      <c r="R3" s="96"/>
    </row>
    <row r="4" spans="1:20">
      <c r="A4" s="262"/>
      <c r="B4" s="218" t="s">
        <v>202</v>
      </c>
      <c r="C4" s="154" t="s">
        <v>203</v>
      </c>
      <c r="D4" s="219" t="s">
        <v>204</v>
      </c>
      <c r="E4" s="218" t="s">
        <v>205</v>
      </c>
      <c r="F4" s="154" t="s">
        <v>206</v>
      </c>
      <c r="G4" s="219" t="s">
        <v>207</v>
      </c>
      <c r="H4" s="154" t="s">
        <v>208</v>
      </c>
      <c r="I4" s="154" t="s">
        <v>209</v>
      </c>
      <c r="J4" s="154" t="s">
        <v>210</v>
      </c>
      <c r="K4" s="218" t="s">
        <v>211</v>
      </c>
      <c r="L4" s="154" t="s">
        <v>212</v>
      </c>
      <c r="M4" s="219" t="s">
        <v>213</v>
      </c>
      <c r="N4" s="266"/>
    </row>
    <row r="5" spans="1:20">
      <c r="A5" s="258" t="s">
        <v>215</v>
      </c>
      <c r="B5" s="259">
        <f>SUM(B6:D6)</f>
        <v>47740.327230999996</v>
      </c>
      <c r="C5" s="260"/>
      <c r="D5" s="261"/>
      <c r="E5" s="259">
        <f>SUM(E6:G6)</f>
        <v>26025.743050999998</v>
      </c>
      <c r="F5" s="260"/>
      <c r="G5" s="261"/>
      <c r="H5" s="260">
        <f>SUM(H6:J6)</f>
        <v>21016.82935</v>
      </c>
      <c r="I5" s="260"/>
      <c r="J5" s="260"/>
      <c r="K5" s="259">
        <f>SUM(K6:M6)</f>
        <v>42551.557183999998</v>
      </c>
      <c r="L5" s="260"/>
      <c r="M5" s="261"/>
      <c r="N5" s="257">
        <f>SUM(B6:M6)</f>
        <v>137334.45681599999</v>
      </c>
      <c r="Q5" s="94"/>
      <c r="R5" s="94"/>
    </row>
    <row r="6" spans="1:20">
      <c r="A6" s="258"/>
      <c r="B6" s="220">
        <f>'[1]Podklady RZ'!B6</f>
        <v>17776.669269999995</v>
      </c>
      <c r="C6" s="150">
        <f>'[1]Podklady RZ'!C6</f>
        <v>16072.978868999999</v>
      </c>
      <c r="D6" s="221">
        <f>'[1]Podklady RZ'!D6</f>
        <v>13890.679092</v>
      </c>
      <c r="E6" s="220">
        <f>'[1]Podklady RZ'!E6</f>
        <v>10129.228413999999</v>
      </c>
      <c r="F6" s="150">
        <f>'[1]Podklady RZ'!F6</f>
        <v>9074.5858589999989</v>
      </c>
      <c r="G6" s="221">
        <f>'[1]Podklady RZ'!G6</f>
        <v>6821.9287780000004</v>
      </c>
      <c r="H6" s="150">
        <f>'[1]Podklady RZ'!H6</f>
        <v>6698.5725780000002</v>
      </c>
      <c r="I6" s="150">
        <f>'[1]Podklady RZ'!I6</f>
        <v>6715.0381390000011</v>
      </c>
      <c r="J6" s="150">
        <f>'[1]Podklady RZ'!J6</f>
        <v>7603.2186329999995</v>
      </c>
      <c r="K6" s="220">
        <f>'[1]Podklady RZ'!K6</f>
        <v>11558.006442999998</v>
      </c>
      <c r="L6" s="150">
        <f>'[1]Podklady RZ'!L6</f>
        <v>14587.348405000001</v>
      </c>
      <c r="M6" s="221">
        <f>'[1]Podklady RZ'!M6</f>
        <v>16406.202335999998</v>
      </c>
      <c r="N6" s="257"/>
    </row>
    <row r="7" spans="1:20" ht="12.75" customHeight="1">
      <c r="A7" s="258" t="s">
        <v>216</v>
      </c>
      <c r="B7" s="259">
        <f>SUM(B8:D8)</f>
        <v>2721.6813819999988</v>
      </c>
      <c r="C7" s="260"/>
      <c r="D7" s="261"/>
      <c r="E7" s="259">
        <f>SUM(E8:G8)</f>
        <v>1790.8054010000001</v>
      </c>
      <c r="F7" s="260"/>
      <c r="G7" s="261"/>
      <c r="H7" s="260">
        <f>SUM(H8:J8)</f>
        <v>1738.0841560000003</v>
      </c>
      <c r="I7" s="260"/>
      <c r="J7" s="260"/>
      <c r="K7" s="259">
        <f>SUM(K8:M8)</f>
        <v>2001.7279540000011</v>
      </c>
      <c r="L7" s="260"/>
      <c r="M7" s="261"/>
      <c r="N7" s="257">
        <f>SUM(B8:M8)</f>
        <v>8252.298893000001</v>
      </c>
      <c r="P7" s="91"/>
      <c r="T7" s="7"/>
    </row>
    <row r="8" spans="1:20" ht="12.75" customHeight="1">
      <c r="A8" s="258"/>
      <c r="B8" s="220">
        <f>'[1]Podklady RZ'!B8</f>
        <v>960.26152599999932</v>
      </c>
      <c r="C8" s="150">
        <f>'[1]Podklady RZ'!C8</f>
        <v>873.41144100000042</v>
      </c>
      <c r="D8" s="221">
        <f>'[1]Podklady RZ'!D8</f>
        <v>888.00841499999933</v>
      </c>
      <c r="E8" s="220">
        <f>'[1]Podklady RZ'!E8</f>
        <v>627.70268700000031</v>
      </c>
      <c r="F8" s="150">
        <f>'[1]Podklady RZ'!F8</f>
        <v>613.3591439999999</v>
      </c>
      <c r="G8" s="221">
        <f>'[1]Podklady RZ'!G8</f>
        <v>549.74356999999975</v>
      </c>
      <c r="H8" s="150">
        <f>'[1]Podklady RZ'!H8</f>
        <v>585.81627399999888</v>
      </c>
      <c r="I8" s="150">
        <f>'[1]Podklady RZ'!I8</f>
        <v>568.94966900000043</v>
      </c>
      <c r="J8" s="150">
        <f>'[1]Podklady RZ'!J8</f>
        <v>583.31821300000081</v>
      </c>
      <c r="K8" s="220">
        <f>'[1]Podklady RZ'!K8</f>
        <v>569.54518300000018</v>
      </c>
      <c r="L8" s="150">
        <f>'[1]Podklady RZ'!L8</f>
        <v>659.85796300000004</v>
      </c>
      <c r="M8" s="221">
        <f>'[1]Podklady RZ'!M8</f>
        <v>772.32480800000098</v>
      </c>
      <c r="N8" s="257"/>
      <c r="P8" s="117"/>
      <c r="T8" s="7"/>
    </row>
    <row r="9" spans="1:20" s="7" customFormat="1" ht="12" customHeight="1">
      <c r="A9" s="258" t="s">
        <v>217</v>
      </c>
      <c r="B9" s="259">
        <f>SUM(B10:D10)</f>
        <v>3413.4690960000016</v>
      </c>
      <c r="C9" s="260"/>
      <c r="D9" s="261"/>
      <c r="E9" s="259">
        <f>SUM(E10:G10)</f>
        <v>2642.907428</v>
      </c>
      <c r="F9" s="260"/>
      <c r="G9" s="261"/>
      <c r="H9" s="260">
        <f>SUM(H10:J10)</f>
        <v>2385.7899709999992</v>
      </c>
      <c r="I9" s="260"/>
      <c r="J9" s="260"/>
      <c r="K9" s="259">
        <f>SUM(K10:M10)</f>
        <v>3307.6802619999999</v>
      </c>
      <c r="L9" s="260"/>
      <c r="M9" s="261"/>
      <c r="N9" s="257">
        <f>SUM(B10:M10)</f>
        <v>11749.846757000001</v>
      </c>
      <c r="P9" s="91"/>
    </row>
    <row r="10" spans="1:20" s="7" customFormat="1" ht="12" customHeight="1">
      <c r="A10" s="258"/>
      <c r="B10" s="220">
        <f>'[1]Podklady RZ'!B10</f>
        <v>1205.2531230000004</v>
      </c>
      <c r="C10" s="150">
        <f>'[1]Podklady RZ'!C10</f>
        <v>1091.341024000001</v>
      </c>
      <c r="D10" s="221">
        <f>'[1]Podklady RZ'!D10</f>
        <v>1116.874949</v>
      </c>
      <c r="E10" s="220">
        <f>'[1]Podklady RZ'!E10</f>
        <v>942.78563599999973</v>
      </c>
      <c r="F10" s="150">
        <f>'[1]Podklady RZ'!F10</f>
        <v>895.60693800000013</v>
      </c>
      <c r="G10" s="221">
        <f>'[1]Podklady RZ'!G10</f>
        <v>804.51485400000013</v>
      </c>
      <c r="H10" s="150">
        <f>'[1]Podklady RZ'!H10</f>
        <v>770.20403599999975</v>
      </c>
      <c r="I10" s="150">
        <f>'[1]Podklady RZ'!I10</f>
        <v>786.57357499999989</v>
      </c>
      <c r="J10" s="150">
        <f>'[1]Podklady RZ'!J10</f>
        <v>829.01235999999972</v>
      </c>
      <c r="K10" s="220">
        <f>'[1]Podklady RZ'!K10</f>
        <v>1031.5713320000002</v>
      </c>
      <c r="L10" s="150">
        <f>'[1]Podklady RZ'!L10</f>
        <v>1115.9100080000003</v>
      </c>
      <c r="M10" s="221">
        <f>'[1]Podklady RZ'!M10</f>
        <v>1160.1989219999996</v>
      </c>
      <c r="N10" s="257"/>
      <c r="P10" s="117"/>
    </row>
    <row r="11" spans="1:20" s="7" customFormat="1" ht="12" customHeight="1">
      <c r="A11" s="258" t="s">
        <v>218</v>
      </c>
      <c r="B11" s="259">
        <f>SUM(B12:D12)</f>
        <v>11531.339950000005</v>
      </c>
      <c r="C11" s="260"/>
      <c r="D11" s="261"/>
      <c r="E11" s="259">
        <f>SUM(E12:G12)</f>
        <v>9046.7857720000011</v>
      </c>
      <c r="F11" s="260"/>
      <c r="G11" s="261"/>
      <c r="H11" s="260">
        <f>SUM(H12:J12)</f>
        <v>8435.716338000002</v>
      </c>
      <c r="I11" s="260"/>
      <c r="J11" s="260"/>
      <c r="K11" s="259">
        <f>SUM(K12:M12)</f>
        <v>10972.005948000002</v>
      </c>
      <c r="L11" s="260"/>
      <c r="M11" s="261"/>
      <c r="N11" s="257">
        <f>SUM(B12:M12)</f>
        <v>39985.848008000008</v>
      </c>
      <c r="P11" s="91"/>
      <c r="Q11" s="95"/>
      <c r="R11" s="95"/>
    </row>
    <row r="12" spans="1:20" s="7" customFormat="1" ht="12" customHeight="1">
      <c r="A12" s="258"/>
      <c r="B12" s="220">
        <f>'[1]Podklady RZ'!B12</f>
        <v>4248.4491209999996</v>
      </c>
      <c r="C12" s="150">
        <f>'[1]Podklady RZ'!C12</f>
        <v>3673.1395030000003</v>
      </c>
      <c r="D12" s="221">
        <f>'[1]Podklady RZ'!D12</f>
        <v>3609.7513260000046</v>
      </c>
      <c r="E12" s="220">
        <f>'[1]Podklady RZ'!E12</f>
        <v>3156.7241380000005</v>
      </c>
      <c r="F12" s="150">
        <f>'[1]Podklady RZ'!F12</f>
        <v>3117.2789760000028</v>
      </c>
      <c r="G12" s="221">
        <f>'[1]Podklady RZ'!G12</f>
        <v>2772.7826579999987</v>
      </c>
      <c r="H12" s="150">
        <f>'[1]Podklady RZ'!H12</f>
        <v>2796.6730219999999</v>
      </c>
      <c r="I12" s="150">
        <f>'[1]Podklady RZ'!I12</f>
        <v>2763.5835430000016</v>
      </c>
      <c r="J12" s="150">
        <f>'[1]Podklady RZ'!J12</f>
        <v>2875.4597730000005</v>
      </c>
      <c r="K12" s="220">
        <f>'[1]Podklady RZ'!K12</f>
        <v>3235.6288559999998</v>
      </c>
      <c r="L12" s="150">
        <f>'[1]Podklady RZ'!L12</f>
        <v>3779.5287960000028</v>
      </c>
      <c r="M12" s="221">
        <f>'[1]Podklady RZ'!M12</f>
        <v>3956.8482959999988</v>
      </c>
      <c r="N12" s="257"/>
      <c r="P12" s="117"/>
    </row>
    <row r="13" spans="1:20" s="7" customFormat="1" ht="12" customHeight="1">
      <c r="A13" s="258" t="s">
        <v>219</v>
      </c>
      <c r="B13" s="259">
        <f>SUM(B14:D14)</f>
        <v>30010.318861999993</v>
      </c>
      <c r="C13" s="260"/>
      <c r="D13" s="261"/>
      <c r="E13" s="259">
        <f>SUM(E14:G14)</f>
        <v>12492.291046</v>
      </c>
      <c r="F13" s="260"/>
      <c r="G13" s="261"/>
      <c r="H13" s="260">
        <f>SUM(H14:J14)</f>
        <v>8395.3319199999987</v>
      </c>
      <c r="I13" s="260"/>
      <c r="J13" s="260"/>
      <c r="K13" s="259">
        <f>SUM(K14:M14)</f>
        <v>26195.149057999999</v>
      </c>
      <c r="L13" s="260"/>
      <c r="M13" s="261"/>
      <c r="N13" s="257">
        <f>SUM(B14:M14)</f>
        <v>77093.090885999976</v>
      </c>
      <c r="P13" s="91"/>
      <c r="Q13" s="95"/>
      <c r="R13" s="95"/>
    </row>
    <row r="14" spans="1:20" s="7" customFormat="1" ht="12" customHeight="1">
      <c r="A14" s="258"/>
      <c r="B14" s="220">
        <f>'[1]Podklady RZ'!B14</f>
        <v>11343.689448999998</v>
      </c>
      <c r="C14" s="150">
        <f>'[1]Podklady RZ'!C14</f>
        <v>10404.305332999998</v>
      </c>
      <c r="D14" s="221">
        <f>'[1]Podklady RZ'!D14</f>
        <v>8262.3240799999985</v>
      </c>
      <c r="E14" s="220">
        <f>'[1]Podklady RZ'!E14</f>
        <v>5385.6958020000002</v>
      </c>
      <c r="F14" s="150">
        <f>'[1]Podklady RZ'!F14</f>
        <v>4431.3834989999996</v>
      </c>
      <c r="G14" s="221">
        <f>'[1]Podklady RZ'!G14</f>
        <v>2675.2117450000001</v>
      </c>
      <c r="H14" s="150">
        <f>'[1]Podklady RZ'!H14</f>
        <v>2529.1830219999993</v>
      </c>
      <c r="I14" s="150">
        <f>'[1]Podklady RZ'!I14</f>
        <v>2578.0161079999993</v>
      </c>
      <c r="J14" s="150">
        <f>'[1]Podklady RZ'!J14</f>
        <v>3288.1327899999992</v>
      </c>
      <c r="K14" s="220">
        <f>'[1]Podklady RZ'!K14</f>
        <v>6681.1730380000008</v>
      </c>
      <c r="L14" s="150">
        <f>'[1]Podklady RZ'!L14</f>
        <v>9011.7368769999994</v>
      </c>
      <c r="M14" s="221">
        <f>'[1]Podklady RZ'!M14</f>
        <v>10502.239142999999</v>
      </c>
      <c r="N14" s="257"/>
      <c r="P14" s="99"/>
    </row>
    <row r="15" spans="1:20" s="7" customFormat="1" ht="12" customHeight="1">
      <c r="A15" s="258" t="s">
        <v>220</v>
      </c>
      <c r="B15" s="259">
        <f>SUM(B16:D16)</f>
        <v>63.517940999994607</v>
      </c>
      <c r="C15" s="260"/>
      <c r="D15" s="261"/>
      <c r="E15" s="259">
        <f>SUM(E16:G16)</f>
        <v>52.953403999996226</v>
      </c>
      <c r="F15" s="260"/>
      <c r="G15" s="261"/>
      <c r="H15" s="260">
        <f>SUM(H16:J16)</f>
        <v>61.906965000001037</v>
      </c>
      <c r="I15" s="260"/>
      <c r="J15" s="260"/>
      <c r="K15" s="259">
        <f>SUM(K16:M16)</f>
        <v>74.993961999996827</v>
      </c>
      <c r="L15" s="260"/>
      <c r="M15" s="261"/>
      <c r="N15" s="257">
        <f>SUM(B16:M16)</f>
        <v>253.3722719999887</v>
      </c>
      <c r="P15" s="93"/>
    </row>
    <row r="16" spans="1:20" s="7" customFormat="1" ht="12" customHeight="1">
      <c r="A16" s="258"/>
      <c r="B16" s="220">
        <f>'[1]Podklady RZ'!B16</f>
        <v>19.016050999998697</v>
      </c>
      <c r="C16" s="150">
        <f>'[1]Podklady RZ'!C16</f>
        <v>30.781567999998515</v>
      </c>
      <c r="D16" s="221">
        <f>'[1]Podklady RZ'!D16</f>
        <v>13.720321999997395</v>
      </c>
      <c r="E16" s="220">
        <f>'[1]Podklady RZ'!E16</f>
        <v>16.320150999997168</v>
      </c>
      <c r="F16" s="150">
        <f>'[1]Podklady RZ'!F16</f>
        <v>16.957301999997071</v>
      </c>
      <c r="G16" s="221">
        <f>'[1]Podklady RZ'!G16</f>
        <v>19.675951000001987</v>
      </c>
      <c r="H16" s="150">
        <f>'[1]Podklady RZ'!H16</f>
        <v>16.696224000002076</v>
      </c>
      <c r="I16" s="150">
        <f>'[1]Podklady RZ'!I16</f>
        <v>17.915243999999348</v>
      </c>
      <c r="J16" s="150">
        <f>'[1]Podklady RZ'!J16</f>
        <v>27.295496999999614</v>
      </c>
      <c r="K16" s="220">
        <f>'[1]Podklady RZ'!K16</f>
        <v>40.088033999998515</v>
      </c>
      <c r="L16" s="150">
        <f>'[1]Podklady RZ'!L16</f>
        <v>20.314760999997816</v>
      </c>
      <c r="M16" s="221">
        <f>'[1]Podklady RZ'!M16</f>
        <v>14.591167000000496</v>
      </c>
      <c r="N16" s="257"/>
      <c r="P16" s="99"/>
    </row>
    <row r="17" spans="1:14" s="69" customFormat="1" ht="11.25">
      <c r="A17" s="151"/>
      <c r="B17" s="4"/>
      <c r="C17" s="4"/>
      <c r="D17" s="4"/>
      <c r="E17" s="4"/>
      <c r="F17" s="4"/>
      <c r="G17" s="4"/>
      <c r="H17" s="4"/>
      <c r="I17" s="4"/>
      <c r="J17" s="4"/>
      <c r="K17" s="4"/>
      <c r="L17" s="4"/>
      <c r="M17" s="4"/>
      <c r="N17" s="3"/>
    </row>
    <row r="18" spans="1:14">
      <c r="A18" s="86" t="str">
        <f>A5</f>
        <v>Gross heat production</v>
      </c>
      <c r="B18" s="87">
        <f t="shared" ref="B18:M18" si="0">B6</f>
        <v>17776.669269999995</v>
      </c>
      <c r="C18" s="87">
        <f t="shared" si="0"/>
        <v>16072.978868999999</v>
      </c>
      <c r="D18" s="87">
        <f t="shared" si="0"/>
        <v>13890.679092</v>
      </c>
      <c r="E18" s="87">
        <f t="shared" si="0"/>
        <v>10129.228413999999</v>
      </c>
      <c r="F18" s="87">
        <f t="shared" si="0"/>
        <v>9074.5858589999989</v>
      </c>
      <c r="G18" s="87">
        <f t="shared" si="0"/>
        <v>6821.9287780000004</v>
      </c>
      <c r="H18" s="87">
        <f t="shared" si="0"/>
        <v>6698.5725780000002</v>
      </c>
      <c r="I18" s="87">
        <f t="shared" si="0"/>
        <v>6715.0381390000011</v>
      </c>
      <c r="J18" s="87">
        <f t="shared" si="0"/>
        <v>7603.2186329999995</v>
      </c>
      <c r="K18" s="87">
        <f t="shared" si="0"/>
        <v>11558.006442999998</v>
      </c>
      <c r="L18" s="87">
        <f t="shared" si="0"/>
        <v>14587.348405000001</v>
      </c>
      <c r="M18" s="87">
        <f t="shared" si="0"/>
        <v>16406.202335999998</v>
      </c>
    </row>
    <row r="19" spans="1:14">
      <c r="A19" s="10" t="str">
        <f>A7</f>
        <v xml:space="preserve">Own use (process only) of heat </v>
      </c>
      <c r="B19" s="24">
        <f t="shared" ref="B19:M19" si="1">-B8</f>
        <v>-960.26152599999932</v>
      </c>
      <c r="C19" s="24">
        <f t="shared" si="1"/>
        <v>-873.41144100000042</v>
      </c>
      <c r="D19" s="24">
        <f t="shared" si="1"/>
        <v>-888.00841499999933</v>
      </c>
      <c r="E19" s="24">
        <f t="shared" si="1"/>
        <v>-627.70268700000031</v>
      </c>
      <c r="F19" s="24">
        <f t="shared" si="1"/>
        <v>-613.3591439999999</v>
      </c>
      <c r="G19" s="24">
        <f t="shared" si="1"/>
        <v>-549.74356999999975</v>
      </c>
      <c r="H19" s="24">
        <f t="shared" si="1"/>
        <v>-585.81627399999888</v>
      </c>
      <c r="I19" s="24">
        <f t="shared" si="1"/>
        <v>-568.94966900000043</v>
      </c>
      <c r="J19" s="24">
        <f t="shared" si="1"/>
        <v>-583.31821300000081</v>
      </c>
      <c r="K19" s="24">
        <f t="shared" si="1"/>
        <v>-569.54518300000018</v>
      </c>
      <c r="L19" s="24">
        <f t="shared" si="1"/>
        <v>-659.85796300000004</v>
      </c>
      <c r="M19" s="24">
        <f t="shared" si="1"/>
        <v>-772.32480800000098</v>
      </c>
    </row>
    <row r="20" spans="1:14">
      <c r="A20" s="10" t="str">
        <f>A9</f>
        <v>Losses</v>
      </c>
      <c r="B20" s="87">
        <f t="shared" ref="B20:M20" si="2">-B10</f>
        <v>-1205.2531230000004</v>
      </c>
      <c r="C20" s="87">
        <f t="shared" si="2"/>
        <v>-1091.341024000001</v>
      </c>
      <c r="D20" s="87">
        <f t="shared" si="2"/>
        <v>-1116.874949</v>
      </c>
      <c r="E20" s="87">
        <f t="shared" si="2"/>
        <v>-942.78563599999973</v>
      </c>
      <c r="F20" s="87">
        <f t="shared" si="2"/>
        <v>-895.60693800000013</v>
      </c>
      <c r="G20" s="87">
        <f t="shared" si="2"/>
        <v>-804.51485400000013</v>
      </c>
      <c r="H20" s="87">
        <f t="shared" si="2"/>
        <v>-770.20403599999975</v>
      </c>
      <c r="I20" s="87">
        <f t="shared" si="2"/>
        <v>-786.57357499999989</v>
      </c>
      <c r="J20" s="87">
        <f t="shared" si="2"/>
        <v>-829.01235999999972</v>
      </c>
      <c r="K20" s="87">
        <f t="shared" si="2"/>
        <v>-1031.5713320000002</v>
      </c>
      <c r="L20" s="87">
        <f t="shared" si="2"/>
        <v>-1115.9100080000003</v>
      </c>
      <c r="M20" s="87">
        <f t="shared" si="2"/>
        <v>-1160.1989219999996</v>
      </c>
      <c r="N20" s="8"/>
    </row>
    <row r="21" spans="1:14">
      <c r="A21" s="10" t="str">
        <f>A11</f>
        <v>Own use of heat</v>
      </c>
      <c r="B21" s="24">
        <f>-B12</f>
        <v>-4248.4491209999996</v>
      </c>
      <c r="C21" s="24">
        <f t="shared" ref="C21:M21" si="3">-C12</f>
        <v>-3673.1395030000003</v>
      </c>
      <c r="D21" s="24">
        <f t="shared" si="3"/>
        <v>-3609.7513260000046</v>
      </c>
      <c r="E21" s="24">
        <f t="shared" si="3"/>
        <v>-3156.7241380000005</v>
      </c>
      <c r="F21" s="24">
        <f t="shared" si="3"/>
        <v>-3117.2789760000028</v>
      </c>
      <c r="G21" s="24">
        <f t="shared" si="3"/>
        <v>-2772.7826579999987</v>
      </c>
      <c r="H21" s="24">
        <f t="shared" si="3"/>
        <v>-2796.6730219999999</v>
      </c>
      <c r="I21" s="24">
        <f t="shared" si="3"/>
        <v>-2763.5835430000016</v>
      </c>
      <c r="J21" s="24">
        <f t="shared" si="3"/>
        <v>-2875.4597730000005</v>
      </c>
      <c r="K21" s="24">
        <f t="shared" si="3"/>
        <v>-3235.6288559999998</v>
      </c>
      <c r="L21" s="24">
        <f t="shared" si="3"/>
        <v>-3779.5287960000028</v>
      </c>
      <c r="M21" s="24">
        <f t="shared" si="3"/>
        <v>-3956.8482959999988</v>
      </c>
      <c r="N21" s="8"/>
    </row>
    <row r="22" spans="1:14">
      <c r="A22" s="10" t="str">
        <f>A13</f>
        <v>Heat supply</v>
      </c>
      <c r="B22" s="24">
        <f t="shared" ref="B22:M22" si="4">-B14</f>
        <v>-11343.689448999998</v>
      </c>
      <c r="C22" s="24">
        <f t="shared" si="4"/>
        <v>-10404.305332999998</v>
      </c>
      <c r="D22" s="24">
        <f t="shared" si="4"/>
        <v>-8262.3240799999985</v>
      </c>
      <c r="E22" s="24">
        <f t="shared" si="4"/>
        <v>-5385.6958020000002</v>
      </c>
      <c r="F22" s="24">
        <f t="shared" si="4"/>
        <v>-4431.3834989999996</v>
      </c>
      <c r="G22" s="24">
        <f t="shared" si="4"/>
        <v>-2675.2117450000001</v>
      </c>
      <c r="H22" s="24">
        <f t="shared" si="4"/>
        <v>-2529.1830219999993</v>
      </c>
      <c r="I22" s="24">
        <f t="shared" si="4"/>
        <v>-2578.0161079999993</v>
      </c>
      <c r="J22" s="24">
        <f t="shared" si="4"/>
        <v>-3288.1327899999992</v>
      </c>
      <c r="K22" s="24">
        <f t="shared" si="4"/>
        <v>-6681.1730380000008</v>
      </c>
      <c r="L22" s="24">
        <f t="shared" si="4"/>
        <v>-9011.7368769999994</v>
      </c>
      <c r="M22" s="24">
        <f t="shared" si="4"/>
        <v>-10502.239142999999</v>
      </c>
    </row>
    <row r="23" spans="1:14">
      <c r="A23" s="10" t="str">
        <f>A15</f>
        <v>Balancing difference</v>
      </c>
      <c r="B23" s="24">
        <f t="shared" ref="B23:M23" si="5">-B16</f>
        <v>-19.016050999998697</v>
      </c>
      <c r="C23" s="24">
        <f t="shared" si="5"/>
        <v>-30.781567999998515</v>
      </c>
      <c r="D23" s="24">
        <f t="shared" si="5"/>
        <v>-13.720321999997395</v>
      </c>
      <c r="E23" s="24">
        <f t="shared" si="5"/>
        <v>-16.320150999997168</v>
      </c>
      <c r="F23" s="24">
        <f t="shared" si="5"/>
        <v>-16.957301999997071</v>
      </c>
      <c r="G23" s="24">
        <f t="shared" si="5"/>
        <v>-19.675951000001987</v>
      </c>
      <c r="H23" s="24">
        <f t="shared" si="5"/>
        <v>-16.696224000002076</v>
      </c>
      <c r="I23" s="24">
        <f t="shared" si="5"/>
        <v>-17.915243999999348</v>
      </c>
      <c r="J23" s="24">
        <f t="shared" si="5"/>
        <v>-27.295496999999614</v>
      </c>
      <c r="K23" s="24">
        <f t="shared" si="5"/>
        <v>-40.088033999998515</v>
      </c>
      <c r="L23" s="24">
        <f t="shared" si="5"/>
        <v>-20.314760999997816</v>
      </c>
      <c r="M23" s="24">
        <f t="shared" si="5"/>
        <v>-14.591167000000496</v>
      </c>
    </row>
    <row r="42" spans="1:4">
      <c r="A42" s="90"/>
      <c r="B42" s="93"/>
      <c r="C42" s="91"/>
      <c r="D42" s="91"/>
    </row>
    <row r="43" spans="1:4">
      <c r="B43" s="91"/>
      <c r="C43" s="91"/>
      <c r="D43" s="91"/>
    </row>
    <row r="44" spans="1:4">
      <c r="B44" s="91"/>
      <c r="C44" s="91"/>
      <c r="D44" s="91"/>
    </row>
  </sheetData>
  <mergeCells count="42">
    <mergeCell ref="N15:N16"/>
    <mergeCell ref="A15:A16"/>
    <mergeCell ref="B15:D15"/>
    <mergeCell ref="E15:G15"/>
    <mergeCell ref="H15:J15"/>
    <mergeCell ref="K15:M15"/>
    <mergeCell ref="N9:N10"/>
    <mergeCell ref="N13:N14"/>
    <mergeCell ref="A11:A12"/>
    <mergeCell ref="B11:D11"/>
    <mergeCell ref="E11:G11"/>
    <mergeCell ref="H11:J11"/>
    <mergeCell ref="K11:M11"/>
    <mergeCell ref="H13:J13"/>
    <mergeCell ref="K13:M13"/>
    <mergeCell ref="N11:N12"/>
    <mergeCell ref="H7:J7"/>
    <mergeCell ref="K7:M7"/>
    <mergeCell ref="A13:A14"/>
    <mergeCell ref="B13:D13"/>
    <mergeCell ref="E13:G13"/>
    <mergeCell ref="E9:G9"/>
    <mergeCell ref="H9:J9"/>
    <mergeCell ref="K9:M9"/>
    <mergeCell ref="A9:A10"/>
    <mergeCell ref="B9:D9"/>
    <mergeCell ref="N7:N8"/>
    <mergeCell ref="A7:A8"/>
    <mergeCell ref="A5:A6"/>
    <mergeCell ref="B5:D5"/>
    <mergeCell ref="A3:A4"/>
    <mergeCell ref="B3:D3"/>
    <mergeCell ref="E3:G3"/>
    <mergeCell ref="K5:M5"/>
    <mergeCell ref="N3:N4"/>
    <mergeCell ref="E5:G5"/>
    <mergeCell ref="H5:J5"/>
    <mergeCell ref="N5:N6"/>
    <mergeCell ref="H3:J3"/>
    <mergeCell ref="K3:M3"/>
    <mergeCell ref="B7:D7"/>
    <mergeCell ref="E7:G7"/>
  </mergeCells>
  <phoneticPr fontId="8" type="noConversion"/>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4">
    <tabColor rgb="FF00B0F0"/>
  </sheetPr>
  <dimension ref="A1:U40"/>
  <sheetViews>
    <sheetView showGridLines="0" view="pageBreakPreview" zoomScaleNormal="70" zoomScaleSheetLayoutView="100" workbookViewId="0">
      <selection activeCell="N8" sqref="N8:N23"/>
    </sheetView>
  </sheetViews>
  <sheetFormatPr defaultColWidth="9.140625" defaultRowHeight="12"/>
  <cols>
    <col min="1" max="1" width="27.42578125" style="61" customWidth="1"/>
    <col min="2" max="8" width="8.5703125" style="61" customWidth="1"/>
    <col min="9" max="10" width="9" style="61" customWidth="1"/>
    <col min="11" max="11" width="8.5703125" style="61" customWidth="1"/>
    <col min="12" max="13" width="9" style="61" customWidth="1"/>
    <col min="14" max="14" width="10.42578125" style="61" customWidth="1"/>
    <col min="15" max="15" width="8.42578125" style="61" customWidth="1"/>
    <col min="16" max="16" width="11.42578125" style="61" bestFit="1" customWidth="1"/>
    <col min="17" max="16384" width="9.140625" style="61"/>
  </cols>
  <sheetData>
    <row r="1" spans="1:21" ht="20.25">
      <c r="A1" s="137" t="s">
        <v>221</v>
      </c>
      <c r="N1" s="191" t="str">
        <f>'3'!N1</f>
        <v>2022</v>
      </c>
    </row>
    <row r="2" spans="1:21" s="68" customFormat="1" ht="18">
      <c r="A2" s="189" t="s">
        <v>222</v>
      </c>
      <c r="B2" s="66"/>
      <c r="C2" s="66"/>
      <c r="D2" s="66"/>
      <c r="E2" s="66"/>
      <c r="F2" s="66"/>
      <c r="G2" s="66"/>
      <c r="H2" s="66"/>
      <c r="I2" s="66"/>
      <c r="J2" s="66"/>
      <c r="K2" s="66"/>
      <c r="L2" s="66"/>
      <c r="M2" s="66"/>
    </row>
    <row r="3" spans="1:21" ht="6" customHeight="1">
      <c r="A3" s="7"/>
      <c r="B3" s="152"/>
      <c r="C3" s="152"/>
      <c r="D3" s="152"/>
      <c r="E3" s="152"/>
      <c r="F3" s="152"/>
      <c r="G3" s="152"/>
      <c r="H3" s="152"/>
      <c r="I3" s="152"/>
      <c r="J3" s="152"/>
      <c r="K3" s="152"/>
      <c r="L3" s="152"/>
      <c r="M3" s="152"/>
      <c r="N3" s="152"/>
    </row>
    <row r="4" spans="1:21">
      <c r="A4" s="262"/>
      <c r="B4" s="263" t="s">
        <v>198</v>
      </c>
      <c r="C4" s="264"/>
      <c r="D4" s="265"/>
      <c r="E4" s="264" t="s">
        <v>199</v>
      </c>
      <c r="F4" s="264"/>
      <c r="G4" s="264"/>
      <c r="H4" s="263" t="s">
        <v>200</v>
      </c>
      <c r="I4" s="264"/>
      <c r="J4" s="265"/>
      <c r="K4" s="263" t="s">
        <v>201</v>
      </c>
      <c r="L4" s="264"/>
      <c r="M4" s="265"/>
      <c r="N4" s="171" t="s">
        <v>214</v>
      </c>
    </row>
    <row r="5" spans="1:21">
      <c r="A5" s="262"/>
      <c r="B5" s="243" t="s">
        <v>202</v>
      </c>
      <c r="C5" s="244" t="s">
        <v>203</v>
      </c>
      <c r="D5" s="245" t="s">
        <v>204</v>
      </c>
      <c r="E5" s="244" t="s">
        <v>205</v>
      </c>
      <c r="F5" s="244" t="s">
        <v>206</v>
      </c>
      <c r="G5" s="244" t="s">
        <v>207</v>
      </c>
      <c r="H5" s="243" t="s">
        <v>208</v>
      </c>
      <c r="I5" s="244" t="s">
        <v>209</v>
      </c>
      <c r="J5" s="245" t="s">
        <v>210</v>
      </c>
      <c r="K5" s="243" t="s">
        <v>211</v>
      </c>
      <c r="L5" s="244" t="s">
        <v>212</v>
      </c>
      <c r="M5" s="245" t="s">
        <v>213</v>
      </c>
      <c r="N5" s="155"/>
    </row>
    <row r="6" spans="1:21">
      <c r="A6" s="267" t="s">
        <v>215</v>
      </c>
      <c r="B6" s="268">
        <f>SUM(B7:D7)</f>
        <v>47740.327230999996</v>
      </c>
      <c r="C6" s="257"/>
      <c r="D6" s="269"/>
      <c r="E6" s="257">
        <f>SUM(E7:G7)</f>
        <v>26025.743050999998</v>
      </c>
      <c r="F6" s="257"/>
      <c r="G6" s="257"/>
      <c r="H6" s="268">
        <f>SUM(H7:J7)</f>
        <v>21016.82935</v>
      </c>
      <c r="I6" s="257"/>
      <c r="J6" s="269"/>
      <c r="K6" s="268">
        <f>SUM(K7:M7)</f>
        <v>42551.557183999998</v>
      </c>
      <c r="L6" s="257"/>
      <c r="M6" s="269"/>
      <c r="N6" s="257">
        <f>SUM(N8:N23)</f>
        <v>137334.45681600002</v>
      </c>
    </row>
    <row r="7" spans="1:21">
      <c r="A7" s="267"/>
      <c r="B7" s="222">
        <f t="shared" ref="B7:M7" si="0">SUM(B8:B23)</f>
        <v>17776.669269999995</v>
      </c>
      <c r="C7" s="153">
        <f t="shared" si="0"/>
        <v>16072.978868999999</v>
      </c>
      <c r="D7" s="223">
        <f t="shared" si="0"/>
        <v>13890.679092</v>
      </c>
      <c r="E7" s="153">
        <f t="shared" si="0"/>
        <v>10129.228413999999</v>
      </c>
      <c r="F7" s="153">
        <f t="shared" si="0"/>
        <v>9074.5858589999989</v>
      </c>
      <c r="G7" s="153">
        <f t="shared" si="0"/>
        <v>6821.9287780000004</v>
      </c>
      <c r="H7" s="222">
        <f t="shared" si="0"/>
        <v>6698.5725780000002</v>
      </c>
      <c r="I7" s="153">
        <f t="shared" si="0"/>
        <v>6715.0381390000011</v>
      </c>
      <c r="J7" s="223">
        <f t="shared" si="0"/>
        <v>7603.2186329999995</v>
      </c>
      <c r="K7" s="222">
        <f t="shared" si="0"/>
        <v>11558.006442999998</v>
      </c>
      <c r="L7" s="153">
        <f t="shared" si="0"/>
        <v>14587.348405000001</v>
      </c>
      <c r="M7" s="223">
        <f t="shared" si="0"/>
        <v>16406.202335999998</v>
      </c>
      <c r="N7" s="257"/>
    </row>
    <row r="8" spans="1:21">
      <c r="A8" s="123" t="s">
        <v>223</v>
      </c>
      <c r="B8" s="220">
        <f>'[1]Podklady RZ'!B24</f>
        <v>2886.1940449999997</v>
      </c>
      <c r="C8" s="150">
        <f>'[1]Podklady RZ'!C24</f>
        <v>2780.8423480000001</v>
      </c>
      <c r="D8" s="221">
        <f>'[1]Podklady RZ'!D24</f>
        <v>2839.93309</v>
      </c>
      <c r="E8" s="150">
        <f>'[1]Podklady RZ'!E24</f>
        <v>2271.3722940000002</v>
      </c>
      <c r="F8" s="150">
        <f>'[1]Podklady RZ'!F24</f>
        <v>2331.6238069999995</v>
      </c>
      <c r="G8" s="150">
        <f>'[1]Podklady RZ'!G24</f>
        <v>1960.526879999999</v>
      </c>
      <c r="H8" s="220">
        <f>'[1]Podklady RZ'!H24</f>
        <v>1843.2877769999998</v>
      </c>
      <c r="I8" s="150">
        <f>'[1]Podklady RZ'!I24</f>
        <v>1821.5612910000007</v>
      </c>
      <c r="J8" s="221">
        <f>'[1]Podklady RZ'!J24</f>
        <v>1892.884605</v>
      </c>
      <c r="K8" s="220">
        <f>'[1]Podklady RZ'!K24</f>
        <v>2016.5162929999995</v>
      </c>
      <c r="L8" s="150">
        <f>'[1]Podklady RZ'!L24</f>
        <v>2808.2422560000005</v>
      </c>
      <c r="M8" s="221">
        <f>'[1]Podklady RZ'!M24</f>
        <v>2999.7368469999997</v>
      </c>
      <c r="N8" s="150">
        <f t="shared" ref="N8:N23" si="1">SUM(B8:M8)</f>
        <v>28452.721533000004</v>
      </c>
      <c r="P8" s="91"/>
      <c r="Q8" s="98"/>
      <c r="R8" s="98"/>
      <c r="S8" s="98"/>
      <c r="T8" s="98"/>
      <c r="U8" s="93"/>
    </row>
    <row r="9" spans="1:21">
      <c r="A9" s="123" t="s">
        <v>224</v>
      </c>
      <c r="B9" s="220">
        <f>'[1]Podklady RZ'!B25</f>
        <v>428.82339799999971</v>
      </c>
      <c r="C9" s="150">
        <f>'[1]Podklady RZ'!C25</f>
        <v>381.63779800000015</v>
      </c>
      <c r="D9" s="221">
        <f>'[1]Podklady RZ'!D25</f>
        <v>388.28209800000019</v>
      </c>
      <c r="E9" s="150">
        <f>'[1]Podklady RZ'!E25</f>
        <v>339.11875999999961</v>
      </c>
      <c r="F9" s="150">
        <f>'[1]Podklady RZ'!F25</f>
        <v>327.05380499999978</v>
      </c>
      <c r="G9" s="150">
        <f>'[1]Podklady RZ'!G25</f>
        <v>280.03358800000012</v>
      </c>
      <c r="H9" s="220">
        <f>'[1]Podklady RZ'!H25</f>
        <v>284.10209800000024</v>
      </c>
      <c r="I9" s="150">
        <f>'[1]Podklady RZ'!I25</f>
        <v>286.69029400000016</v>
      </c>
      <c r="J9" s="221">
        <f>'[1]Podklady RZ'!J25</f>
        <v>295.27005299999979</v>
      </c>
      <c r="K9" s="220">
        <f>'[1]Podklady RZ'!K25</f>
        <v>360.41159999999962</v>
      </c>
      <c r="L9" s="150">
        <f>'[1]Podklady RZ'!L25</f>
        <v>389.01214500000003</v>
      </c>
      <c r="M9" s="221">
        <f>'[1]Podklady RZ'!M25</f>
        <v>415.66325499999982</v>
      </c>
      <c r="N9" s="150">
        <f t="shared" si="1"/>
        <v>4176.0988919999991</v>
      </c>
      <c r="P9" s="121"/>
      <c r="Q9" s="98"/>
      <c r="R9" s="98"/>
      <c r="S9" s="98"/>
      <c r="T9" s="98"/>
      <c r="U9" s="93"/>
    </row>
    <row r="10" spans="1:21">
      <c r="A10" s="123" t="s">
        <v>225</v>
      </c>
      <c r="B10" s="220">
        <f>'[1]Podklady RZ'!B26</f>
        <v>1191.9834470000001</v>
      </c>
      <c r="C10" s="150">
        <f>'[1]Podklady RZ'!C26</f>
        <v>1068.405988</v>
      </c>
      <c r="D10" s="221">
        <f>'[1]Podklady RZ'!D26</f>
        <v>840.06755299999998</v>
      </c>
      <c r="E10" s="150">
        <f>'[1]Podklady RZ'!E26</f>
        <v>535.10350600000004</v>
      </c>
      <c r="F10" s="150">
        <f>'[1]Podklady RZ'!F26</f>
        <v>389.87119100000001</v>
      </c>
      <c r="G10" s="150">
        <f>'[1]Podklady RZ'!G26</f>
        <v>238.64380700000004</v>
      </c>
      <c r="H10" s="220">
        <f>'[1]Podklady RZ'!H26</f>
        <v>218.97862700000002</v>
      </c>
      <c r="I10" s="150">
        <f>'[1]Podklady RZ'!I26</f>
        <v>309.58034199999997</v>
      </c>
      <c r="J10" s="221">
        <f>'[1]Podklady RZ'!J26</f>
        <v>353.32003900000001</v>
      </c>
      <c r="K10" s="220">
        <f>'[1]Podklady RZ'!K26</f>
        <v>704.74515099999996</v>
      </c>
      <c r="L10" s="150">
        <f>'[1]Podklady RZ'!L26</f>
        <v>864.54262100000005</v>
      </c>
      <c r="M10" s="221">
        <f>'[1]Podklady RZ'!M26</f>
        <v>885.22837000000015</v>
      </c>
      <c r="N10" s="150">
        <f t="shared" si="1"/>
        <v>7600.4706420000011</v>
      </c>
      <c r="P10" s="121"/>
      <c r="Q10" s="98"/>
      <c r="R10" s="98"/>
      <c r="S10" s="98"/>
      <c r="T10" s="98"/>
      <c r="U10" s="93"/>
    </row>
    <row r="11" spans="1:21">
      <c r="A11" s="123" t="s">
        <v>226</v>
      </c>
      <c r="B11" s="220">
        <f>'[1]Podklady RZ'!B27</f>
        <v>8.4641999999999999</v>
      </c>
      <c r="C11" s="150">
        <f>'[1]Podklady RZ'!C27</f>
        <v>6.5362969999999994</v>
      </c>
      <c r="D11" s="221">
        <f>'[1]Podklady RZ'!D27</f>
        <v>9.5557790000000011</v>
      </c>
      <c r="E11" s="150">
        <f>'[1]Podklady RZ'!E27</f>
        <v>9.0206859999999995</v>
      </c>
      <c r="F11" s="150">
        <f>'[1]Podklady RZ'!F27</f>
        <v>7.2004830000000011</v>
      </c>
      <c r="G11" s="150">
        <f>'[1]Podklady RZ'!G27</f>
        <v>8.978333000000001</v>
      </c>
      <c r="H11" s="220">
        <f>'[1]Podklady RZ'!H27</f>
        <v>5.1979449999999998</v>
      </c>
      <c r="I11" s="150">
        <f>'[1]Podklady RZ'!I27</f>
        <v>6.9834749999999994</v>
      </c>
      <c r="J11" s="221">
        <f>'[1]Podklady RZ'!J27</f>
        <v>5.6043710000000004</v>
      </c>
      <c r="K11" s="220">
        <f>'[1]Podklady RZ'!K27</f>
        <v>4.938714</v>
      </c>
      <c r="L11" s="150">
        <f>'[1]Podklady RZ'!L27</f>
        <v>2.7984359999999997</v>
      </c>
      <c r="M11" s="221">
        <f>'[1]Podklady RZ'!M27</f>
        <v>3.1025699999999996</v>
      </c>
      <c r="N11" s="150">
        <f t="shared" si="1"/>
        <v>78.381288999999995</v>
      </c>
      <c r="P11" s="121"/>
      <c r="Q11" s="98"/>
      <c r="R11" s="98"/>
      <c r="S11" s="98"/>
      <c r="T11" s="98"/>
      <c r="U11" s="93"/>
    </row>
    <row r="12" spans="1:21">
      <c r="A12" s="123" t="s">
        <v>227</v>
      </c>
      <c r="B12" s="220">
        <f>'[1]Podklady RZ'!B28</f>
        <v>10.092826102609573</v>
      </c>
      <c r="C12" s="150">
        <f>'[1]Podklady RZ'!C28</f>
        <v>9.8115970693443408</v>
      </c>
      <c r="D12" s="221">
        <f>'[1]Podklady RZ'!D28</f>
        <v>8.5647440847745511</v>
      </c>
      <c r="E12" s="150">
        <f>'[1]Podklady RZ'!E28</f>
        <v>7.5743113894828902</v>
      </c>
      <c r="F12" s="150">
        <f>'[1]Podklady RZ'!F28</f>
        <v>7.218090815806546</v>
      </c>
      <c r="G12" s="150">
        <f>'[1]Podklady RZ'!G28</f>
        <v>7.1020725153167099</v>
      </c>
      <c r="H12" s="220">
        <f>'[1]Podklady RZ'!H28</f>
        <v>6.664342292579418</v>
      </c>
      <c r="I12" s="150">
        <f>'[1]Podklady RZ'!I28</f>
        <v>6.3150251032848113</v>
      </c>
      <c r="J12" s="221">
        <f>'[1]Podklady RZ'!J28</f>
        <v>6.1613478499682541</v>
      </c>
      <c r="K12" s="220">
        <f>'[1]Podklady RZ'!K28</f>
        <v>7.9577555093167787</v>
      </c>
      <c r="L12" s="150">
        <f>'[1]Podklady RZ'!L28</f>
        <v>8.19780914805904</v>
      </c>
      <c r="M12" s="221">
        <f>'[1]Podklady RZ'!M28</f>
        <v>9.2325501194570929</v>
      </c>
      <c r="N12" s="150">
        <f t="shared" si="1"/>
        <v>94.892471999999998</v>
      </c>
      <c r="P12" s="121"/>
      <c r="Q12" s="98"/>
      <c r="R12" s="98"/>
      <c r="S12" s="98"/>
      <c r="T12" s="98"/>
      <c r="U12" s="93"/>
    </row>
    <row r="13" spans="1:21">
      <c r="A13" s="123" t="s">
        <v>228</v>
      </c>
      <c r="B13" s="220">
        <f>'[1]Podklady RZ'!B29</f>
        <v>0.13239300000000001</v>
      </c>
      <c r="C13" s="150">
        <f>'[1]Podklady RZ'!C29</f>
        <v>9.1897000000000006E-2</v>
      </c>
      <c r="D13" s="221">
        <f>'[1]Podklady RZ'!D29</f>
        <v>8.668300000000001E-2</v>
      </c>
      <c r="E13" s="150">
        <f>'[1]Podklady RZ'!E29</f>
        <v>0.26817599999999997</v>
      </c>
      <c r="F13" s="150">
        <f>'[1]Podklady RZ'!F29</f>
        <v>8.1819000000000003E-2</v>
      </c>
      <c r="G13" s="150">
        <f>'[1]Podklady RZ'!G29</f>
        <v>0.103688</v>
      </c>
      <c r="H13" s="220">
        <f>'[1]Podklady RZ'!H29</f>
        <v>8.139600000000001E-2</v>
      </c>
      <c r="I13" s="150">
        <f>'[1]Podklady RZ'!I29</f>
        <v>8.4158999999999998E-2</v>
      </c>
      <c r="J13" s="221">
        <f>'[1]Podklady RZ'!J29</f>
        <v>7.3440999999999992E-2</v>
      </c>
      <c r="K13" s="220">
        <f>'[1]Podklady RZ'!K29</f>
        <v>2.5090000000000001E-2</v>
      </c>
      <c r="L13" s="150">
        <f>'[1]Podklady RZ'!L29</f>
        <v>1.3119E-2</v>
      </c>
      <c r="M13" s="221">
        <f>'[1]Podklady RZ'!M29</f>
        <v>9.1149999999999998E-3</v>
      </c>
      <c r="N13" s="150">
        <f t="shared" si="1"/>
        <v>1.0509760000000001</v>
      </c>
      <c r="P13" s="121"/>
      <c r="Q13" s="98"/>
      <c r="R13" s="98"/>
      <c r="S13" s="98"/>
      <c r="T13" s="98"/>
      <c r="U13" s="93"/>
    </row>
    <row r="14" spans="1:21">
      <c r="A14" s="123" t="s">
        <v>229</v>
      </c>
      <c r="B14" s="220">
        <f>'[1]Podklady RZ'!B30</f>
        <v>6729.1287229999989</v>
      </c>
      <c r="C14" s="150">
        <f>'[1]Podklady RZ'!C30</f>
        <v>6118.3898970000009</v>
      </c>
      <c r="D14" s="221">
        <f>'[1]Podklady RZ'!D30</f>
        <v>5100.5716630000006</v>
      </c>
      <c r="E14" s="150">
        <f>'[1]Podklady RZ'!E30</f>
        <v>3504.3321049999995</v>
      </c>
      <c r="F14" s="150">
        <f>'[1]Podklady RZ'!F30</f>
        <v>2775.3962080000006</v>
      </c>
      <c r="G14" s="150">
        <f>'[1]Podklady RZ'!G30</f>
        <v>1678.136481</v>
      </c>
      <c r="H14" s="220">
        <f>'[1]Podklady RZ'!H30</f>
        <v>1648.3997199999999</v>
      </c>
      <c r="I14" s="150">
        <f>'[1]Podklady RZ'!I30</f>
        <v>1698.3892800000003</v>
      </c>
      <c r="J14" s="221">
        <f>'[1]Podklady RZ'!J30</f>
        <v>2119.7089309999997</v>
      </c>
      <c r="K14" s="220">
        <f>'[1]Podklady RZ'!K30</f>
        <v>3908.9498360000002</v>
      </c>
      <c r="L14" s="150">
        <f>'[1]Podklady RZ'!L30</f>
        <v>5188.3245389999984</v>
      </c>
      <c r="M14" s="221">
        <f>'[1]Podklady RZ'!M30</f>
        <v>6068.4466600000005</v>
      </c>
      <c r="N14" s="150">
        <f t="shared" si="1"/>
        <v>46538.174043000006</v>
      </c>
      <c r="P14" s="91"/>
      <c r="Q14" s="98"/>
      <c r="R14" s="98"/>
      <c r="S14" s="98"/>
      <c r="T14" s="98"/>
      <c r="U14" s="93"/>
    </row>
    <row r="15" spans="1:21">
      <c r="A15" s="123" t="s">
        <v>230</v>
      </c>
      <c r="B15" s="220">
        <f>'[1]Podklady RZ'!B31</f>
        <v>288.73899999999998</v>
      </c>
      <c r="C15" s="150">
        <f>'[1]Podklady RZ'!C31</f>
        <v>255.24299999999999</v>
      </c>
      <c r="D15" s="221">
        <f>'[1]Podklady RZ'!D31</f>
        <v>163.875</v>
      </c>
      <c r="E15" s="150">
        <f>'[1]Podklady RZ'!E31</f>
        <v>121.599</v>
      </c>
      <c r="F15" s="150">
        <f>'[1]Podklady RZ'!F31</f>
        <v>105.85</v>
      </c>
      <c r="G15" s="150">
        <f>'[1]Podklady RZ'!G31</f>
        <v>54.954000000000001</v>
      </c>
      <c r="H15" s="220">
        <f>'[1]Podklady RZ'!H31</f>
        <v>47.25</v>
      </c>
      <c r="I15" s="150">
        <f>'[1]Podklady RZ'!I31</f>
        <v>28.913</v>
      </c>
      <c r="J15" s="221">
        <f>'[1]Podklady RZ'!J31</f>
        <v>70.477999999999994</v>
      </c>
      <c r="K15" s="220">
        <f>'[1]Podklady RZ'!K31</f>
        <v>162.31100000000001</v>
      </c>
      <c r="L15" s="150">
        <f>'[1]Podklady RZ'!L31</f>
        <v>193.78</v>
      </c>
      <c r="M15" s="221">
        <f>'[1]Podklady RZ'!M31</f>
        <v>205.114</v>
      </c>
      <c r="N15" s="150">
        <f t="shared" ref="N15" si="2">SUM(B15:M15)</f>
        <v>1698.106</v>
      </c>
      <c r="P15" s="121"/>
      <c r="Q15" s="98"/>
      <c r="R15" s="98"/>
      <c r="S15" s="98"/>
      <c r="T15" s="98"/>
      <c r="U15" s="93"/>
    </row>
    <row r="16" spans="1:21">
      <c r="A16" s="123" t="s">
        <v>231</v>
      </c>
      <c r="B16" s="220">
        <f>'[1]Podklady RZ'!B32</f>
        <v>0</v>
      </c>
      <c r="C16" s="150">
        <f>'[1]Podklady RZ'!C32</f>
        <v>0</v>
      </c>
      <c r="D16" s="221">
        <f>'[1]Podklady RZ'!D32</f>
        <v>0</v>
      </c>
      <c r="E16" s="150">
        <f>'[1]Podklady RZ'!E32</f>
        <v>0</v>
      </c>
      <c r="F16" s="150">
        <f>'[1]Podklady RZ'!F32</f>
        <v>0</v>
      </c>
      <c r="G16" s="150">
        <f>'[1]Podklady RZ'!G32</f>
        <v>0</v>
      </c>
      <c r="H16" s="220">
        <f>'[1]Podklady RZ'!H32</f>
        <v>0</v>
      </c>
      <c r="I16" s="150">
        <f>'[1]Podklady RZ'!I32</f>
        <v>0</v>
      </c>
      <c r="J16" s="221">
        <f>'[1]Podklady RZ'!J32</f>
        <v>0</v>
      </c>
      <c r="K16" s="220">
        <f>'[1]Podklady RZ'!K32</f>
        <v>0</v>
      </c>
      <c r="L16" s="150">
        <f>'[1]Podklady RZ'!L32</f>
        <v>0</v>
      </c>
      <c r="M16" s="221">
        <f>'[1]Podklady RZ'!M32</f>
        <v>0</v>
      </c>
      <c r="N16" s="150">
        <f t="shared" si="1"/>
        <v>0</v>
      </c>
      <c r="P16" s="121"/>
      <c r="Q16" s="98"/>
      <c r="R16" s="98"/>
      <c r="S16" s="98"/>
      <c r="T16" s="98"/>
      <c r="U16" s="93"/>
    </row>
    <row r="17" spans="1:21">
      <c r="A17" s="123" t="s">
        <v>232</v>
      </c>
      <c r="B17" s="220">
        <f>'[1]Podklady RZ'!B33</f>
        <v>649.42890899999998</v>
      </c>
      <c r="C17" s="150">
        <f>'[1]Podklady RZ'!C33</f>
        <v>547.52115900000001</v>
      </c>
      <c r="D17" s="221">
        <f>'[1]Podklady RZ'!D33</f>
        <v>597.77222899999992</v>
      </c>
      <c r="E17" s="150">
        <f>'[1]Podklady RZ'!E33</f>
        <v>567.41801399999997</v>
      </c>
      <c r="F17" s="150">
        <f>'[1]Podklady RZ'!F33</f>
        <v>599.49592100000007</v>
      </c>
      <c r="G17" s="150">
        <f>'[1]Podklady RZ'!G33</f>
        <v>596.68909400000007</v>
      </c>
      <c r="H17" s="220">
        <f>'[1]Podklady RZ'!H33</f>
        <v>510.80502400000006</v>
      </c>
      <c r="I17" s="150">
        <f>'[1]Podklady RZ'!I33</f>
        <v>465.378491</v>
      </c>
      <c r="J17" s="221">
        <f>'[1]Podklady RZ'!J33</f>
        <v>531.62015899999994</v>
      </c>
      <c r="K17" s="220">
        <f>'[1]Podklady RZ'!K33</f>
        <v>607.96601899999996</v>
      </c>
      <c r="L17" s="150">
        <f>'[1]Podklady RZ'!L33</f>
        <v>578.68453599999998</v>
      </c>
      <c r="M17" s="221">
        <f>'[1]Podklady RZ'!M33</f>
        <v>665.68714899999998</v>
      </c>
      <c r="N17" s="150">
        <f t="shared" si="1"/>
        <v>6918.4667040000004</v>
      </c>
      <c r="P17" s="121"/>
      <c r="Q17" s="98"/>
      <c r="R17" s="98"/>
      <c r="S17" s="98"/>
      <c r="T17" s="98"/>
      <c r="U17" s="93"/>
    </row>
    <row r="18" spans="1:21">
      <c r="A18" s="123" t="s">
        <v>233</v>
      </c>
      <c r="B18" s="220">
        <f>'[1]Podklady RZ'!B34</f>
        <v>2.6741980000000001</v>
      </c>
      <c r="C18" s="150">
        <f>'[1]Podklady RZ'!C34</f>
        <v>2.8312179999999998</v>
      </c>
      <c r="D18" s="221">
        <f>'[1]Podklady RZ'!D34</f>
        <v>2.3364059999999998</v>
      </c>
      <c r="E18" s="150">
        <f>'[1]Podklady RZ'!E34</f>
        <v>0.63553099999999996</v>
      </c>
      <c r="F18" s="150">
        <f>'[1]Podklady RZ'!F34</f>
        <v>0.67357100000000003</v>
      </c>
      <c r="G18" s="150">
        <f>'[1]Podklady RZ'!G34</f>
        <v>0.58597800000000011</v>
      </c>
      <c r="H18" s="220">
        <f>'[1]Podklady RZ'!H34</f>
        <v>0.52681200000000006</v>
      </c>
      <c r="I18" s="150">
        <f>'[1]Podklady RZ'!I34</f>
        <v>0.682558</v>
      </c>
      <c r="J18" s="221">
        <f>'[1]Podklady RZ'!J34</f>
        <v>0.525451</v>
      </c>
      <c r="K18" s="220">
        <f>'[1]Podklady RZ'!K34</f>
        <v>17.795936999999999</v>
      </c>
      <c r="L18" s="150">
        <f>'[1]Podklady RZ'!L34</f>
        <v>38.462813000000004</v>
      </c>
      <c r="M18" s="221">
        <f>'[1]Podklady RZ'!M34</f>
        <v>43.518440000000005</v>
      </c>
      <c r="N18" s="150">
        <f t="shared" si="1"/>
        <v>111.24891300000002</v>
      </c>
      <c r="P18" s="121"/>
      <c r="Q18" s="98"/>
      <c r="R18" s="98"/>
      <c r="S18" s="98"/>
      <c r="T18" s="98"/>
      <c r="U18" s="93"/>
    </row>
    <row r="19" spans="1:21">
      <c r="A19" s="123" t="s">
        <v>234</v>
      </c>
      <c r="B19" s="220">
        <f>'[1]Podklady RZ'!B35</f>
        <v>513.64987899999994</v>
      </c>
      <c r="C19" s="150">
        <f>'[1]Podklady RZ'!C35</f>
        <v>464.83387399999998</v>
      </c>
      <c r="D19" s="221">
        <f>'[1]Podklady RZ'!D35</f>
        <v>446.25828799999999</v>
      </c>
      <c r="E19" s="150">
        <f>'[1]Podklady RZ'!E35</f>
        <v>430.80910299999999</v>
      </c>
      <c r="F19" s="150">
        <f>'[1]Podklady RZ'!F35</f>
        <v>397.93519600000008</v>
      </c>
      <c r="G19" s="150">
        <f>'[1]Podklady RZ'!G35</f>
        <v>351.49276799999996</v>
      </c>
      <c r="H19" s="220">
        <f>'[1]Podklady RZ'!H35</f>
        <v>305.24789600000003</v>
      </c>
      <c r="I19" s="150">
        <f>'[1]Podklady RZ'!I35</f>
        <v>323.37362899999999</v>
      </c>
      <c r="J19" s="221">
        <f>'[1]Podklady RZ'!J35</f>
        <v>374.42604400000005</v>
      </c>
      <c r="K19" s="220">
        <f>'[1]Podklady RZ'!K35</f>
        <v>356.59377199999994</v>
      </c>
      <c r="L19" s="150">
        <f>'[1]Podklady RZ'!L35</f>
        <v>398.01475499999992</v>
      </c>
      <c r="M19" s="221">
        <f>'[1]Podklady RZ'!M35</f>
        <v>438.1909</v>
      </c>
      <c r="N19" s="150">
        <f t="shared" si="1"/>
        <v>4800.8261039999998</v>
      </c>
      <c r="P19" s="121"/>
      <c r="Q19" s="98"/>
      <c r="R19" s="98"/>
      <c r="S19" s="98"/>
      <c r="T19" s="98"/>
      <c r="U19" s="93"/>
    </row>
    <row r="20" spans="1:21">
      <c r="A20" s="123" t="s">
        <v>235</v>
      </c>
      <c r="B20" s="220">
        <f>'[1]Podklady RZ'!B36</f>
        <v>579.21939899999984</v>
      </c>
      <c r="C20" s="150">
        <f>'[1]Podklady RZ'!C36</f>
        <v>526.79929499999992</v>
      </c>
      <c r="D20" s="221">
        <f>'[1]Podklady RZ'!D36</f>
        <v>539.49875200000008</v>
      </c>
      <c r="E20" s="150">
        <f>'[1]Podklady RZ'!E36</f>
        <v>517.29084</v>
      </c>
      <c r="F20" s="150">
        <f>'[1]Podklady RZ'!F36</f>
        <v>577.45080399999995</v>
      </c>
      <c r="G20" s="150">
        <f>'[1]Podklady RZ'!G36</f>
        <v>475.24125300000003</v>
      </c>
      <c r="H20" s="220">
        <f>'[1]Podklady RZ'!H36</f>
        <v>503.81722699999989</v>
      </c>
      <c r="I20" s="150">
        <f>'[1]Podklady RZ'!I36</f>
        <v>487.92218399999996</v>
      </c>
      <c r="J20" s="221">
        <f>'[1]Podklady RZ'!J36</f>
        <v>481.17700499999995</v>
      </c>
      <c r="K20" s="220">
        <f>'[1]Podklady RZ'!K36</f>
        <v>567.18822900000009</v>
      </c>
      <c r="L20" s="150">
        <f>'[1]Podklady RZ'!L36</f>
        <v>544.39064000000008</v>
      </c>
      <c r="M20" s="221">
        <f>'[1]Podklady RZ'!M36</f>
        <v>573.13409000000024</v>
      </c>
      <c r="N20" s="150">
        <f t="shared" si="1"/>
        <v>6373.129718000001</v>
      </c>
      <c r="P20" s="121"/>
      <c r="Q20" s="98"/>
      <c r="R20" s="98"/>
      <c r="S20" s="98"/>
      <c r="T20" s="98"/>
      <c r="U20" s="93"/>
    </row>
    <row r="21" spans="1:21">
      <c r="A21" s="123" t="s">
        <v>236</v>
      </c>
      <c r="B21" s="220">
        <f>'[1]Podklady RZ'!B37</f>
        <v>0</v>
      </c>
      <c r="C21" s="150">
        <f>'[1]Podklady RZ'!C37</f>
        <v>0</v>
      </c>
      <c r="D21" s="221">
        <f>'[1]Podklady RZ'!D37</f>
        <v>0</v>
      </c>
      <c r="E21" s="150">
        <f>'[1]Podklady RZ'!E37</f>
        <v>0</v>
      </c>
      <c r="F21" s="150">
        <f>'[1]Podklady RZ'!F37</f>
        <v>0</v>
      </c>
      <c r="G21" s="150">
        <f>'[1]Podklady RZ'!G37</f>
        <v>0</v>
      </c>
      <c r="H21" s="220">
        <f>'[1]Podklady RZ'!H37</f>
        <v>0</v>
      </c>
      <c r="I21" s="150">
        <f>'[1]Podklady RZ'!I37</f>
        <v>0</v>
      </c>
      <c r="J21" s="221">
        <f>'[1]Podklady RZ'!J37</f>
        <v>0</v>
      </c>
      <c r="K21" s="220">
        <f>'[1]Podklady RZ'!K37</f>
        <v>0</v>
      </c>
      <c r="L21" s="150">
        <f>'[1]Podklady RZ'!L37</f>
        <v>0</v>
      </c>
      <c r="M21" s="221">
        <f>'[1]Podklady RZ'!M37</f>
        <v>0</v>
      </c>
      <c r="N21" s="150">
        <f t="shared" si="1"/>
        <v>0</v>
      </c>
      <c r="P21" s="121"/>
      <c r="Q21" s="98"/>
      <c r="R21" s="98"/>
      <c r="S21" s="98"/>
      <c r="T21" s="98"/>
      <c r="U21" s="93"/>
    </row>
    <row r="22" spans="1:21">
      <c r="A22" s="123" t="s">
        <v>237</v>
      </c>
      <c r="B22" s="220">
        <f>'[1]Podklady RZ'!B38</f>
        <v>32.992674000000015</v>
      </c>
      <c r="C22" s="150">
        <f>'[1]Podklady RZ'!C38</f>
        <v>42.257221000000008</v>
      </c>
      <c r="D22" s="221">
        <f>'[1]Podklady RZ'!D38</f>
        <v>18.490400999999999</v>
      </c>
      <c r="E22" s="150">
        <f>'[1]Podklady RZ'!E38</f>
        <v>8.8269530000000014</v>
      </c>
      <c r="F22" s="150">
        <f>'[1]Podklady RZ'!F38</f>
        <v>4.5780010000000004</v>
      </c>
      <c r="G22" s="150">
        <f>'[1]Podklady RZ'!G38</f>
        <v>11.713188000000002</v>
      </c>
      <c r="H22" s="220">
        <f>'[1]Podklady RZ'!H38</f>
        <v>6.5402319999999987</v>
      </c>
      <c r="I22" s="150">
        <f>'[1]Podklady RZ'!I38</f>
        <v>4.1048540000000004</v>
      </c>
      <c r="J22" s="221">
        <f>'[1]Podklady RZ'!J38</f>
        <v>7.8787449999999959</v>
      </c>
      <c r="K22" s="220">
        <f>'[1]Podklady RZ'!K38</f>
        <v>14.114493999999995</v>
      </c>
      <c r="L22" s="150">
        <f>'[1]Podklady RZ'!L38</f>
        <v>24.638608999999995</v>
      </c>
      <c r="M22" s="221">
        <f>'[1]Podklady RZ'!M38</f>
        <v>26.807938000000007</v>
      </c>
      <c r="N22" s="150">
        <f t="shared" si="1"/>
        <v>202.94331000000005</v>
      </c>
      <c r="P22" s="121"/>
      <c r="Q22" s="98"/>
      <c r="R22" s="98"/>
      <c r="S22" s="98"/>
      <c r="T22" s="98"/>
      <c r="U22" s="93"/>
    </row>
    <row r="23" spans="1:21">
      <c r="A23" s="123" t="s">
        <v>238</v>
      </c>
      <c r="B23" s="220">
        <f>'[1]Podklady RZ'!B39</f>
        <v>4455.1461788973875</v>
      </c>
      <c r="C23" s="150">
        <f>'[1]Podklady RZ'!C39</f>
        <v>3867.7772799306535</v>
      </c>
      <c r="D23" s="221">
        <f>'[1]Podklady RZ'!D39</f>
        <v>2935.3864059152274</v>
      </c>
      <c r="E23" s="150">
        <f>'[1]Podklady RZ'!E39</f>
        <v>1815.8591346105163</v>
      </c>
      <c r="F23" s="150">
        <f>'[1]Podklady RZ'!F39</f>
        <v>1550.1569621841916</v>
      </c>
      <c r="G23" s="150">
        <f>'[1]Podklady RZ'!G39</f>
        <v>1157.7276474846849</v>
      </c>
      <c r="H23" s="220">
        <f>'[1]Podklady RZ'!H39</f>
        <v>1317.6734817074209</v>
      </c>
      <c r="I23" s="150">
        <f>'[1]Podklady RZ'!I39</f>
        <v>1275.0595568967149</v>
      </c>
      <c r="J23" s="221">
        <f>'[1]Podklady RZ'!J39</f>
        <v>1464.0904411500317</v>
      </c>
      <c r="K23" s="220">
        <f>'[1]Podklady RZ'!K39</f>
        <v>2828.4925524906839</v>
      </c>
      <c r="L23" s="150">
        <f>'[1]Podklady RZ'!L39</f>
        <v>3548.2461268519414</v>
      </c>
      <c r="M23" s="221">
        <f>'[1]Podklady RZ'!M39</f>
        <v>4072.3304518805448</v>
      </c>
      <c r="N23" s="150">
        <f t="shared" si="1"/>
        <v>30287.946219999998</v>
      </c>
      <c r="P23" s="91"/>
      <c r="Q23" s="98"/>
      <c r="R23" s="98"/>
      <c r="S23" s="98"/>
      <c r="T23" s="98"/>
      <c r="U23" s="93"/>
    </row>
    <row r="24" spans="1:21" s="69" customFormat="1" ht="11.25">
      <c r="A24" s="151"/>
      <c r="B24" s="4"/>
      <c r="C24" s="4"/>
      <c r="D24" s="4"/>
      <c r="E24" s="4"/>
      <c r="F24" s="4"/>
      <c r="G24" s="4"/>
      <c r="H24" s="4"/>
      <c r="I24" s="4"/>
      <c r="J24" s="4"/>
      <c r="K24" s="4"/>
      <c r="L24" s="4"/>
      <c r="M24" s="4"/>
      <c r="N24" s="3"/>
      <c r="P24" s="102"/>
      <c r="Q24" s="102"/>
      <c r="R24" s="102"/>
      <c r="S24" s="102"/>
      <c r="T24" s="102"/>
      <c r="U24" s="105"/>
    </row>
    <row r="25" spans="1:21">
      <c r="A25" s="92" t="s">
        <v>23</v>
      </c>
      <c r="B25" s="24">
        <f>+N8</f>
        <v>28452.721533000004</v>
      </c>
      <c r="C25" s="140"/>
      <c r="D25" s="140"/>
      <c r="E25" s="140"/>
      <c r="F25" s="140"/>
      <c r="G25" s="140"/>
      <c r="H25" s="140"/>
      <c r="I25" s="140"/>
      <c r="J25" s="140"/>
      <c r="K25" s="140"/>
      <c r="L25" s="140"/>
      <c r="M25" s="140"/>
    </row>
    <row r="26" spans="1:21">
      <c r="A26" s="92" t="s">
        <v>22</v>
      </c>
      <c r="B26" s="24">
        <f t="shared" ref="B26:B40" si="3">+N9</f>
        <v>4176.0988919999991</v>
      </c>
      <c r="C26" s="109"/>
      <c r="D26" s="109"/>
      <c r="E26" s="109"/>
      <c r="F26" s="109"/>
      <c r="G26" s="109"/>
      <c r="H26" s="109"/>
      <c r="I26" s="109"/>
      <c r="J26" s="109"/>
      <c r="K26" s="109"/>
      <c r="L26" s="109"/>
      <c r="M26" s="109"/>
    </row>
    <row r="27" spans="1:21">
      <c r="A27" s="92" t="s">
        <v>21</v>
      </c>
      <c r="B27" s="24">
        <f t="shared" si="3"/>
        <v>7600.4706420000011</v>
      </c>
      <c r="C27" s="217"/>
      <c r="D27" s="217"/>
      <c r="E27" s="217"/>
      <c r="F27" s="217"/>
      <c r="G27" s="217"/>
      <c r="H27" s="217"/>
      <c r="I27" s="217"/>
      <c r="J27" s="217"/>
      <c r="K27" s="217"/>
      <c r="L27" s="217"/>
      <c r="M27" s="217"/>
      <c r="N27" s="8"/>
    </row>
    <row r="28" spans="1:21">
      <c r="A28" s="92" t="s">
        <v>38</v>
      </c>
      <c r="B28" s="24">
        <f t="shared" si="3"/>
        <v>78.381288999999995</v>
      </c>
      <c r="C28" s="217"/>
      <c r="D28" s="217"/>
      <c r="E28" s="217"/>
      <c r="F28" s="217"/>
      <c r="G28" s="217"/>
      <c r="H28" s="217"/>
      <c r="I28" s="217"/>
      <c r="J28" s="217"/>
      <c r="K28" s="217"/>
      <c r="L28" s="217"/>
      <c r="M28" s="217"/>
      <c r="N28" s="8"/>
    </row>
    <row r="29" spans="1:21">
      <c r="A29" s="92" t="s">
        <v>39</v>
      </c>
      <c r="B29" s="24">
        <f t="shared" si="3"/>
        <v>94.892471999999998</v>
      </c>
      <c r="C29" s="109"/>
      <c r="D29" s="109"/>
      <c r="E29" s="109"/>
      <c r="F29" s="109"/>
      <c r="G29" s="109"/>
      <c r="H29" s="109"/>
      <c r="I29" s="109"/>
      <c r="J29" s="109"/>
      <c r="K29" s="109"/>
      <c r="L29" s="109"/>
      <c r="M29" s="109"/>
    </row>
    <row r="30" spans="1:21">
      <c r="A30" s="92" t="s">
        <v>40</v>
      </c>
      <c r="B30" s="24">
        <f t="shared" si="3"/>
        <v>1.0509760000000001</v>
      </c>
      <c r="C30" s="109"/>
      <c r="D30" s="109"/>
      <c r="E30" s="109"/>
      <c r="F30" s="109"/>
      <c r="G30" s="109"/>
      <c r="H30" s="109"/>
      <c r="I30" s="109"/>
      <c r="J30" s="109"/>
      <c r="K30" s="109"/>
      <c r="L30" s="109"/>
      <c r="M30" s="109"/>
    </row>
    <row r="31" spans="1:21">
      <c r="A31" s="92" t="s">
        <v>20</v>
      </c>
      <c r="B31" s="24">
        <f t="shared" si="3"/>
        <v>46538.174043000006</v>
      </c>
      <c r="C31" s="109"/>
      <c r="D31" s="109"/>
      <c r="E31" s="109"/>
      <c r="F31" s="109"/>
      <c r="G31" s="109"/>
      <c r="H31" s="109"/>
      <c r="I31" s="109"/>
      <c r="J31" s="109"/>
      <c r="K31" s="109"/>
      <c r="L31" s="109"/>
      <c r="M31" s="109"/>
    </row>
    <row r="32" spans="1:21">
      <c r="A32" s="92" t="s">
        <v>41</v>
      </c>
      <c r="B32" s="24">
        <f t="shared" si="3"/>
        <v>1698.106</v>
      </c>
      <c r="C32" s="109"/>
      <c r="D32" s="109"/>
      <c r="E32" s="109"/>
      <c r="F32" s="109"/>
      <c r="G32" s="109"/>
      <c r="H32" s="109"/>
      <c r="I32" s="109"/>
      <c r="J32" s="109"/>
      <c r="K32" s="109"/>
      <c r="L32" s="109"/>
      <c r="M32" s="109"/>
    </row>
    <row r="33" spans="1:13">
      <c r="A33" s="92" t="s">
        <v>19</v>
      </c>
      <c r="B33" s="24">
        <f t="shared" si="3"/>
        <v>0</v>
      </c>
      <c r="C33" s="109"/>
      <c r="D33" s="109"/>
      <c r="E33" s="109"/>
      <c r="F33" s="109"/>
      <c r="G33" s="109"/>
      <c r="H33" s="109"/>
      <c r="I33" s="109"/>
      <c r="J33" s="109"/>
      <c r="K33" s="109"/>
      <c r="L33" s="109"/>
      <c r="M33" s="109"/>
    </row>
    <row r="34" spans="1:13">
      <c r="A34" s="92" t="s">
        <v>18</v>
      </c>
      <c r="B34" s="24">
        <f t="shared" si="3"/>
        <v>6918.4667040000004</v>
      </c>
      <c r="C34" s="109"/>
      <c r="D34" s="109"/>
      <c r="E34" s="109"/>
      <c r="F34" s="109"/>
      <c r="G34" s="109"/>
      <c r="H34" s="109"/>
      <c r="I34" s="109"/>
      <c r="J34" s="109"/>
      <c r="K34" s="109"/>
      <c r="L34" s="109"/>
      <c r="M34" s="109"/>
    </row>
    <row r="35" spans="1:13">
      <c r="A35" s="92" t="s">
        <v>17</v>
      </c>
      <c r="B35" s="24">
        <f t="shared" si="3"/>
        <v>111.24891300000002</v>
      </c>
      <c r="C35" s="109"/>
      <c r="D35" s="109"/>
      <c r="E35" s="109"/>
      <c r="F35" s="109"/>
      <c r="G35" s="109"/>
      <c r="H35" s="109"/>
      <c r="I35" s="109"/>
      <c r="J35" s="109"/>
      <c r="K35" s="109"/>
      <c r="L35" s="109"/>
      <c r="M35" s="109"/>
    </row>
    <row r="36" spans="1:13">
      <c r="A36" s="92" t="s">
        <v>16</v>
      </c>
      <c r="B36" s="24">
        <f t="shared" si="3"/>
        <v>4800.8261039999998</v>
      </c>
      <c r="C36" s="109"/>
      <c r="D36" s="109"/>
      <c r="E36" s="109"/>
      <c r="F36" s="109"/>
      <c r="G36" s="109"/>
      <c r="H36" s="109"/>
      <c r="I36" s="109"/>
      <c r="J36" s="109"/>
      <c r="K36" s="109"/>
      <c r="L36" s="109"/>
      <c r="M36" s="109"/>
    </row>
    <row r="37" spans="1:13">
      <c r="A37" s="92" t="s">
        <v>15</v>
      </c>
      <c r="B37" s="24">
        <f t="shared" si="3"/>
        <v>6373.129718000001</v>
      </c>
      <c r="C37" s="109"/>
      <c r="D37" s="109"/>
      <c r="E37" s="109"/>
      <c r="F37" s="109"/>
      <c r="G37" s="109"/>
      <c r="H37" s="109"/>
      <c r="I37" s="109"/>
      <c r="J37" s="109"/>
      <c r="K37" s="109"/>
      <c r="L37" s="109"/>
      <c r="M37" s="109"/>
    </row>
    <row r="38" spans="1:13">
      <c r="A38" s="92" t="s">
        <v>0</v>
      </c>
      <c r="B38" s="24">
        <f t="shared" si="3"/>
        <v>0</v>
      </c>
      <c r="C38" s="109"/>
      <c r="D38" s="109"/>
      <c r="E38" s="109"/>
      <c r="F38" s="109"/>
      <c r="G38" s="109"/>
      <c r="H38" s="109"/>
      <c r="I38" s="109"/>
      <c r="J38" s="109"/>
      <c r="K38" s="109"/>
      <c r="L38" s="109"/>
      <c r="M38" s="109"/>
    </row>
    <row r="39" spans="1:13">
      <c r="A39" s="92" t="s">
        <v>14</v>
      </c>
      <c r="B39" s="24">
        <f t="shared" si="3"/>
        <v>202.94331000000005</v>
      </c>
      <c r="C39" s="109"/>
      <c r="D39" s="109"/>
      <c r="E39" s="109"/>
      <c r="F39" s="109"/>
      <c r="G39" s="109"/>
      <c r="H39" s="109"/>
      <c r="I39" s="109"/>
      <c r="J39" s="109"/>
      <c r="K39" s="109"/>
      <c r="L39" s="109"/>
      <c r="M39" s="109"/>
    </row>
    <row r="40" spans="1:13">
      <c r="A40" s="92" t="s">
        <v>13</v>
      </c>
      <c r="B40" s="24">
        <f t="shared" si="3"/>
        <v>30287.946219999998</v>
      </c>
      <c r="C40" s="109"/>
      <c r="D40" s="109"/>
      <c r="E40" s="109"/>
      <c r="F40" s="109"/>
      <c r="G40" s="109"/>
      <c r="H40" s="109"/>
      <c r="I40" s="109"/>
      <c r="J40" s="109"/>
      <c r="K40" s="109"/>
      <c r="L40" s="109"/>
      <c r="M40" s="109"/>
    </row>
  </sheetData>
  <mergeCells count="11">
    <mergeCell ref="N6:N7"/>
    <mergeCell ref="A6:A7"/>
    <mergeCell ref="B6:D6"/>
    <mergeCell ref="E6:G6"/>
    <mergeCell ref="H6:J6"/>
    <mergeCell ref="K6:M6"/>
    <mergeCell ref="A4:A5"/>
    <mergeCell ref="B4:D4"/>
    <mergeCell ref="E4:G4"/>
    <mergeCell ref="H4:J4"/>
    <mergeCell ref="K4:M4"/>
  </mergeCells>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5">
    <tabColor rgb="FF00B0F0"/>
  </sheetPr>
  <dimension ref="A1:U35"/>
  <sheetViews>
    <sheetView showGridLines="0" view="pageBreakPreview" zoomScaleNormal="70" zoomScaleSheetLayoutView="100" workbookViewId="0">
      <selection activeCell="P34" sqref="P34"/>
    </sheetView>
  </sheetViews>
  <sheetFormatPr defaultColWidth="9.140625" defaultRowHeight="12"/>
  <cols>
    <col min="1" max="1" width="21.5703125" style="7" customWidth="1"/>
    <col min="2" max="4" width="8.28515625" style="7" customWidth="1"/>
    <col min="5" max="13" width="9.5703125" style="7" customWidth="1"/>
    <col min="14" max="14" width="10.42578125" style="7" customWidth="1"/>
    <col min="15" max="16384" width="9.140625" style="7"/>
  </cols>
  <sheetData>
    <row r="1" spans="1:21" ht="18">
      <c r="A1" s="189" t="s">
        <v>239</v>
      </c>
      <c r="N1" s="191" t="str">
        <f>'3'!N1</f>
        <v>2022</v>
      </c>
    </row>
    <row r="2" spans="1:21" ht="6" customHeight="1"/>
    <row r="3" spans="1:21">
      <c r="A3" s="262"/>
      <c r="B3" s="263" t="s">
        <v>198</v>
      </c>
      <c r="C3" s="264"/>
      <c r="D3" s="265"/>
      <c r="E3" s="263" t="s">
        <v>199</v>
      </c>
      <c r="F3" s="264"/>
      <c r="G3" s="265"/>
      <c r="H3" s="263" t="s">
        <v>200</v>
      </c>
      <c r="I3" s="264"/>
      <c r="J3" s="265"/>
      <c r="K3" s="263" t="s">
        <v>201</v>
      </c>
      <c r="L3" s="264"/>
      <c r="M3" s="265"/>
      <c r="N3" s="171" t="s">
        <v>214</v>
      </c>
    </row>
    <row r="4" spans="1:21">
      <c r="A4" s="262"/>
      <c r="B4" s="218" t="s">
        <v>202</v>
      </c>
      <c r="C4" s="154" t="s">
        <v>203</v>
      </c>
      <c r="D4" s="219" t="s">
        <v>204</v>
      </c>
      <c r="E4" s="218" t="s">
        <v>205</v>
      </c>
      <c r="F4" s="154" t="s">
        <v>206</v>
      </c>
      <c r="G4" s="219" t="s">
        <v>207</v>
      </c>
      <c r="H4" s="218" t="s">
        <v>208</v>
      </c>
      <c r="I4" s="154" t="s">
        <v>209</v>
      </c>
      <c r="J4" s="219" t="s">
        <v>210</v>
      </c>
      <c r="K4" s="218" t="s">
        <v>211</v>
      </c>
      <c r="L4" s="154" t="s">
        <v>212</v>
      </c>
      <c r="M4" s="219" t="s">
        <v>213</v>
      </c>
      <c r="N4" s="155"/>
    </row>
    <row r="5" spans="1:21">
      <c r="A5" s="267" t="s">
        <v>215</v>
      </c>
      <c r="B5" s="268">
        <f>SUM(B6:D6)</f>
        <v>47740.327230999996</v>
      </c>
      <c r="C5" s="257"/>
      <c r="D5" s="269"/>
      <c r="E5" s="268">
        <f t="shared" ref="E5" si="0">SUM(E6:G6)</f>
        <v>26025.743050999994</v>
      </c>
      <c r="F5" s="257"/>
      <c r="G5" s="269"/>
      <c r="H5" s="268">
        <f t="shared" ref="H5" si="1">SUM(H6:J6)</f>
        <v>21016.861109000001</v>
      </c>
      <c r="I5" s="257"/>
      <c r="J5" s="269"/>
      <c r="K5" s="268">
        <f t="shared" ref="K5" si="2">SUM(K6:M6)</f>
        <v>42551.557184000005</v>
      </c>
      <c r="L5" s="257"/>
      <c r="M5" s="269"/>
      <c r="N5" s="257">
        <f>SUM(N7:N20)</f>
        <v>137334.488575</v>
      </c>
    </row>
    <row r="6" spans="1:21">
      <c r="A6" s="267"/>
      <c r="B6" s="222">
        <f>SUM(B7:B20)</f>
        <v>17776.669269999999</v>
      </c>
      <c r="C6" s="153">
        <f t="shared" ref="C6:M6" si="3">SUM(C7:C20)</f>
        <v>16072.978869</v>
      </c>
      <c r="D6" s="223">
        <f t="shared" si="3"/>
        <v>13890.679092</v>
      </c>
      <c r="E6" s="222">
        <f t="shared" si="3"/>
        <v>10129.228413999999</v>
      </c>
      <c r="F6" s="153">
        <f t="shared" si="3"/>
        <v>9074.5858589999989</v>
      </c>
      <c r="G6" s="223">
        <f t="shared" si="3"/>
        <v>6821.9287779999986</v>
      </c>
      <c r="H6" s="222">
        <f t="shared" si="3"/>
        <v>6698.6043370000007</v>
      </c>
      <c r="I6" s="153">
        <f t="shared" si="3"/>
        <v>6715.0381390000002</v>
      </c>
      <c r="J6" s="223">
        <f t="shared" si="3"/>
        <v>7603.2186330000004</v>
      </c>
      <c r="K6" s="222">
        <f t="shared" si="3"/>
        <v>11558.006443</v>
      </c>
      <c r="L6" s="153">
        <f t="shared" si="3"/>
        <v>14587.348404999999</v>
      </c>
      <c r="M6" s="223">
        <f t="shared" si="3"/>
        <v>16406.202336000002</v>
      </c>
      <c r="N6" s="257"/>
      <c r="P6" s="61"/>
      <c r="Q6" s="61"/>
      <c r="R6" s="61"/>
      <c r="S6" s="61"/>
      <c r="T6" s="61"/>
    </row>
    <row r="7" spans="1:21">
      <c r="A7" s="123" t="s">
        <v>166</v>
      </c>
      <c r="B7" s="220">
        <f>'[1]Podklady RZ'!B47</f>
        <v>701.83383899999978</v>
      </c>
      <c r="C7" s="150">
        <f>'[1]Podklady RZ'!C47</f>
        <v>647.42768200000012</v>
      </c>
      <c r="D7" s="221">
        <f>'[1]Podklady RZ'!D47</f>
        <v>535.96928300000002</v>
      </c>
      <c r="E7" s="220">
        <f>'[1]Podklady RZ'!E47</f>
        <v>350.22648999999996</v>
      </c>
      <c r="F7" s="150">
        <f>'[1]Podklady RZ'!F47</f>
        <v>278.73124899999999</v>
      </c>
      <c r="G7" s="221">
        <f>'[1]Podklady RZ'!G47</f>
        <v>212.67398999999989</v>
      </c>
      <c r="H7" s="220">
        <f>'[1]Podklady RZ'!H47</f>
        <v>209.35098999999997</v>
      </c>
      <c r="I7" s="150">
        <f>'[1]Podklady RZ'!I47</f>
        <v>219.42076000000003</v>
      </c>
      <c r="J7" s="221">
        <f>'[1]Podklady RZ'!J47</f>
        <v>201.22339300000002</v>
      </c>
      <c r="K7" s="220">
        <f>'[1]Podklady RZ'!K47</f>
        <v>412.82934299999999</v>
      </c>
      <c r="L7" s="150">
        <f>'[1]Podklady RZ'!L47</f>
        <v>532.71223899999995</v>
      </c>
      <c r="M7" s="221">
        <f>'[1]Podklady RZ'!M47</f>
        <v>647.58369800000014</v>
      </c>
      <c r="N7" s="150">
        <f>SUM(B7:M7)</f>
        <v>4949.9829559999998</v>
      </c>
      <c r="P7" s="39"/>
      <c r="Q7" s="98"/>
      <c r="R7" s="98"/>
      <c r="S7" s="98"/>
      <c r="T7" s="98"/>
      <c r="U7" s="93"/>
    </row>
    <row r="8" spans="1:21">
      <c r="A8" s="123" t="s">
        <v>240</v>
      </c>
      <c r="B8" s="220">
        <f>'[1]Podklady RZ'!B48</f>
        <v>941.83407799999998</v>
      </c>
      <c r="C8" s="150">
        <f>'[1]Podklady RZ'!C48</f>
        <v>837.91943500000014</v>
      </c>
      <c r="D8" s="221">
        <f>'[1]Podklady RZ'!D48</f>
        <v>700.63859200000047</v>
      </c>
      <c r="E8" s="220">
        <f>'[1]Podklady RZ'!E48</f>
        <v>495.05722999999989</v>
      </c>
      <c r="F8" s="150">
        <f>'[1]Podklady RZ'!F48</f>
        <v>409.36051000000015</v>
      </c>
      <c r="G8" s="221">
        <f>'[1]Podklady RZ'!G48</f>
        <v>265.20983900000004</v>
      </c>
      <c r="H8" s="220">
        <f>'[1]Podklady RZ'!H48</f>
        <v>257.11681400000009</v>
      </c>
      <c r="I8" s="150">
        <f>'[1]Podklady RZ'!I48</f>
        <v>255.2556780000001</v>
      </c>
      <c r="J8" s="221">
        <f>'[1]Podklady RZ'!J48</f>
        <v>310.04777299999984</v>
      </c>
      <c r="K8" s="220">
        <f>'[1]Podklady RZ'!K48</f>
        <v>591.44738799999971</v>
      </c>
      <c r="L8" s="150">
        <f>'[1]Podklady RZ'!L48</f>
        <v>751.59259099999963</v>
      </c>
      <c r="M8" s="221">
        <f>'[1]Podklady RZ'!M48</f>
        <v>857.76357499999961</v>
      </c>
      <c r="N8" s="150">
        <f t="shared" ref="N8:N20" si="4">SUM(B8:M8)</f>
        <v>6673.2435030000006</v>
      </c>
      <c r="P8" s="39"/>
      <c r="Q8" s="98"/>
      <c r="R8" s="98"/>
      <c r="S8" s="98"/>
      <c r="T8" s="98"/>
      <c r="U8" s="93"/>
    </row>
    <row r="9" spans="1:21">
      <c r="A9" s="123" t="s">
        <v>241</v>
      </c>
      <c r="B9" s="220">
        <f>'[1]Podklady RZ'!B49</f>
        <v>1106.8514629999997</v>
      </c>
      <c r="C9" s="150">
        <f>'[1]Podklady RZ'!C49</f>
        <v>918.8392369999998</v>
      </c>
      <c r="D9" s="221">
        <f>'[1]Podklady RZ'!D49</f>
        <v>675.92072499999972</v>
      </c>
      <c r="E9" s="220">
        <f>'[1]Podklady RZ'!E49</f>
        <v>481.49774799999989</v>
      </c>
      <c r="F9" s="150">
        <f>'[1]Podklady RZ'!F49</f>
        <v>395.53288500000002</v>
      </c>
      <c r="G9" s="221">
        <f>'[1]Podklady RZ'!G49</f>
        <v>267.10593800000009</v>
      </c>
      <c r="H9" s="220">
        <f>'[1]Podklady RZ'!H49</f>
        <v>255.97213199999996</v>
      </c>
      <c r="I9" s="150">
        <f>'[1]Podklady RZ'!I49</f>
        <v>261.86374699999999</v>
      </c>
      <c r="J9" s="221">
        <f>'[1]Podklady RZ'!J49</f>
        <v>315.67641499999991</v>
      </c>
      <c r="K9" s="220">
        <f>'[1]Podklady RZ'!K49</f>
        <v>563.67818299999988</v>
      </c>
      <c r="L9" s="150">
        <f>'[1]Podklady RZ'!L49</f>
        <v>792.25264600000003</v>
      </c>
      <c r="M9" s="221">
        <f>'[1]Podklady RZ'!M49</f>
        <v>929.96756200000004</v>
      </c>
      <c r="N9" s="150">
        <f t="shared" si="4"/>
        <v>6965.158680999999</v>
      </c>
      <c r="P9" s="39"/>
      <c r="Q9" s="98"/>
      <c r="R9" s="98"/>
      <c r="S9" s="98"/>
      <c r="T9" s="98"/>
      <c r="U9" s="93"/>
    </row>
    <row r="10" spans="1:21">
      <c r="A10" s="123" t="s">
        <v>242</v>
      </c>
      <c r="B10" s="220">
        <f>'[1]Podklady RZ'!B50</f>
        <v>761.0698910000001</v>
      </c>
      <c r="C10" s="150">
        <f>'[1]Podklady RZ'!C50</f>
        <v>686.87834900000018</v>
      </c>
      <c r="D10" s="221">
        <f>'[1]Podklady RZ'!D50</f>
        <v>633.17939699999999</v>
      </c>
      <c r="E10" s="220">
        <f>'[1]Podklady RZ'!E50</f>
        <v>428.76314099999991</v>
      </c>
      <c r="F10" s="150">
        <f>'[1]Podklady RZ'!F50</f>
        <v>381.84763600000002</v>
      </c>
      <c r="G10" s="221">
        <f>'[1]Podklady RZ'!G50</f>
        <v>274.14864999999992</v>
      </c>
      <c r="H10" s="220">
        <f>'[1]Podklady RZ'!H50</f>
        <v>222.32362900000004</v>
      </c>
      <c r="I10" s="150">
        <f>'[1]Podklady RZ'!I50</f>
        <v>250.58322900000007</v>
      </c>
      <c r="J10" s="221">
        <f>'[1]Podklady RZ'!J50</f>
        <v>329.56837400000001</v>
      </c>
      <c r="K10" s="220">
        <f>'[1]Podklady RZ'!K50</f>
        <v>508.68928600000015</v>
      </c>
      <c r="L10" s="150">
        <f>'[1]Podklady RZ'!L50</f>
        <v>610.46966499999996</v>
      </c>
      <c r="M10" s="221">
        <f>'[1]Podklady RZ'!M50</f>
        <v>655.6247340000001</v>
      </c>
      <c r="N10" s="150">
        <f t="shared" si="4"/>
        <v>5743.1459809999997</v>
      </c>
      <c r="P10" s="39"/>
      <c r="Q10" s="98"/>
      <c r="R10" s="98"/>
      <c r="S10" s="98"/>
      <c r="T10" s="98"/>
      <c r="U10" s="93"/>
    </row>
    <row r="11" spans="1:21">
      <c r="A11" s="123" t="s">
        <v>170</v>
      </c>
      <c r="B11" s="220">
        <f>'[1]Podklady RZ'!B51</f>
        <v>494.95268000000027</v>
      </c>
      <c r="C11" s="150">
        <f>'[1]Podklady RZ'!C51</f>
        <v>443.48810400000025</v>
      </c>
      <c r="D11" s="221">
        <f>'[1]Podklady RZ'!D51</f>
        <v>377.33746100000013</v>
      </c>
      <c r="E11" s="220">
        <f>'[1]Podklady RZ'!E51</f>
        <v>278.087647</v>
      </c>
      <c r="F11" s="150">
        <f>'[1]Podklady RZ'!F51</f>
        <v>246.05467499999997</v>
      </c>
      <c r="G11" s="221">
        <f>'[1]Podklady RZ'!G51</f>
        <v>174.85272399999999</v>
      </c>
      <c r="H11" s="220">
        <f>'[1]Podklady RZ'!H51</f>
        <v>153.48962099999989</v>
      </c>
      <c r="I11" s="150">
        <f>'[1]Podklady RZ'!I51</f>
        <v>153.339778</v>
      </c>
      <c r="J11" s="221">
        <f>'[1]Podklady RZ'!J51</f>
        <v>161.83980099999999</v>
      </c>
      <c r="K11" s="220">
        <f>'[1]Podklady RZ'!K51</f>
        <v>285.88415299999991</v>
      </c>
      <c r="L11" s="150">
        <f>'[1]Podklady RZ'!L51</f>
        <v>403.26669999999973</v>
      </c>
      <c r="M11" s="221">
        <f>'[1]Podklady RZ'!M51</f>
        <v>449.61077999999986</v>
      </c>
      <c r="N11" s="150">
        <f t="shared" si="4"/>
        <v>3622.2041240000003</v>
      </c>
      <c r="P11" s="39"/>
      <c r="Q11" s="98"/>
      <c r="R11" s="98"/>
      <c r="S11" s="98"/>
      <c r="T11" s="98"/>
      <c r="U11" s="93"/>
    </row>
    <row r="12" spans="1:21">
      <c r="A12" s="123" t="s">
        <v>243</v>
      </c>
      <c r="B12" s="220">
        <f>'[1]Podklady RZ'!B52</f>
        <v>577.04798699999992</v>
      </c>
      <c r="C12" s="150">
        <f>'[1]Podklady RZ'!C52</f>
        <v>466.03972299999998</v>
      </c>
      <c r="D12" s="221">
        <f>'[1]Podklady RZ'!D52</f>
        <v>390.98162500000018</v>
      </c>
      <c r="E12" s="220">
        <f>'[1]Podklady RZ'!E52</f>
        <v>290.69342299999994</v>
      </c>
      <c r="F12" s="150">
        <f>'[1]Podklady RZ'!F52</f>
        <v>261.554057</v>
      </c>
      <c r="G12" s="221">
        <f>'[1]Podklady RZ'!G52</f>
        <v>183.29052200000001</v>
      </c>
      <c r="H12" s="220">
        <f>'[1]Podklady RZ'!H52</f>
        <v>159.35952400000008</v>
      </c>
      <c r="I12" s="150">
        <f>'[1]Podklady RZ'!I52</f>
        <v>172.037429</v>
      </c>
      <c r="J12" s="221">
        <f>'[1]Podklady RZ'!J52</f>
        <v>227.47142299999996</v>
      </c>
      <c r="K12" s="220">
        <f>'[1]Podklady RZ'!K52</f>
        <v>437.50827000000021</v>
      </c>
      <c r="L12" s="150">
        <f>'[1]Podklady RZ'!L52</f>
        <v>511.96691700000002</v>
      </c>
      <c r="M12" s="221">
        <f>'[1]Podklady RZ'!M52</f>
        <v>546.30764000000022</v>
      </c>
      <c r="N12" s="150">
        <f t="shared" si="4"/>
        <v>4224.2585400000007</v>
      </c>
      <c r="P12" s="39"/>
      <c r="Q12" s="98"/>
      <c r="R12" s="98"/>
      <c r="S12" s="98"/>
      <c r="T12" s="98"/>
      <c r="U12" s="93"/>
    </row>
    <row r="13" spans="1:21">
      <c r="A13" s="123" t="s">
        <v>244</v>
      </c>
      <c r="B13" s="220">
        <f>'[1]Podklady RZ'!B53</f>
        <v>320.51495699999987</v>
      </c>
      <c r="C13" s="150">
        <f>'[1]Podklady RZ'!C53</f>
        <v>291.27961799999997</v>
      </c>
      <c r="D13" s="221">
        <f>'[1]Podklady RZ'!D53</f>
        <v>233.27520199999992</v>
      </c>
      <c r="E13" s="220">
        <f>'[1]Podklady RZ'!E53</f>
        <v>169.58790899999994</v>
      </c>
      <c r="F13" s="150">
        <f>'[1]Podklady RZ'!F53</f>
        <v>139.49206800000002</v>
      </c>
      <c r="G13" s="221">
        <f>'[1]Podklady RZ'!G53</f>
        <v>108.268145</v>
      </c>
      <c r="H13" s="220">
        <f>'[1]Podklady RZ'!H53</f>
        <v>108.78134799999999</v>
      </c>
      <c r="I13" s="150">
        <f>'[1]Podklady RZ'!I53</f>
        <v>111.67087500000001</v>
      </c>
      <c r="J13" s="221">
        <f>'[1]Podklady RZ'!J53</f>
        <v>125.48661300000001</v>
      </c>
      <c r="K13" s="220">
        <f>'[1]Podklady RZ'!K53</f>
        <v>197.10084799999998</v>
      </c>
      <c r="L13" s="150">
        <f>'[1]Podklady RZ'!L53</f>
        <v>244.74630699999997</v>
      </c>
      <c r="M13" s="221">
        <f>'[1]Podklady RZ'!M53</f>
        <v>286.93005199999999</v>
      </c>
      <c r="N13" s="150">
        <f t="shared" si="4"/>
        <v>2337.1339419999999</v>
      </c>
      <c r="P13" s="39"/>
      <c r="Q13" s="98"/>
      <c r="R13" s="98"/>
      <c r="S13" s="98"/>
      <c r="T13" s="98"/>
      <c r="U13" s="93"/>
    </row>
    <row r="14" spans="1:21">
      <c r="A14" s="123" t="s">
        <v>245</v>
      </c>
      <c r="B14" s="220">
        <f>'[1]Podklady RZ'!B54</f>
        <v>2898.5000739999996</v>
      </c>
      <c r="C14" s="150">
        <f>'[1]Podklady RZ'!C54</f>
        <v>2596.5932919999982</v>
      </c>
      <c r="D14" s="221">
        <f>'[1]Podklady RZ'!D54</f>
        <v>2278.9672000000014</v>
      </c>
      <c r="E14" s="220">
        <f>'[1]Podklady RZ'!E54</f>
        <v>1797.450376</v>
      </c>
      <c r="F14" s="150">
        <f>'[1]Podklady RZ'!F54</f>
        <v>1727.0730469999999</v>
      </c>
      <c r="G14" s="221">
        <f>'[1]Podklady RZ'!G54</f>
        <v>1361.2338269999991</v>
      </c>
      <c r="H14" s="220">
        <f>'[1]Podklady RZ'!H54</f>
        <v>1365.6938140000002</v>
      </c>
      <c r="I14" s="150">
        <f>'[1]Podklady RZ'!I54</f>
        <v>1281.7341759999997</v>
      </c>
      <c r="J14" s="221">
        <f>'[1]Podklady RZ'!J54</f>
        <v>1399.4293289999994</v>
      </c>
      <c r="K14" s="220">
        <f>'[1]Podklady RZ'!K54</f>
        <v>1852.5069699999995</v>
      </c>
      <c r="L14" s="150">
        <f>'[1]Podklady RZ'!L54</f>
        <v>2396.0390179999986</v>
      </c>
      <c r="M14" s="221">
        <f>'[1]Podklady RZ'!M54</f>
        <v>2617.2329359999981</v>
      </c>
      <c r="N14" s="150">
        <f t="shared" si="4"/>
        <v>23572.454058999992</v>
      </c>
      <c r="P14" s="39"/>
      <c r="Q14" s="98"/>
      <c r="R14" s="98"/>
      <c r="S14" s="98"/>
      <c r="T14" s="98"/>
      <c r="U14" s="107"/>
    </row>
    <row r="15" spans="1:21">
      <c r="A15" s="123" t="s">
        <v>246</v>
      </c>
      <c r="B15" s="220">
        <f>'[1]Podklady RZ'!B55</f>
        <v>840.45302899999979</v>
      </c>
      <c r="C15" s="150">
        <f>'[1]Podklady RZ'!C55</f>
        <v>731.69727200000023</v>
      </c>
      <c r="D15" s="221">
        <f>'[1]Podklady RZ'!D55</f>
        <v>609.35652299999958</v>
      </c>
      <c r="E15" s="220">
        <f>'[1]Podklady RZ'!E55</f>
        <v>433.18756399999995</v>
      </c>
      <c r="F15" s="150">
        <f>'[1]Podklady RZ'!F55</f>
        <v>396.204814</v>
      </c>
      <c r="G15" s="221">
        <f>'[1]Podklady RZ'!G55</f>
        <v>291.52868800000005</v>
      </c>
      <c r="H15" s="220">
        <f>'[1]Podklady RZ'!H55</f>
        <v>297.36584700000009</v>
      </c>
      <c r="I15" s="150">
        <f>'[1]Podklady RZ'!I55</f>
        <v>298.99763500000006</v>
      </c>
      <c r="J15" s="221">
        <f>'[1]Podklady RZ'!J55</f>
        <v>384.24273500000004</v>
      </c>
      <c r="K15" s="220">
        <f>'[1]Podklady RZ'!K55</f>
        <v>604.16556500000002</v>
      </c>
      <c r="L15" s="150">
        <f>'[1]Podklady RZ'!L55</f>
        <v>712.69148299999972</v>
      </c>
      <c r="M15" s="221">
        <f>'[1]Podklady RZ'!M55</f>
        <v>763.33287200000029</v>
      </c>
      <c r="N15" s="150">
        <f t="shared" si="4"/>
        <v>6363.2240269999993</v>
      </c>
      <c r="P15" s="39"/>
      <c r="Q15" s="98"/>
      <c r="R15" s="98"/>
      <c r="S15" s="98"/>
      <c r="T15" s="98"/>
      <c r="U15" s="93"/>
    </row>
    <row r="16" spans="1:21">
      <c r="A16" s="123" t="s">
        <v>247</v>
      </c>
      <c r="B16" s="220">
        <f>'[1]Podklady RZ'!B56</f>
        <v>883.34504800000002</v>
      </c>
      <c r="C16" s="150">
        <f>'[1]Podklady RZ'!C56</f>
        <v>798.98017700000003</v>
      </c>
      <c r="D16" s="221">
        <f>'[1]Podklady RZ'!D56</f>
        <v>654.18327000000011</v>
      </c>
      <c r="E16" s="220">
        <f>'[1]Podklady RZ'!E56</f>
        <v>447.53759099999991</v>
      </c>
      <c r="F16" s="150">
        <f>'[1]Podklady RZ'!F56</f>
        <v>390.67997399999985</v>
      </c>
      <c r="G16" s="221">
        <f>'[1]Podklady RZ'!G56</f>
        <v>242.71413300000003</v>
      </c>
      <c r="H16" s="220">
        <f>'[1]Podklady RZ'!H56</f>
        <v>232.63440199999999</v>
      </c>
      <c r="I16" s="150">
        <f>'[1]Podklady RZ'!I56</f>
        <v>217.425625</v>
      </c>
      <c r="J16" s="221">
        <f>'[1]Podklady RZ'!J56</f>
        <v>302.06138300000009</v>
      </c>
      <c r="K16" s="220">
        <f>'[1]Podklady RZ'!K56</f>
        <v>544.83273700000007</v>
      </c>
      <c r="L16" s="150">
        <f>'[1]Podklady RZ'!L56</f>
        <v>702.82843100000014</v>
      </c>
      <c r="M16" s="221">
        <f>'[1]Podklady RZ'!M56</f>
        <v>811.21239099999991</v>
      </c>
      <c r="N16" s="150">
        <f t="shared" si="4"/>
        <v>6228.4351619999989</v>
      </c>
      <c r="P16" s="39"/>
      <c r="Q16" s="98"/>
      <c r="R16" s="98"/>
      <c r="S16" s="98"/>
      <c r="T16" s="98"/>
      <c r="U16" s="93"/>
    </row>
    <row r="17" spans="1:21">
      <c r="A17" s="123" t="s">
        <v>248</v>
      </c>
      <c r="B17" s="220">
        <f>'[1]Podklady RZ'!B57</f>
        <v>802.96832399999994</v>
      </c>
      <c r="C17" s="150">
        <f>'[1]Podklady RZ'!C57</f>
        <v>749.67213400000014</v>
      </c>
      <c r="D17" s="221">
        <f>'[1]Podklady RZ'!D57</f>
        <v>599.70777999999962</v>
      </c>
      <c r="E17" s="220">
        <f>'[1]Podklady RZ'!E57</f>
        <v>409.47026499999981</v>
      </c>
      <c r="F17" s="150">
        <f>'[1]Podklady RZ'!F57</f>
        <v>327.26888900000012</v>
      </c>
      <c r="G17" s="221">
        <f>'[1]Podklady RZ'!G57</f>
        <v>204.52695299999996</v>
      </c>
      <c r="H17" s="220">
        <f>'[1]Podklady RZ'!H57</f>
        <v>199.27451800000003</v>
      </c>
      <c r="I17" s="150">
        <f>'[1]Podklady RZ'!I57</f>
        <v>167.58932399999998</v>
      </c>
      <c r="J17" s="221">
        <f>'[1]Podklady RZ'!J57</f>
        <v>259.11889700000006</v>
      </c>
      <c r="K17" s="220">
        <f>'[1]Podklady RZ'!K57</f>
        <v>472.53928200000001</v>
      </c>
      <c r="L17" s="150">
        <f>'[1]Podklady RZ'!L57</f>
        <v>643.962627</v>
      </c>
      <c r="M17" s="221">
        <f>'[1]Podklady RZ'!M57</f>
        <v>727.06912600000032</v>
      </c>
      <c r="N17" s="150">
        <f t="shared" si="4"/>
        <v>5563.1681189999999</v>
      </c>
      <c r="P17" s="39"/>
      <c r="Q17" s="98"/>
      <c r="R17" s="98"/>
      <c r="S17" s="98"/>
      <c r="T17" s="98"/>
      <c r="U17" s="93"/>
    </row>
    <row r="18" spans="1:21">
      <c r="A18" s="123" t="s">
        <v>249</v>
      </c>
      <c r="B18" s="220">
        <f>'[1]Podklady RZ'!B58</f>
        <v>3296.4961460000004</v>
      </c>
      <c r="C18" s="150">
        <f>'[1]Podklady RZ'!C58</f>
        <v>2948.4409509999991</v>
      </c>
      <c r="D18" s="221">
        <f>'[1]Podklady RZ'!D58</f>
        <v>2475.4287169999984</v>
      </c>
      <c r="E18" s="220">
        <f>'[1]Podklady RZ'!E58</f>
        <v>1578.0504259999998</v>
      </c>
      <c r="F18" s="150">
        <f>'[1]Podklady RZ'!F58</f>
        <v>1394.528558</v>
      </c>
      <c r="G18" s="221">
        <f>'[1]Podklady RZ'!G58</f>
        <v>1015.1108159999997</v>
      </c>
      <c r="H18" s="220">
        <f>'[1]Podklady RZ'!H58</f>
        <v>892.64355899999953</v>
      </c>
      <c r="I18" s="150">
        <f>'[1]Podklady RZ'!I58</f>
        <v>956.15823899999998</v>
      </c>
      <c r="J18" s="221">
        <f>'[1]Podklady RZ'!J58</f>
        <v>1246.9695540000009</v>
      </c>
      <c r="K18" s="220">
        <f>'[1]Podklady RZ'!K58</f>
        <v>2194.0583110000011</v>
      </c>
      <c r="L18" s="150">
        <f>'[1]Podklady RZ'!L58</f>
        <v>2704.3923460000024</v>
      </c>
      <c r="M18" s="221">
        <f>'[1]Podklady RZ'!M58</f>
        <v>3115.2165160000018</v>
      </c>
      <c r="N18" s="150">
        <f t="shared" si="4"/>
        <v>23817.494139000002</v>
      </c>
      <c r="P18" s="39"/>
      <c r="Q18" s="98"/>
      <c r="R18" s="98"/>
      <c r="S18" s="98"/>
      <c r="T18" s="98"/>
      <c r="U18" s="93"/>
    </row>
    <row r="19" spans="1:21">
      <c r="A19" s="123" t="s">
        <v>250</v>
      </c>
      <c r="B19" s="220">
        <f>'[1]Podklady RZ'!B59</f>
        <v>3318.2928880000013</v>
      </c>
      <c r="C19" s="150">
        <f>'[1]Podklady RZ'!C59</f>
        <v>3226.4574980000011</v>
      </c>
      <c r="D19" s="221">
        <f>'[1]Podklady RZ'!D59</f>
        <v>3105.6299070000005</v>
      </c>
      <c r="E19" s="220">
        <f>'[1]Podklady RZ'!E59</f>
        <v>2500.743132000001</v>
      </c>
      <c r="F19" s="150">
        <f>'[1]Podklady RZ'!F59</f>
        <v>2281.0711150000002</v>
      </c>
      <c r="G19" s="221">
        <f>'[1]Podklady RZ'!G59</f>
        <v>1888.0366609999996</v>
      </c>
      <c r="H19" s="220">
        <f>'[1]Podklady RZ'!H59</f>
        <v>2005.9094800000003</v>
      </c>
      <c r="I19" s="150">
        <f>'[1]Podklady RZ'!I59</f>
        <v>2064.9610579999999</v>
      </c>
      <c r="J19" s="221">
        <f>'[1]Podklady RZ'!J59</f>
        <v>1983.1210899999999</v>
      </c>
      <c r="K19" s="220">
        <f>'[1]Podklady RZ'!K59</f>
        <v>2359.2003109999987</v>
      </c>
      <c r="L19" s="150">
        <f>'[1]Podklady RZ'!L59</f>
        <v>2952.7232989999989</v>
      </c>
      <c r="M19" s="221">
        <f>'[1]Podklady RZ'!M59</f>
        <v>3303.9238449999998</v>
      </c>
      <c r="N19" s="150">
        <f t="shared" si="4"/>
        <v>30990.070284000005</v>
      </c>
      <c r="P19" s="39"/>
      <c r="Q19" s="98"/>
      <c r="R19" s="98"/>
      <c r="S19" s="98"/>
      <c r="T19" s="98"/>
      <c r="U19" s="107"/>
    </row>
    <row r="20" spans="1:21">
      <c r="A20" s="123" t="s">
        <v>251</v>
      </c>
      <c r="B20" s="220">
        <f>'[1]Podklady RZ'!B60</f>
        <v>832.50886599999967</v>
      </c>
      <c r="C20" s="150">
        <f>'[1]Podklady RZ'!C60</f>
        <v>729.26539700000023</v>
      </c>
      <c r="D20" s="221">
        <f>'[1]Podklady RZ'!D60</f>
        <v>620.10341000000005</v>
      </c>
      <c r="E20" s="220">
        <f>'[1]Podklady RZ'!E60</f>
        <v>468.875472</v>
      </c>
      <c r="F20" s="150">
        <f>'[1]Podklady RZ'!F60</f>
        <v>445.18638199999992</v>
      </c>
      <c r="G20" s="221">
        <f>'[1]Podklady RZ'!G60</f>
        <v>333.22789200000011</v>
      </c>
      <c r="H20" s="220">
        <f>'[1]Podklady RZ'!H60</f>
        <v>338.68865899999992</v>
      </c>
      <c r="I20" s="150">
        <f>'[1]Podklady RZ'!I60</f>
        <v>304.000586</v>
      </c>
      <c r="J20" s="221">
        <f>'[1]Podklady RZ'!J60</f>
        <v>356.96185299999996</v>
      </c>
      <c r="K20" s="220">
        <f>'[1]Podklady RZ'!K60</f>
        <v>533.56579600000009</v>
      </c>
      <c r="L20" s="150">
        <f>'[1]Podklady RZ'!L60</f>
        <v>627.70413599999995</v>
      </c>
      <c r="M20" s="221">
        <f>'[1]Podklady RZ'!M60</f>
        <v>694.4266090000001</v>
      </c>
      <c r="N20" s="150">
        <f t="shared" si="4"/>
        <v>6284.5150580000009</v>
      </c>
      <c r="P20" s="39"/>
      <c r="Q20" s="98"/>
      <c r="R20" s="98"/>
      <c r="S20" s="98"/>
      <c r="T20" s="98"/>
      <c r="U20" s="93"/>
    </row>
    <row r="21" spans="1:21">
      <c r="A21" s="4"/>
      <c r="N21" s="3"/>
      <c r="P21" s="101"/>
      <c r="Q21" s="101"/>
      <c r="R21" s="101"/>
      <c r="S21" s="101"/>
      <c r="T21" s="101"/>
      <c r="U21" s="106"/>
    </row>
    <row r="22" spans="1:21">
      <c r="A22" s="10" t="s">
        <v>72</v>
      </c>
      <c r="B22" s="24">
        <f>SUM(INDEX(B7:M7,,MONTH('[1]Podklady RZ'!$O$1)):INDEX(B7:M7,,MONTH('[1]Podklady RZ'!$Q$1)))</f>
        <v>4949.9829559999998</v>
      </c>
      <c r="Q22" s="98"/>
      <c r="R22" s="98"/>
      <c r="S22" s="98"/>
      <c r="U22" s="93"/>
    </row>
    <row r="23" spans="1:21">
      <c r="A23" s="10" t="s">
        <v>57</v>
      </c>
      <c r="B23" s="24">
        <f>SUM(INDEX(B8:M8,,MONTH('[1]Podklady RZ'!$O$1)):INDEX(B8:M8,,MONTH('[1]Podklady RZ'!$Q$1)))</f>
        <v>6673.2435030000006</v>
      </c>
      <c r="U23" s="105"/>
    </row>
    <row r="24" spans="1:21">
      <c r="A24" s="10" t="s">
        <v>58</v>
      </c>
      <c r="B24" s="24">
        <f>SUM(INDEX(B9:M9,,MONTH('[1]Podklady RZ'!$O$1)):INDEX(B9:M9,,MONTH('[1]Podklady RZ'!$Q$1)))</f>
        <v>6965.158680999999</v>
      </c>
    </row>
    <row r="25" spans="1:21">
      <c r="A25" s="10" t="s">
        <v>59</v>
      </c>
      <c r="B25" s="24">
        <f>SUM(INDEX(B10:M10,,MONTH('[1]Podklady RZ'!$O$1)):INDEX(B10:M10,,MONTH('[1]Podklady RZ'!$Q$1)))</f>
        <v>5743.1459809999997</v>
      </c>
    </row>
    <row r="26" spans="1:21">
      <c r="A26" s="10" t="s">
        <v>71</v>
      </c>
      <c r="B26" s="24">
        <f>SUM(INDEX(B11:M11,,MONTH('[1]Podklady RZ'!$O$1)):INDEX(B11:M11,,MONTH('[1]Podklady RZ'!$Q$1)))</f>
        <v>3622.2041240000003</v>
      </c>
    </row>
    <row r="27" spans="1:21">
      <c r="A27" s="10" t="s">
        <v>60</v>
      </c>
      <c r="B27" s="24">
        <f>SUM(INDEX(B12:M12,,MONTH('[1]Podklady RZ'!$O$1)):INDEX(B12:M12,,MONTH('[1]Podklady RZ'!$Q$1)))</f>
        <v>4224.2585400000007</v>
      </c>
    </row>
    <row r="28" spans="1:21">
      <c r="A28" s="10" t="s">
        <v>61</v>
      </c>
      <c r="B28" s="24">
        <f>SUM(INDEX(B13:M13,,MONTH('[1]Podklady RZ'!$O$1)):INDEX(B13:M13,,MONTH('[1]Podklady RZ'!$Q$1)))</f>
        <v>2337.1339419999999</v>
      </c>
    </row>
    <row r="29" spans="1:21">
      <c r="A29" s="10" t="s">
        <v>62</v>
      </c>
      <c r="B29" s="24">
        <f>SUM(INDEX(B14:M14,,MONTH('[1]Podklady RZ'!$O$1)):INDEX(B14:M14,,MONTH('[1]Podklady RZ'!$Q$1)))</f>
        <v>23572.454058999992</v>
      </c>
    </row>
    <row r="30" spans="1:21">
      <c r="A30" s="10" t="s">
        <v>63</v>
      </c>
      <c r="B30" s="24">
        <f>SUM(INDEX(B15:M15,,MONTH('[1]Podklady RZ'!$O$1)):INDEX(B15:M15,,MONTH('[1]Podklady RZ'!$Q$1)))</f>
        <v>6363.2240269999993</v>
      </c>
    </row>
    <row r="31" spans="1:21">
      <c r="A31" s="10" t="s">
        <v>64</v>
      </c>
      <c r="B31" s="24">
        <f>SUM(INDEX(B16:M16,,MONTH('[1]Podklady RZ'!$O$1)):INDEX(B16:M16,,MONTH('[1]Podklady RZ'!$Q$1)))</f>
        <v>6228.4351619999989</v>
      </c>
    </row>
    <row r="32" spans="1:21">
      <c r="A32" s="10" t="s">
        <v>65</v>
      </c>
      <c r="B32" s="24">
        <f>SUM(INDEX(B17:M17,,MONTH('[1]Podklady RZ'!$O$1)):INDEX(B17:M17,,MONTH('[1]Podklady RZ'!$Q$1)))</f>
        <v>5563.1681189999999</v>
      </c>
    </row>
    <row r="33" spans="1:2">
      <c r="A33" s="10" t="s">
        <v>66</v>
      </c>
      <c r="B33" s="24">
        <f>SUM(INDEX(B18:M18,,MONTH('[1]Podklady RZ'!$O$1)):INDEX(B18:M18,,MONTH('[1]Podklady RZ'!$Q$1)))</f>
        <v>23817.494139000002</v>
      </c>
    </row>
    <row r="34" spans="1:2">
      <c r="A34" s="10" t="s">
        <v>67</v>
      </c>
      <c r="B34" s="24">
        <f>SUM(INDEX(B19:M19,,MONTH('[1]Podklady RZ'!$O$1)):INDEX(B19:M19,,MONTH('[1]Podklady RZ'!$Q$1)))</f>
        <v>30990.070284000005</v>
      </c>
    </row>
    <row r="35" spans="1:2">
      <c r="A35" s="10" t="s">
        <v>68</v>
      </c>
      <c r="B35" s="24">
        <f>SUM(INDEX(B20:M20,,MONTH('[1]Podklady RZ'!$O$1)):INDEX(B20:M20,,MONTH('[1]Podklady RZ'!$Q$1)))</f>
        <v>6284.5150580000009</v>
      </c>
    </row>
  </sheetData>
  <sortState xmlns:xlrd2="http://schemas.microsoft.com/office/spreadsheetml/2017/richdata2" ref="A7:N20">
    <sortCondition ref="A7"/>
  </sortState>
  <mergeCells count="11">
    <mergeCell ref="N5:N6"/>
    <mergeCell ref="A3:A4"/>
    <mergeCell ref="B3:D3"/>
    <mergeCell ref="E3:G3"/>
    <mergeCell ref="H3:J3"/>
    <mergeCell ref="K3:M3"/>
    <mergeCell ref="A5:A6"/>
    <mergeCell ref="B5:D5"/>
    <mergeCell ref="E5:G5"/>
    <mergeCell ref="H5:J5"/>
    <mergeCell ref="K5:M5"/>
  </mergeCells>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14">
    <tabColor rgb="FF00B0F0"/>
  </sheetPr>
  <dimension ref="A1:R42"/>
  <sheetViews>
    <sheetView showGridLines="0" view="pageBreakPreview" zoomScaleNormal="70" zoomScaleSheetLayoutView="100" workbookViewId="0">
      <selection activeCell="T24" sqref="T24"/>
    </sheetView>
  </sheetViews>
  <sheetFormatPr defaultColWidth="9.140625" defaultRowHeight="12.75"/>
  <cols>
    <col min="1" max="1" width="30.85546875" style="2" customWidth="1"/>
    <col min="2" max="8" width="7.28515625" style="2" customWidth="1"/>
    <col min="9" max="9" width="7.5703125" style="2" customWidth="1"/>
    <col min="10" max="12" width="7.28515625" style="2" customWidth="1"/>
    <col min="13" max="14" width="7.5703125" style="2" customWidth="1"/>
    <col min="15" max="15" width="7.28515625" style="2" customWidth="1"/>
    <col min="16" max="16" width="9.140625" style="2" customWidth="1"/>
    <col min="17" max="16384" width="9.140625" style="2"/>
  </cols>
  <sheetData>
    <row r="1" spans="1:18" s="61" customFormat="1" ht="18">
      <c r="A1" s="189" t="s">
        <v>252</v>
      </c>
      <c r="B1" s="22"/>
      <c r="C1" s="22"/>
      <c r="D1" s="22"/>
      <c r="E1" s="22"/>
      <c r="G1" s="22"/>
      <c r="H1" s="22"/>
      <c r="I1" s="22"/>
      <c r="J1" s="22"/>
      <c r="K1" s="22"/>
      <c r="L1" s="22"/>
      <c r="M1" s="22"/>
      <c r="N1" s="22"/>
      <c r="P1" s="191" t="str">
        <f>'3'!N1</f>
        <v>2022</v>
      </c>
    </row>
    <row r="2" spans="1:18" s="7" customFormat="1" ht="6" customHeight="1">
      <c r="B2" s="89"/>
      <c r="C2" s="89"/>
      <c r="D2" s="89"/>
      <c r="E2" s="89"/>
      <c r="F2" s="89"/>
      <c r="G2" s="89"/>
      <c r="H2" s="89"/>
      <c r="I2" s="89"/>
      <c r="J2" s="89"/>
      <c r="K2" s="89"/>
      <c r="L2" s="89"/>
      <c r="M2" s="89"/>
      <c r="N2" s="89"/>
      <c r="O2" s="89"/>
    </row>
    <row r="3" spans="1:18" s="7" customFormat="1" ht="12" customHeight="1">
      <c r="A3" s="122"/>
      <c r="B3" s="158" t="s">
        <v>51</v>
      </c>
      <c r="C3" s="158" t="s">
        <v>42</v>
      </c>
      <c r="D3" s="158" t="s">
        <v>43</v>
      </c>
      <c r="E3" s="158" t="s">
        <v>44</v>
      </c>
      <c r="F3" s="158" t="s">
        <v>54</v>
      </c>
      <c r="G3" s="158" t="s">
        <v>45</v>
      </c>
      <c r="H3" s="158" t="s">
        <v>46</v>
      </c>
      <c r="I3" s="158" t="s">
        <v>47</v>
      </c>
      <c r="J3" s="158" t="s">
        <v>48</v>
      </c>
      <c r="K3" s="158" t="s">
        <v>49</v>
      </c>
      <c r="L3" s="158" t="s">
        <v>50</v>
      </c>
      <c r="M3" s="158" t="s">
        <v>52</v>
      </c>
      <c r="N3" s="158" t="s">
        <v>53</v>
      </c>
      <c r="O3" s="158" t="s">
        <v>55</v>
      </c>
      <c r="P3" s="158" t="s">
        <v>214</v>
      </c>
    </row>
    <row r="4" spans="1:18" s="7" customFormat="1" ht="12" customHeight="1">
      <c r="A4" s="124" t="s">
        <v>215</v>
      </c>
      <c r="B4" s="156">
        <f>SUM(B5:B20)</f>
        <v>4949.9829560000007</v>
      </c>
      <c r="C4" s="156">
        <f>SUM(C5:C20)</f>
        <v>6673.2117440000002</v>
      </c>
      <c r="D4" s="156">
        <f t="shared" ref="D4:P4" si="0">SUM(D5:D20)</f>
        <v>6965.1586809999999</v>
      </c>
      <c r="E4" s="156">
        <f t="shared" si="0"/>
        <v>5743.1459809999997</v>
      </c>
      <c r="F4" s="156">
        <f>SUM(F5:F20)</f>
        <v>3622.2041239999999</v>
      </c>
      <c r="G4" s="156">
        <f t="shared" si="0"/>
        <v>4224.2585399999998</v>
      </c>
      <c r="H4" s="156">
        <f t="shared" si="0"/>
        <v>2337.1339420000004</v>
      </c>
      <c r="I4" s="156">
        <f t="shared" si="0"/>
        <v>23572.454059000003</v>
      </c>
      <c r="J4" s="156">
        <f t="shared" si="0"/>
        <v>6363.224027000002</v>
      </c>
      <c r="K4" s="156">
        <f t="shared" si="0"/>
        <v>6228.4351620000007</v>
      </c>
      <c r="L4" s="156">
        <f t="shared" si="0"/>
        <v>5563.1681190000008</v>
      </c>
      <c r="M4" s="156">
        <f t="shared" si="0"/>
        <v>23817.494138999991</v>
      </c>
      <c r="N4" s="156">
        <f t="shared" si="0"/>
        <v>30990.070284000012</v>
      </c>
      <c r="O4" s="156">
        <f t="shared" si="0"/>
        <v>6284.5150580000027</v>
      </c>
      <c r="P4" s="156">
        <f t="shared" si="0"/>
        <v>137334.45681600002</v>
      </c>
    </row>
    <row r="5" spans="1:18" s="7" customFormat="1" ht="12" customHeight="1">
      <c r="A5" s="123" t="s">
        <v>223</v>
      </c>
      <c r="B5" s="157">
        <f>'[1]Podklady RZ'!B66</f>
        <v>0</v>
      </c>
      <c r="C5" s="157">
        <f>'[1]Podklady RZ'!C66</f>
        <v>2659.0152970000013</v>
      </c>
      <c r="D5" s="157">
        <f>'[1]Podklady RZ'!D66</f>
        <v>570.721225</v>
      </c>
      <c r="E5" s="157">
        <f>'[1]Podklady RZ'!E66</f>
        <v>469.79233399999998</v>
      </c>
      <c r="F5" s="157">
        <f>'[1]Podklady RZ'!F66</f>
        <v>1465.7979300000002</v>
      </c>
      <c r="G5" s="157">
        <f>'[1]Podklady RZ'!G66</f>
        <v>998.83309899999972</v>
      </c>
      <c r="H5" s="157">
        <f>'[1]Podklady RZ'!H66</f>
        <v>6.1033650000000002</v>
      </c>
      <c r="I5" s="157">
        <f>'[1]Podklady RZ'!I66</f>
        <v>6577.1923609999994</v>
      </c>
      <c r="J5" s="157">
        <f>'[1]Podklady RZ'!J66</f>
        <v>110.53078500000004</v>
      </c>
      <c r="K5" s="157">
        <f>'[1]Podklady RZ'!K66</f>
        <v>149.59891099999999</v>
      </c>
      <c r="L5" s="157">
        <f>'[1]Podklady RZ'!L66</f>
        <v>1700.0613860000001</v>
      </c>
      <c r="M5" s="157">
        <f>'[1]Podklady RZ'!M66</f>
        <v>2306.7285249999991</v>
      </c>
      <c r="N5" s="157">
        <f>'[1]Podklady RZ'!N66</f>
        <v>10570.709424000004</v>
      </c>
      <c r="O5" s="157">
        <f>'[1]Podklady RZ'!O66</f>
        <v>867.63689099999999</v>
      </c>
      <c r="P5" s="157">
        <f>SUM(B5:O5)</f>
        <v>28452.721533000004</v>
      </c>
    </row>
    <row r="6" spans="1:18" s="7" customFormat="1" ht="12" customHeight="1">
      <c r="A6" s="123" t="s">
        <v>224</v>
      </c>
      <c r="B6" s="157">
        <f>'[1]Podklady RZ'!B67</f>
        <v>190.24960000000002</v>
      </c>
      <c r="C6" s="157">
        <f>'[1]Podklady RZ'!C67</f>
        <v>409.99302100000028</v>
      </c>
      <c r="D6" s="157">
        <f>'[1]Podklady RZ'!D67</f>
        <v>306.72936099999993</v>
      </c>
      <c r="E6" s="157">
        <f>'[1]Podklady RZ'!E67</f>
        <v>48.861753</v>
      </c>
      <c r="F6" s="157">
        <f>'[1]Podklady RZ'!F67</f>
        <v>614.22622299999989</v>
      </c>
      <c r="G6" s="157">
        <f>'[1]Podklady RZ'!G67</f>
        <v>402.18448099999966</v>
      </c>
      <c r="H6" s="157">
        <f>'[1]Podklady RZ'!H67</f>
        <v>39.666316000000016</v>
      </c>
      <c r="I6" s="157">
        <f>'[1]Podklady RZ'!I67</f>
        <v>320.50370699999974</v>
      </c>
      <c r="J6" s="157">
        <f>'[1]Podklady RZ'!J67</f>
        <v>348.8740020000003</v>
      </c>
      <c r="K6" s="157">
        <f>'[1]Podklady RZ'!K67</f>
        <v>413.02942000000036</v>
      </c>
      <c r="L6" s="157">
        <f>'[1]Podklady RZ'!L67</f>
        <v>356.62181199999981</v>
      </c>
      <c r="M6" s="157">
        <f>'[1]Podklady RZ'!M67</f>
        <v>477.97765699999979</v>
      </c>
      <c r="N6" s="157">
        <f>'[1]Podklady RZ'!N67</f>
        <v>87.29606600000001</v>
      </c>
      <c r="O6" s="157">
        <f>'[1]Podklady RZ'!O67</f>
        <v>159.88547300000002</v>
      </c>
      <c r="P6" s="157">
        <f t="shared" ref="P6:P20" si="1">SUM(B6:O6)</f>
        <v>4176.098892</v>
      </c>
    </row>
    <row r="7" spans="1:18" s="7" customFormat="1" ht="12" customHeight="1">
      <c r="A7" s="123" t="s">
        <v>225</v>
      </c>
      <c r="B7" s="157">
        <f>'[1]Podklady RZ'!B68</f>
        <v>0</v>
      </c>
      <c r="C7" s="157">
        <f>'[1]Podklady RZ'!C68</f>
        <v>32.392000000000003</v>
      </c>
      <c r="D7" s="157">
        <f>'[1]Podklady RZ'!D68</f>
        <v>0.14817000000000002</v>
      </c>
      <c r="E7" s="157">
        <f>'[1]Podklady RZ'!E68</f>
        <v>0</v>
      </c>
      <c r="F7" s="157">
        <f>'[1]Podklady RZ'!F68</f>
        <v>0</v>
      </c>
      <c r="G7" s="157">
        <f>'[1]Podklady RZ'!G68</f>
        <v>0.20102999999999999</v>
      </c>
      <c r="H7" s="157">
        <f>'[1]Podklady RZ'!H68</f>
        <v>0</v>
      </c>
      <c r="I7" s="157">
        <f>'[1]Podklady RZ'!I68</f>
        <v>7413.0344320000013</v>
      </c>
      <c r="J7" s="157">
        <f>'[1]Podklady RZ'!J68</f>
        <v>0</v>
      </c>
      <c r="K7" s="157">
        <f>'[1]Podklady RZ'!K68</f>
        <v>0</v>
      </c>
      <c r="L7" s="157">
        <f>'[1]Podklady RZ'!L68</f>
        <v>0</v>
      </c>
      <c r="M7" s="157">
        <f>'[1]Podklady RZ'!M68</f>
        <v>0</v>
      </c>
      <c r="N7" s="157">
        <f>'[1]Podklady RZ'!N68</f>
        <v>3.2022300000000001</v>
      </c>
      <c r="O7" s="157">
        <f>'[1]Podklady RZ'!O68</f>
        <v>151.49278000000001</v>
      </c>
      <c r="P7" s="157">
        <f t="shared" si="1"/>
        <v>7600.4706420000011</v>
      </c>
    </row>
    <row r="8" spans="1:18" s="7" customFormat="1" ht="12" customHeight="1">
      <c r="A8" s="123" t="s">
        <v>226</v>
      </c>
      <c r="B8" s="157">
        <f>'[1]Podklady RZ'!B69</f>
        <v>2.048</v>
      </c>
      <c r="C8" s="157">
        <f>'[1]Podklady RZ'!C69</f>
        <v>0.12403999999999998</v>
      </c>
      <c r="D8" s="157">
        <f>'[1]Podklady RZ'!D69</f>
        <v>5.9444239999999997</v>
      </c>
      <c r="E8" s="157">
        <f>'[1]Podklady RZ'!E69</f>
        <v>0</v>
      </c>
      <c r="F8" s="157">
        <f>'[1]Podklady RZ'!F69</f>
        <v>1.9711099999999999</v>
      </c>
      <c r="G8" s="157">
        <f>'[1]Podklady RZ'!G69</f>
        <v>2.4187999999999996</v>
      </c>
      <c r="H8" s="157">
        <f>'[1]Podklady RZ'!H69</f>
        <v>3.0195700000000003</v>
      </c>
      <c r="I8" s="157">
        <f>'[1]Podklady RZ'!I69</f>
        <v>0.77793400000000001</v>
      </c>
      <c r="J8" s="157">
        <f>'[1]Podklady RZ'!J69</f>
        <v>0.15534699999999999</v>
      </c>
      <c r="K8" s="157">
        <f>'[1]Podklady RZ'!K69</f>
        <v>25.027750000000001</v>
      </c>
      <c r="L8" s="157">
        <f>'[1]Podklady RZ'!L69</f>
        <v>5.4628350000000001</v>
      </c>
      <c r="M8" s="157">
        <f>'[1]Podklady RZ'!M69</f>
        <v>30.698062</v>
      </c>
      <c r="N8" s="157">
        <f>'[1]Podklady RZ'!N69</f>
        <v>0.73341699999999999</v>
      </c>
      <c r="O8" s="157">
        <f>'[1]Podklady RZ'!O69</f>
        <v>0</v>
      </c>
      <c r="P8" s="157">
        <f t="shared" si="1"/>
        <v>78.38128900000001</v>
      </c>
    </row>
    <row r="9" spans="1:18" s="7" customFormat="1" ht="12" customHeight="1">
      <c r="A9" s="123" t="s">
        <v>227</v>
      </c>
      <c r="B9" s="157">
        <f>'[1]Podklady RZ'!B70</f>
        <v>35.353199999999987</v>
      </c>
      <c r="C9" s="157">
        <f>'[1]Podklady RZ'!C70</f>
        <v>0</v>
      </c>
      <c r="D9" s="157">
        <f>'[1]Podklady RZ'!D70</f>
        <v>0.24530799999999997</v>
      </c>
      <c r="E9" s="157">
        <f>'[1]Podklady RZ'!E70</f>
        <v>3.3396340000000002</v>
      </c>
      <c r="F9" s="157">
        <f>'[1]Podklady RZ'!F70</f>
        <v>3.3147099999999994</v>
      </c>
      <c r="G9" s="157">
        <f>'[1]Podklady RZ'!G70</f>
        <v>0</v>
      </c>
      <c r="H9" s="157">
        <f>'[1]Podklady RZ'!H70</f>
        <v>0.90800000000000003</v>
      </c>
      <c r="I9" s="157">
        <f>'[1]Podklady RZ'!I70</f>
        <v>0</v>
      </c>
      <c r="J9" s="157">
        <f>'[1]Podklady RZ'!J70</f>
        <v>0</v>
      </c>
      <c r="K9" s="157">
        <f>'[1]Podklady RZ'!K70</f>
        <v>0</v>
      </c>
      <c r="L9" s="157">
        <f>'[1]Podklady RZ'!L70</f>
        <v>1.27</v>
      </c>
      <c r="M9" s="157">
        <f>'[1]Podklady RZ'!M70</f>
        <v>0</v>
      </c>
      <c r="N9" s="157">
        <f>'[1]Podklady RZ'!N70</f>
        <v>46.251500000000014</v>
      </c>
      <c r="O9" s="157">
        <f>'[1]Podklady RZ'!O70</f>
        <v>4.2101199999999999</v>
      </c>
      <c r="P9" s="157">
        <f t="shared" si="1"/>
        <v>94.892472000000012</v>
      </c>
    </row>
    <row r="10" spans="1:18" s="7" customFormat="1" ht="12" customHeight="1">
      <c r="A10" s="123" t="s">
        <v>228</v>
      </c>
      <c r="B10" s="157">
        <f>'[1]Podklady RZ'!B71</f>
        <v>0</v>
      </c>
      <c r="C10" s="157">
        <f>'[1]Podklady RZ'!C71</f>
        <v>0</v>
      </c>
      <c r="D10" s="157">
        <f>'[1]Podklady RZ'!D71</f>
        <v>0.11742900000000002</v>
      </c>
      <c r="E10" s="157">
        <f>'[1]Podklady RZ'!E71</f>
        <v>0.51534700000000011</v>
      </c>
      <c r="F10" s="157">
        <f>'[1]Podklady RZ'!F71</f>
        <v>0.15800000000000003</v>
      </c>
      <c r="G10" s="157">
        <f>'[1]Podklady RZ'!G71</f>
        <v>1.1200000000000002E-2</v>
      </c>
      <c r="H10" s="157">
        <f>'[1]Podklady RZ'!H71</f>
        <v>0</v>
      </c>
      <c r="I10" s="157">
        <f>'[1]Podklady RZ'!I71</f>
        <v>0</v>
      </c>
      <c r="J10" s="157">
        <f>'[1]Podklady RZ'!J71</f>
        <v>0</v>
      </c>
      <c r="K10" s="157">
        <f>'[1]Podklady RZ'!K71</f>
        <v>0</v>
      </c>
      <c r="L10" s="157">
        <f>'[1]Podklady RZ'!L71</f>
        <v>0</v>
      </c>
      <c r="M10" s="157">
        <f>'[1]Podklady RZ'!M71</f>
        <v>0</v>
      </c>
      <c r="N10" s="157">
        <f>'[1]Podklady RZ'!N71</f>
        <v>0.249</v>
      </c>
      <c r="O10" s="157">
        <f>'[1]Podklady RZ'!O71</f>
        <v>0</v>
      </c>
      <c r="P10" s="157">
        <f t="shared" si="1"/>
        <v>1.0509760000000001</v>
      </c>
      <c r="R10" s="8"/>
    </row>
    <row r="11" spans="1:18" s="7" customFormat="1" ht="12" customHeight="1">
      <c r="A11" s="123" t="s">
        <v>229</v>
      </c>
      <c r="B11" s="157">
        <f>'[1]Podklady RZ'!B72</f>
        <v>0</v>
      </c>
      <c r="C11" s="157">
        <f>'[1]Podklady RZ'!C72</f>
        <v>1430.3699939999992</v>
      </c>
      <c r="D11" s="157">
        <f>'[1]Podklady RZ'!D72</f>
        <v>16.857559999999999</v>
      </c>
      <c r="E11" s="157">
        <f>'[1]Podklady RZ'!E72</f>
        <v>3974.9697629999987</v>
      </c>
      <c r="F11" s="157">
        <f>'[1]Podklady RZ'!F72</f>
        <v>307.18638100000004</v>
      </c>
      <c r="G11" s="157">
        <f>'[1]Podklady RZ'!G72</f>
        <v>1077.51558</v>
      </c>
      <c r="H11" s="157">
        <f>'[1]Podklady RZ'!H72</f>
        <v>84.486384999999999</v>
      </c>
      <c r="I11" s="157">
        <f>'[1]Podklady RZ'!I72</f>
        <v>410.52561999999995</v>
      </c>
      <c r="J11" s="157">
        <f>'[1]Podklady RZ'!J72</f>
        <v>1831.8955539999997</v>
      </c>
      <c r="K11" s="157">
        <f>'[1]Podklady RZ'!K72</f>
        <v>4992.3875720000005</v>
      </c>
      <c r="L11" s="157">
        <f>'[1]Podklady RZ'!L72</f>
        <v>2341.6278720000005</v>
      </c>
      <c r="M11" s="157">
        <f>'[1]Podklady RZ'!M72</f>
        <v>11781.759195000001</v>
      </c>
      <c r="N11" s="157">
        <f>'[1]Podklady RZ'!N72</f>
        <v>16835.284306000009</v>
      </c>
      <c r="O11" s="157">
        <f>'[1]Podklady RZ'!O72</f>
        <v>1453.3082610000001</v>
      </c>
      <c r="P11" s="157">
        <f t="shared" si="1"/>
        <v>46538.174043000006</v>
      </c>
    </row>
    <row r="12" spans="1:18" s="7" customFormat="1" ht="12" customHeight="1">
      <c r="A12" s="123" t="s">
        <v>230</v>
      </c>
      <c r="B12" s="157">
        <f>'[1]Podklady RZ'!B73</f>
        <v>0</v>
      </c>
      <c r="C12" s="157">
        <f>'[1]Podklady RZ'!C73</f>
        <v>1308.769</v>
      </c>
      <c r="D12" s="157">
        <f>'[1]Podklady RZ'!D73</f>
        <v>0</v>
      </c>
      <c r="E12" s="157">
        <f>'[1]Podklady RZ'!E73</f>
        <v>0</v>
      </c>
      <c r="F12" s="157">
        <f>'[1]Podklady RZ'!F73</f>
        <v>389.33699999999999</v>
      </c>
      <c r="G12" s="157">
        <f>'[1]Podklady RZ'!G73</f>
        <v>0</v>
      </c>
      <c r="H12" s="157">
        <f>'[1]Podklady RZ'!H73</f>
        <v>0</v>
      </c>
      <c r="I12" s="157">
        <f>'[1]Podklady RZ'!I73</f>
        <v>0</v>
      </c>
      <c r="J12" s="157">
        <f>'[1]Podklady RZ'!J73</f>
        <v>0</v>
      </c>
      <c r="K12" s="157">
        <f>'[1]Podklady RZ'!K73</f>
        <v>0</v>
      </c>
      <c r="L12" s="157">
        <f>'[1]Podklady RZ'!L73</f>
        <v>0</v>
      </c>
      <c r="M12" s="157">
        <f>'[1]Podklady RZ'!M73</f>
        <v>0</v>
      </c>
      <c r="N12" s="157">
        <f>'[1]Podklady RZ'!N73</f>
        <v>0</v>
      </c>
      <c r="O12" s="157">
        <f>'[1]Podklady RZ'!O73</f>
        <v>0</v>
      </c>
      <c r="P12" s="157">
        <f t="shared" si="1"/>
        <v>1698.106</v>
      </c>
    </row>
    <row r="13" spans="1:18" s="7" customFormat="1" ht="12" customHeight="1">
      <c r="A13" s="123" t="s">
        <v>231</v>
      </c>
      <c r="B13" s="157">
        <f>'[1]Podklady RZ'!B74</f>
        <v>0</v>
      </c>
      <c r="C13" s="157">
        <f>'[1]Podklady RZ'!C74</f>
        <v>0</v>
      </c>
      <c r="D13" s="157">
        <f>'[1]Podklady RZ'!D74</f>
        <v>0</v>
      </c>
      <c r="E13" s="157">
        <f>'[1]Podklady RZ'!E74</f>
        <v>0</v>
      </c>
      <c r="F13" s="157">
        <f>'[1]Podklady RZ'!F74</f>
        <v>0</v>
      </c>
      <c r="G13" s="157">
        <f>'[1]Podklady RZ'!G74</f>
        <v>0</v>
      </c>
      <c r="H13" s="157">
        <f>'[1]Podklady RZ'!H74</f>
        <v>0</v>
      </c>
      <c r="I13" s="157">
        <f>'[1]Podklady RZ'!I74</f>
        <v>0</v>
      </c>
      <c r="J13" s="157">
        <f>'[1]Podklady RZ'!J74</f>
        <v>0</v>
      </c>
      <c r="K13" s="157">
        <f>'[1]Podklady RZ'!K74</f>
        <v>0</v>
      </c>
      <c r="L13" s="157">
        <f>'[1]Podklady RZ'!L74</f>
        <v>0</v>
      </c>
      <c r="M13" s="157">
        <f>'[1]Podklady RZ'!M74</f>
        <v>0</v>
      </c>
      <c r="N13" s="157">
        <f>'[1]Podklady RZ'!N74</f>
        <v>0</v>
      </c>
      <c r="O13" s="157">
        <f>'[1]Podklady RZ'!O74</f>
        <v>0</v>
      </c>
      <c r="P13" s="157">
        <f t="shared" si="1"/>
        <v>0</v>
      </c>
    </row>
    <row r="14" spans="1:18" s="7" customFormat="1" ht="12" customHeight="1">
      <c r="A14" s="123" t="s">
        <v>232</v>
      </c>
      <c r="B14" s="157">
        <f>'[1]Podklady RZ'!B75</f>
        <v>0</v>
      </c>
      <c r="C14" s="157">
        <f>'[1]Podklady RZ'!C75</f>
        <v>0</v>
      </c>
      <c r="D14" s="157">
        <f>'[1]Podklady RZ'!D75</f>
        <v>81.457923000000008</v>
      </c>
      <c r="E14" s="157">
        <f>'[1]Podklady RZ'!E75</f>
        <v>9.1568000000000005</v>
      </c>
      <c r="F14" s="157">
        <f>'[1]Podklady RZ'!F75</f>
        <v>28.808</v>
      </c>
      <c r="G14" s="157">
        <f>'[1]Podklady RZ'!G75</f>
        <v>0</v>
      </c>
      <c r="H14" s="157">
        <f>'[1]Podklady RZ'!H75</f>
        <v>10.741530000000001</v>
      </c>
      <c r="I14" s="157">
        <f>'[1]Podklady RZ'!I75</f>
        <v>1669.7017299999998</v>
      </c>
      <c r="J14" s="157">
        <f>'[1]Podklady RZ'!J75</f>
        <v>670.48699099999999</v>
      </c>
      <c r="K14" s="157">
        <f>'[1]Podklady RZ'!K75</f>
        <v>141.00800000000001</v>
      </c>
      <c r="L14" s="157">
        <f>'[1]Podklady RZ'!L75</f>
        <v>0</v>
      </c>
      <c r="M14" s="157">
        <f>'[1]Podklady RZ'!M75</f>
        <v>2780.3470000000002</v>
      </c>
      <c r="N14" s="157">
        <f>'[1]Podklady RZ'!N75</f>
        <v>1221.1117300000001</v>
      </c>
      <c r="O14" s="157">
        <f>'[1]Podklady RZ'!O75</f>
        <v>305.64699999999999</v>
      </c>
      <c r="P14" s="157">
        <f t="shared" si="1"/>
        <v>6918.4667039999995</v>
      </c>
    </row>
    <row r="15" spans="1:18" s="7" customFormat="1" ht="12" customHeight="1">
      <c r="A15" s="123" t="s">
        <v>233</v>
      </c>
      <c r="B15" s="157">
        <f>'[1]Podklady RZ'!B76</f>
        <v>0</v>
      </c>
      <c r="C15" s="157">
        <f>'[1]Podklady RZ'!C76</f>
        <v>0</v>
      </c>
      <c r="D15" s="157">
        <f>'[1]Podklady RZ'!D76</f>
        <v>0</v>
      </c>
      <c r="E15" s="157">
        <f>'[1]Podklady RZ'!E76</f>
        <v>0</v>
      </c>
      <c r="F15" s="157">
        <f>'[1]Podklady RZ'!F76</f>
        <v>0</v>
      </c>
      <c r="G15" s="157">
        <f>'[1]Podklady RZ'!G76</f>
        <v>0</v>
      </c>
      <c r="H15" s="157">
        <f>'[1]Podklady RZ'!H76</f>
        <v>0</v>
      </c>
      <c r="I15" s="157">
        <f>'[1]Podklady RZ'!I76</f>
        <v>0</v>
      </c>
      <c r="J15" s="157">
        <f>'[1]Podklady RZ'!J76</f>
        <v>0</v>
      </c>
      <c r="K15" s="157">
        <f>'[1]Podklady RZ'!K76</f>
        <v>0</v>
      </c>
      <c r="L15" s="157">
        <f>'[1]Podklady RZ'!L76</f>
        <v>0</v>
      </c>
      <c r="M15" s="157">
        <f>'[1]Podklady RZ'!M76</f>
        <v>19.619912999999997</v>
      </c>
      <c r="N15" s="157">
        <f>'[1]Podklady RZ'!N76</f>
        <v>0</v>
      </c>
      <c r="O15" s="157">
        <f>'[1]Podklady RZ'!O76</f>
        <v>91.629000000000005</v>
      </c>
      <c r="P15" s="157">
        <f t="shared" si="1"/>
        <v>111.248913</v>
      </c>
    </row>
    <row r="16" spans="1:18" s="7" customFormat="1" ht="12" customHeight="1">
      <c r="A16" s="123" t="s">
        <v>234</v>
      </c>
      <c r="B16" s="157">
        <f>'[1]Podklady RZ'!B77</f>
        <v>1106.2128299999999</v>
      </c>
      <c r="C16" s="157">
        <f>'[1]Podklady RZ'!C77</f>
        <v>9.7825450000000025</v>
      </c>
      <c r="D16" s="157">
        <f>'[1]Podklady RZ'!D77</f>
        <v>1797.921</v>
      </c>
      <c r="E16" s="157">
        <f>'[1]Podklady RZ'!E77</f>
        <v>1.3132999999999999E-2</v>
      </c>
      <c r="F16" s="157">
        <f>'[1]Podklady RZ'!F77</f>
        <v>12.649194999999999</v>
      </c>
      <c r="G16" s="157">
        <f>'[1]Podklady RZ'!G77</f>
        <v>3.4011499999999999</v>
      </c>
      <c r="H16" s="157">
        <f>'[1]Podklady RZ'!H77</f>
        <v>723.33540599999992</v>
      </c>
      <c r="I16" s="157">
        <f>'[1]Podklady RZ'!I77</f>
        <v>152.98000300000001</v>
      </c>
      <c r="J16" s="157">
        <f>'[1]Podklady RZ'!J77</f>
        <v>488.80440199999998</v>
      </c>
      <c r="K16" s="157">
        <f>'[1]Podklady RZ'!K77</f>
        <v>0</v>
      </c>
      <c r="L16" s="157">
        <f>'[1]Podklady RZ'!L77</f>
        <v>329.96504000000004</v>
      </c>
      <c r="M16" s="157">
        <f>'[1]Podklady RZ'!M77</f>
        <v>91.173000000000002</v>
      </c>
      <c r="N16" s="157">
        <f>'[1]Podklady RZ'!N77</f>
        <v>0</v>
      </c>
      <c r="O16" s="157">
        <f>'[1]Podklady RZ'!O77</f>
        <v>84.588400000000007</v>
      </c>
      <c r="P16" s="157">
        <f t="shared" si="1"/>
        <v>4800.8261039999998</v>
      </c>
    </row>
    <row r="17" spans="1:18" s="7" customFormat="1" ht="12" customHeight="1">
      <c r="A17" s="123" t="s">
        <v>235</v>
      </c>
      <c r="B17" s="157">
        <f>'[1]Podklady RZ'!B78</f>
        <v>0</v>
      </c>
      <c r="C17" s="157">
        <f>'[1]Podklady RZ'!C78</f>
        <v>8.2994419999999991</v>
      </c>
      <c r="D17" s="157">
        <f>'[1]Podklady RZ'!D78</f>
        <v>0</v>
      </c>
      <c r="E17" s="157">
        <f>'[1]Podklady RZ'!E78</f>
        <v>0</v>
      </c>
      <c r="F17" s="157">
        <f>'[1]Podklady RZ'!F78</f>
        <v>0</v>
      </c>
      <c r="G17" s="157">
        <f>'[1]Podklady RZ'!G78</f>
        <v>0</v>
      </c>
      <c r="H17" s="157">
        <f>'[1]Podklady RZ'!H78</f>
        <v>0</v>
      </c>
      <c r="I17" s="157">
        <f>'[1]Podklady RZ'!I78</f>
        <v>3562.5717560000021</v>
      </c>
      <c r="J17" s="157">
        <f>'[1]Podklady RZ'!J78</f>
        <v>0.47265499999999999</v>
      </c>
      <c r="K17" s="157">
        <f>'[1]Podklady RZ'!K78</f>
        <v>0</v>
      </c>
      <c r="L17" s="157">
        <f>'[1]Podklady RZ'!L78</f>
        <v>2.3679999999999999</v>
      </c>
      <c r="M17" s="157">
        <f>'[1]Podklady RZ'!M78</f>
        <v>599.68299999999988</v>
      </c>
      <c r="N17" s="157">
        <f>'[1]Podklady RZ'!N78</f>
        <v>886.75199999999995</v>
      </c>
      <c r="O17" s="157">
        <f>'[1]Podklady RZ'!O78</f>
        <v>1312.9828649999999</v>
      </c>
      <c r="P17" s="157">
        <f t="shared" si="1"/>
        <v>6373.129718000002</v>
      </c>
      <c r="R17" s="8"/>
    </row>
    <row r="18" spans="1:18" s="7" customFormat="1" ht="12" customHeight="1">
      <c r="A18" s="123" t="s">
        <v>236</v>
      </c>
      <c r="B18" s="157">
        <f>'[1]Podklady RZ'!B79</f>
        <v>0</v>
      </c>
      <c r="C18" s="157">
        <f>'[1]Podklady RZ'!C79</f>
        <v>0</v>
      </c>
      <c r="D18" s="157">
        <f>'[1]Podklady RZ'!D79</f>
        <v>0</v>
      </c>
      <c r="E18" s="157">
        <f>'[1]Podklady RZ'!E79</f>
        <v>0</v>
      </c>
      <c r="F18" s="157">
        <f>'[1]Podklady RZ'!F79</f>
        <v>0</v>
      </c>
      <c r="G18" s="157">
        <f>'[1]Podklady RZ'!G79</f>
        <v>0</v>
      </c>
      <c r="H18" s="157">
        <f>'[1]Podklady RZ'!H79</f>
        <v>0</v>
      </c>
      <c r="I18" s="157">
        <f>'[1]Podklady RZ'!I79</f>
        <v>0</v>
      </c>
      <c r="J18" s="157">
        <f>'[1]Podklady RZ'!J79</f>
        <v>0</v>
      </c>
      <c r="K18" s="157">
        <f>'[1]Podklady RZ'!K79</f>
        <v>0</v>
      </c>
      <c r="L18" s="157">
        <f>'[1]Podklady RZ'!L79</f>
        <v>0</v>
      </c>
      <c r="M18" s="157">
        <f>'[1]Podklady RZ'!M79</f>
        <v>0</v>
      </c>
      <c r="N18" s="157">
        <f>'[1]Podklady RZ'!N79</f>
        <v>0</v>
      </c>
      <c r="O18" s="157">
        <f>'[1]Podklady RZ'!O79</f>
        <v>0</v>
      </c>
      <c r="P18" s="157">
        <f t="shared" si="1"/>
        <v>0</v>
      </c>
    </row>
    <row r="19" spans="1:18" s="7" customFormat="1" ht="12" customHeight="1">
      <c r="A19" s="123" t="s">
        <v>237</v>
      </c>
      <c r="B19" s="157">
        <f>'[1]Podklady RZ'!B80</f>
        <v>3.9E-2</v>
      </c>
      <c r="C19" s="157">
        <f>'[1]Podklady RZ'!C80</f>
        <v>30.264563000000013</v>
      </c>
      <c r="D19" s="157">
        <f>'[1]Podklady RZ'!D80</f>
        <v>4.1029990000000005</v>
      </c>
      <c r="E19" s="157">
        <f>'[1]Podklady RZ'!E80</f>
        <v>6.0920000000000002E-2</v>
      </c>
      <c r="F19" s="157">
        <f>'[1]Podklady RZ'!F80</f>
        <v>0.97312599999999982</v>
      </c>
      <c r="G19" s="157">
        <f>'[1]Podklady RZ'!G80</f>
        <v>5.1198409999999974</v>
      </c>
      <c r="H19" s="157">
        <f>'[1]Podklady RZ'!H80</f>
        <v>2.2562879999999996</v>
      </c>
      <c r="I19" s="157">
        <f>'[1]Podklady RZ'!I80</f>
        <v>92.10663000000001</v>
      </c>
      <c r="J19" s="157">
        <f>'[1]Podklady RZ'!J80</f>
        <v>20.472446999999999</v>
      </c>
      <c r="K19" s="157">
        <f>'[1]Podklady RZ'!K80</f>
        <v>2.7479839999999993</v>
      </c>
      <c r="L19" s="157">
        <f>'[1]Podklady RZ'!L80</f>
        <v>0.81520999999999999</v>
      </c>
      <c r="M19" s="157">
        <f>'[1]Podklady RZ'!M80</f>
        <v>29.703109999999995</v>
      </c>
      <c r="N19" s="157">
        <f>'[1]Podklady RZ'!N80</f>
        <v>12.681835000000005</v>
      </c>
      <c r="O19" s="157">
        <f>'[1]Podklady RZ'!O80</f>
        <v>1.5993569999999999</v>
      </c>
      <c r="P19" s="157">
        <f t="shared" si="1"/>
        <v>202.94331000000003</v>
      </c>
    </row>
    <row r="20" spans="1:18" s="7" customFormat="1" ht="12" customHeight="1">
      <c r="A20" s="123" t="s">
        <v>238</v>
      </c>
      <c r="B20" s="157">
        <f>'[1]Podklady RZ'!B81</f>
        <v>3616.0803260000007</v>
      </c>
      <c r="C20" s="157">
        <f>'[1]Podklady RZ'!C81</f>
        <v>784.20184199999915</v>
      </c>
      <c r="D20" s="157">
        <f>'[1]Podklady RZ'!D81</f>
        <v>4180.9132819999995</v>
      </c>
      <c r="E20" s="157">
        <f>'[1]Podklady RZ'!E81</f>
        <v>1236.4362970000006</v>
      </c>
      <c r="F20" s="157">
        <f>'[1]Podklady RZ'!F81</f>
        <v>797.78244899999993</v>
      </c>
      <c r="G20" s="157">
        <f>'[1]Podklady RZ'!G81</f>
        <v>1734.5733590000004</v>
      </c>
      <c r="H20" s="157">
        <f>'[1]Podklady RZ'!H81</f>
        <v>1466.6170820000007</v>
      </c>
      <c r="I20" s="157">
        <f>'[1]Podklady RZ'!I81</f>
        <v>3373.0598860000014</v>
      </c>
      <c r="J20" s="157">
        <f>'[1]Podklady RZ'!J81</f>
        <v>2891.5318440000019</v>
      </c>
      <c r="K20" s="157">
        <f>'[1]Podklady RZ'!K81</f>
        <v>504.6355250000002</v>
      </c>
      <c r="L20" s="157">
        <f>'[1]Podklady RZ'!L81</f>
        <v>824.97596400000009</v>
      </c>
      <c r="M20" s="157">
        <f>'[1]Podklady RZ'!M81</f>
        <v>5699.8046769999937</v>
      </c>
      <c r="N20" s="157">
        <f>'[1]Podklady RZ'!N81</f>
        <v>1325.7987760000005</v>
      </c>
      <c r="O20" s="157">
        <f>'[1]Podklady RZ'!O81</f>
        <v>1851.5349110000031</v>
      </c>
      <c r="P20" s="157">
        <f t="shared" si="1"/>
        <v>30287.946220000002</v>
      </c>
    </row>
    <row r="21" spans="1:18" s="4" customFormat="1" ht="11.25">
      <c r="P21" s="3"/>
    </row>
    <row r="22" spans="1:18" s="7" customFormat="1">
      <c r="A22" s="62"/>
      <c r="B22" s="63"/>
      <c r="C22" s="63"/>
      <c r="D22" s="63"/>
      <c r="E22" s="63"/>
      <c r="F22" s="63"/>
      <c r="G22" s="63"/>
      <c r="H22" s="63"/>
      <c r="I22" s="63"/>
      <c r="J22" s="63"/>
      <c r="K22" s="63"/>
      <c r="L22" s="63"/>
      <c r="M22" s="63"/>
      <c r="N22" s="63"/>
      <c r="O22" s="63"/>
      <c r="P22" s="62"/>
    </row>
    <row r="23" spans="1:18" s="7" customFormat="1">
      <c r="A23" s="62"/>
      <c r="B23" s="63"/>
      <c r="C23" s="63"/>
      <c r="D23" s="63"/>
      <c r="E23" s="63"/>
      <c r="F23" s="63"/>
      <c r="G23" s="63"/>
      <c r="H23" s="63"/>
      <c r="I23" s="63"/>
      <c r="J23" s="63"/>
      <c r="K23" s="63"/>
      <c r="L23" s="63"/>
      <c r="M23" s="63"/>
      <c r="N23" s="63"/>
      <c r="O23" s="63"/>
      <c r="P23" s="63"/>
    </row>
    <row r="24" spans="1:18" s="7" customFormat="1">
      <c r="A24" s="62"/>
      <c r="B24" s="63"/>
      <c r="C24" s="63"/>
      <c r="D24" s="63"/>
      <c r="E24" s="63"/>
      <c r="F24" s="63"/>
      <c r="G24" s="63"/>
      <c r="H24" s="63"/>
      <c r="I24" s="63"/>
      <c r="J24" s="63"/>
      <c r="K24" s="63"/>
      <c r="L24" s="63"/>
      <c r="M24" s="63"/>
      <c r="N24" s="63"/>
      <c r="O24" s="63"/>
      <c r="P24" s="63"/>
      <c r="Q24" s="64"/>
    </row>
    <row r="25" spans="1:18" s="7" customFormat="1">
      <c r="A25" s="62"/>
      <c r="B25" s="63"/>
      <c r="C25" s="63"/>
      <c r="D25" s="63"/>
      <c r="E25" s="63"/>
      <c r="F25" s="63"/>
      <c r="G25" s="63"/>
      <c r="H25" s="63"/>
      <c r="I25" s="63"/>
      <c r="J25" s="63"/>
      <c r="K25" s="63"/>
      <c r="L25" s="63"/>
      <c r="M25" s="63"/>
      <c r="N25" s="63"/>
      <c r="O25" s="63"/>
      <c r="P25" s="63"/>
      <c r="Q25" s="64"/>
    </row>
    <row r="26" spans="1:18" s="7" customFormat="1">
      <c r="A26" s="62"/>
      <c r="B26" s="63"/>
      <c r="C26" s="63"/>
      <c r="D26" s="63"/>
      <c r="E26" s="63"/>
      <c r="F26" s="63"/>
      <c r="G26" s="63"/>
      <c r="H26" s="63"/>
      <c r="I26" s="63"/>
      <c r="J26" s="63"/>
      <c r="K26" s="63"/>
      <c r="L26" s="63"/>
      <c r="M26" s="63"/>
      <c r="N26" s="63"/>
      <c r="O26" s="63"/>
      <c r="P26" s="63"/>
    </row>
    <row r="27" spans="1:18" s="7" customFormat="1">
      <c r="A27" s="62"/>
      <c r="B27" s="63"/>
      <c r="C27" s="63"/>
      <c r="D27" s="63"/>
      <c r="E27" s="63"/>
      <c r="F27" s="63"/>
      <c r="G27" s="63"/>
      <c r="H27" s="63"/>
      <c r="I27" s="63"/>
      <c r="J27" s="63"/>
      <c r="K27" s="63"/>
      <c r="L27" s="63"/>
      <c r="M27" s="63"/>
      <c r="N27" s="63"/>
      <c r="O27" s="63"/>
      <c r="P27" s="63"/>
    </row>
    <row r="28" spans="1:18" s="7" customFormat="1">
      <c r="A28" s="62"/>
      <c r="B28" s="63"/>
      <c r="C28" s="63"/>
      <c r="D28" s="63"/>
      <c r="E28" s="63"/>
      <c r="F28" s="63"/>
      <c r="G28" s="63"/>
      <c r="H28" s="63"/>
      <c r="I28" s="63"/>
      <c r="J28" s="63"/>
      <c r="K28" s="63"/>
      <c r="L28" s="63"/>
      <c r="M28" s="63"/>
      <c r="N28" s="63"/>
      <c r="O28" s="63"/>
      <c r="P28" s="63"/>
    </row>
    <row r="29" spans="1:18" s="7" customFormat="1">
      <c r="A29" s="62"/>
      <c r="B29" s="63"/>
      <c r="C29" s="63"/>
      <c r="D29" s="63"/>
      <c r="E29" s="63"/>
      <c r="F29" s="63"/>
      <c r="G29" s="63"/>
      <c r="H29" s="63"/>
      <c r="I29" s="63"/>
      <c r="J29" s="63"/>
      <c r="K29" s="63"/>
      <c r="L29" s="63"/>
      <c r="M29" s="63"/>
      <c r="N29" s="63"/>
      <c r="O29" s="63"/>
      <c r="P29" s="63"/>
    </row>
    <row r="30" spans="1:18" s="7" customFormat="1">
      <c r="A30" s="62"/>
      <c r="B30" s="63"/>
      <c r="C30" s="63"/>
      <c r="D30" s="63"/>
      <c r="E30" s="63"/>
      <c r="F30" s="63"/>
      <c r="G30" s="63"/>
      <c r="H30" s="63"/>
      <c r="I30" s="63"/>
      <c r="J30" s="63"/>
      <c r="K30" s="63"/>
      <c r="L30" s="63"/>
      <c r="M30" s="63"/>
      <c r="N30" s="63"/>
      <c r="O30" s="63"/>
      <c r="P30" s="63"/>
    </row>
    <row r="31" spans="1:18" s="7" customFormat="1">
      <c r="A31" s="62"/>
      <c r="B31" s="63"/>
      <c r="C31" s="63"/>
      <c r="D31" s="63"/>
      <c r="E31" s="63"/>
      <c r="F31" s="63"/>
      <c r="G31" s="63"/>
      <c r="H31" s="63"/>
      <c r="I31" s="63"/>
      <c r="J31" s="63"/>
      <c r="K31" s="63"/>
      <c r="L31" s="63"/>
      <c r="M31" s="63"/>
      <c r="N31" s="63"/>
      <c r="O31" s="63"/>
      <c r="P31" s="63"/>
    </row>
    <row r="32" spans="1:18" s="7" customFormat="1">
      <c r="A32" s="62"/>
      <c r="B32" s="63"/>
      <c r="C32" s="63"/>
      <c r="D32" s="63"/>
      <c r="E32" s="63"/>
      <c r="F32" s="63"/>
      <c r="G32" s="63"/>
      <c r="H32" s="63"/>
      <c r="I32" s="63"/>
      <c r="J32" s="63"/>
      <c r="K32" s="63"/>
      <c r="L32" s="63"/>
      <c r="M32" s="63"/>
      <c r="N32" s="63"/>
      <c r="O32" s="63"/>
      <c r="P32" s="63"/>
    </row>
    <row r="33" spans="1:16" s="7" customFormat="1">
      <c r="A33" s="62"/>
      <c r="B33" s="63"/>
      <c r="C33" s="63"/>
      <c r="D33" s="63"/>
      <c r="E33" s="63"/>
      <c r="F33" s="63"/>
      <c r="G33" s="63"/>
      <c r="H33" s="63"/>
      <c r="I33" s="63"/>
      <c r="J33" s="63"/>
      <c r="K33" s="63"/>
      <c r="L33" s="63"/>
      <c r="M33" s="63"/>
      <c r="N33" s="63"/>
      <c r="O33" s="63"/>
      <c r="P33" s="63"/>
    </row>
    <row r="34" spans="1:16" s="7" customFormat="1">
      <c r="A34" s="62"/>
      <c r="B34" s="63"/>
      <c r="C34" s="63"/>
      <c r="D34" s="63"/>
      <c r="E34" s="63"/>
      <c r="F34" s="63"/>
      <c r="G34" s="63"/>
      <c r="H34" s="63"/>
      <c r="I34" s="63"/>
      <c r="J34" s="63"/>
      <c r="K34" s="63"/>
      <c r="L34" s="63"/>
      <c r="M34" s="63"/>
      <c r="N34" s="63"/>
      <c r="O34" s="63"/>
      <c r="P34" s="63"/>
    </row>
    <row r="35" spans="1:16" s="7" customFormat="1">
      <c r="A35" s="62"/>
      <c r="B35" s="63"/>
      <c r="C35" s="63"/>
      <c r="D35" s="63"/>
      <c r="E35" s="63"/>
      <c r="F35" s="63"/>
      <c r="G35" s="63"/>
      <c r="H35" s="63"/>
      <c r="I35" s="63"/>
      <c r="J35" s="63"/>
      <c r="K35" s="63"/>
      <c r="L35" s="63"/>
      <c r="M35" s="63"/>
      <c r="N35" s="63"/>
      <c r="O35" s="63"/>
      <c r="P35" s="63"/>
    </row>
    <row r="36" spans="1:16" s="7" customFormat="1">
      <c r="A36" s="62"/>
      <c r="B36" s="63"/>
      <c r="C36" s="63"/>
      <c r="D36" s="63"/>
      <c r="E36" s="63"/>
      <c r="F36" s="63"/>
      <c r="G36" s="63"/>
      <c r="H36" s="63"/>
      <c r="I36" s="63"/>
      <c r="J36" s="63"/>
      <c r="K36" s="63"/>
      <c r="L36" s="63"/>
      <c r="M36" s="63"/>
      <c r="N36" s="63"/>
      <c r="O36" s="63"/>
      <c r="P36" s="63"/>
    </row>
    <row r="37" spans="1:16" s="7" customFormat="1">
      <c r="A37" s="62"/>
      <c r="B37" s="63"/>
      <c r="C37" s="63"/>
      <c r="D37" s="63"/>
      <c r="E37" s="63"/>
      <c r="F37" s="63"/>
      <c r="G37" s="63"/>
      <c r="H37" s="63"/>
      <c r="I37" s="63"/>
      <c r="J37" s="63"/>
      <c r="K37" s="63"/>
      <c r="L37" s="63"/>
      <c r="M37" s="63"/>
      <c r="N37" s="63"/>
      <c r="O37" s="63"/>
      <c r="P37" s="63"/>
    </row>
    <row r="38" spans="1:16" s="7" customFormat="1">
      <c r="A38" s="62"/>
      <c r="B38" s="63"/>
      <c r="C38" s="63"/>
      <c r="D38" s="63"/>
      <c r="E38" s="63"/>
      <c r="F38" s="63"/>
      <c r="G38" s="63"/>
      <c r="H38" s="63"/>
      <c r="I38" s="63"/>
      <c r="J38" s="63"/>
      <c r="K38" s="63"/>
      <c r="L38" s="63"/>
      <c r="M38" s="63"/>
      <c r="N38" s="63"/>
      <c r="O38" s="63"/>
      <c r="P38" s="63"/>
    </row>
    <row r="39" spans="1:16" s="7" customFormat="1">
      <c r="A39" s="62"/>
      <c r="B39" s="63"/>
      <c r="C39" s="63"/>
      <c r="D39" s="63"/>
      <c r="E39" s="63"/>
      <c r="F39" s="63"/>
      <c r="G39" s="63"/>
      <c r="H39" s="63"/>
      <c r="I39" s="63"/>
      <c r="J39" s="63"/>
      <c r="K39" s="63"/>
      <c r="L39" s="63"/>
      <c r="M39" s="63"/>
      <c r="N39" s="63"/>
      <c r="O39" s="63"/>
      <c r="P39" s="63"/>
    </row>
    <row r="40" spans="1:16" s="7" customFormat="1">
      <c r="A40" s="62"/>
      <c r="B40" s="63"/>
      <c r="C40" s="63"/>
      <c r="D40" s="63"/>
      <c r="E40" s="63"/>
      <c r="F40" s="63"/>
      <c r="G40" s="63"/>
      <c r="H40" s="63"/>
      <c r="I40" s="63"/>
      <c r="J40" s="63"/>
      <c r="K40" s="63"/>
      <c r="L40" s="63"/>
      <c r="M40" s="63"/>
      <c r="N40" s="63"/>
      <c r="O40" s="63"/>
      <c r="P40" s="63"/>
    </row>
    <row r="41" spans="1:16" s="7" customFormat="1">
      <c r="A41" s="62"/>
      <c r="B41" s="63"/>
      <c r="C41" s="63"/>
      <c r="D41" s="63"/>
      <c r="E41" s="63"/>
      <c r="F41" s="63"/>
      <c r="G41" s="63"/>
      <c r="H41" s="63"/>
      <c r="I41" s="63"/>
      <c r="J41" s="63"/>
      <c r="K41" s="63"/>
      <c r="L41" s="63"/>
      <c r="M41" s="63"/>
      <c r="N41" s="63"/>
      <c r="O41" s="63"/>
      <c r="P41" s="63"/>
    </row>
    <row r="42" spans="1:16" s="7" customFormat="1">
      <c r="A42" s="2"/>
      <c r="B42" s="2"/>
      <c r="C42" s="2"/>
      <c r="D42" s="2"/>
      <c r="E42" s="2"/>
      <c r="F42" s="2"/>
      <c r="G42" s="2"/>
      <c r="H42" s="2"/>
      <c r="I42" s="2"/>
      <c r="J42" s="2"/>
      <c r="K42" s="2"/>
      <c r="L42" s="2"/>
      <c r="M42" s="2"/>
      <c r="N42" s="2"/>
      <c r="O42" s="2"/>
      <c r="P42" s="2"/>
    </row>
  </sheetData>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1">
    <tabColor rgb="FF00B0F0"/>
  </sheetPr>
  <dimension ref="A1:U45"/>
  <sheetViews>
    <sheetView showGridLines="0" view="pageBreakPreview" zoomScaleNormal="70" zoomScaleSheetLayoutView="100" workbookViewId="0">
      <selection activeCell="P34" sqref="P34"/>
    </sheetView>
  </sheetViews>
  <sheetFormatPr defaultColWidth="9.140625" defaultRowHeight="12.75"/>
  <cols>
    <col min="1" max="1" width="30.85546875" style="2" customWidth="1"/>
    <col min="2" max="8" width="8.28515625" style="2" customWidth="1"/>
    <col min="9" max="9" width="8.5703125" style="2" customWidth="1"/>
    <col min="10" max="10" width="9.28515625" style="2" customWidth="1"/>
    <col min="11" max="12" width="8.5703125" style="2" customWidth="1"/>
    <col min="13" max="13" width="8.7109375" style="2" customWidth="1"/>
    <col min="14" max="14" width="10.42578125" style="2" customWidth="1"/>
    <col min="15" max="15" width="8.42578125" style="2" customWidth="1"/>
    <col min="16" max="16" width="11.42578125" style="2" bestFit="1" customWidth="1"/>
    <col min="17" max="16384" width="9.140625" style="2"/>
  </cols>
  <sheetData>
    <row r="1" spans="1:21" ht="20.25">
      <c r="A1" s="137" t="s">
        <v>253</v>
      </c>
      <c r="N1" s="191" t="str">
        <f>'3'!N1</f>
        <v>2022</v>
      </c>
    </row>
    <row r="2" spans="1:21" s="61" customFormat="1" ht="18">
      <c r="A2" s="189" t="s">
        <v>254</v>
      </c>
      <c r="B2" s="22"/>
      <c r="C2" s="22"/>
      <c r="D2" s="22"/>
      <c r="E2" s="22"/>
      <c r="F2" s="22"/>
      <c r="G2" s="22"/>
      <c r="H2" s="22"/>
      <c r="I2" s="22"/>
      <c r="J2" s="22"/>
      <c r="K2" s="22"/>
      <c r="L2" s="22"/>
      <c r="M2" s="22"/>
    </row>
    <row r="3" spans="1:21" s="7" customFormat="1" ht="6" customHeight="1"/>
    <row r="4" spans="1:21" s="7" customFormat="1" ht="12">
      <c r="A4" s="262"/>
      <c r="B4" s="263" t="s">
        <v>198</v>
      </c>
      <c r="C4" s="264"/>
      <c r="D4" s="265"/>
      <c r="E4" s="264" t="s">
        <v>199</v>
      </c>
      <c r="F4" s="264"/>
      <c r="G4" s="264"/>
      <c r="H4" s="263" t="s">
        <v>200</v>
      </c>
      <c r="I4" s="264"/>
      <c r="J4" s="265"/>
      <c r="K4" s="263" t="s">
        <v>201</v>
      </c>
      <c r="L4" s="264"/>
      <c r="M4" s="265"/>
      <c r="N4" s="171" t="s">
        <v>214</v>
      </c>
    </row>
    <row r="5" spans="1:21" s="7" customFormat="1" ht="12" customHeight="1">
      <c r="A5" s="262"/>
      <c r="B5" s="218" t="s">
        <v>202</v>
      </c>
      <c r="C5" s="154" t="s">
        <v>203</v>
      </c>
      <c r="D5" s="219" t="s">
        <v>204</v>
      </c>
      <c r="E5" s="154" t="s">
        <v>205</v>
      </c>
      <c r="F5" s="154" t="s">
        <v>206</v>
      </c>
      <c r="G5" s="154" t="s">
        <v>207</v>
      </c>
      <c r="H5" s="218" t="s">
        <v>208</v>
      </c>
      <c r="I5" s="154" t="s">
        <v>209</v>
      </c>
      <c r="J5" s="219" t="s">
        <v>210</v>
      </c>
      <c r="K5" s="218" t="s">
        <v>211</v>
      </c>
      <c r="L5" s="154" t="s">
        <v>212</v>
      </c>
      <c r="M5" s="219" t="s">
        <v>213</v>
      </c>
      <c r="N5" s="155"/>
    </row>
    <row r="6" spans="1:21" s="7" customFormat="1" ht="12" customHeight="1">
      <c r="A6" s="267" t="s">
        <v>219</v>
      </c>
      <c r="B6" s="268">
        <f>SUM(B7:D7)</f>
        <v>30010.318861999993</v>
      </c>
      <c r="C6" s="257"/>
      <c r="D6" s="269"/>
      <c r="E6" s="257">
        <f>SUM(E7:G7)</f>
        <v>12492.291046</v>
      </c>
      <c r="F6" s="257"/>
      <c r="G6" s="257"/>
      <c r="H6" s="268">
        <f>SUM(H7:J7)</f>
        <v>8395.3319199999987</v>
      </c>
      <c r="I6" s="257"/>
      <c r="J6" s="269"/>
      <c r="K6" s="268">
        <f>SUM(K7:M7)</f>
        <v>26195.149057999999</v>
      </c>
      <c r="L6" s="257"/>
      <c r="M6" s="269"/>
      <c r="N6" s="257">
        <f>SUM(B7:M7)</f>
        <v>77093.090885999976</v>
      </c>
    </row>
    <row r="7" spans="1:21" s="7" customFormat="1" ht="12" customHeight="1">
      <c r="A7" s="267"/>
      <c r="B7" s="222">
        <f>SUM(B8:B23)</f>
        <v>11343.689448999998</v>
      </c>
      <c r="C7" s="153">
        <f t="shared" ref="C7:M7" si="0">SUM(C8:C23)</f>
        <v>10404.305332999998</v>
      </c>
      <c r="D7" s="223">
        <f t="shared" si="0"/>
        <v>8262.3240799999985</v>
      </c>
      <c r="E7" s="153">
        <f t="shared" si="0"/>
        <v>5385.6958020000002</v>
      </c>
      <c r="F7" s="153">
        <f t="shared" si="0"/>
        <v>4431.3834989999996</v>
      </c>
      <c r="G7" s="153">
        <f t="shared" si="0"/>
        <v>2675.2117450000001</v>
      </c>
      <c r="H7" s="222">
        <f t="shared" si="0"/>
        <v>2529.1830219999993</v>
      </c>
      <c r="I7" s="153">
        <f t="shared" si="0"/>
        <v>2578.0161079999993</v>
      </c>
      <c r="J7" s="223">
        <f t="shared" si="0"/>
        <v>3288.1327899999992</v>
      </c>
      <c r="K7" s="222">
        <f t="shared" si="0"/>
        <v>6681.1730380000008</v>
      </c>
      <c r="L7" s="153">
        <f t="shared" si="0"/>
        <v>9011.7368769999994</v>
      </c>
      <c r="M7" s="223">
        <f t="shared" si="0"/>
        <v>10502.239142999999</v>
      </c>
      <c r="N7" s="257"/>
      <c r="P7" s="61"/>
      <c r="Q7" s="61"/>
      <c r="R7" s="61"/>
      <c r="S7" s="61"/>
      <c r="T7" s="61"/>
    </row>
    <row r="8" spans="1:21" s="7" customFormat="1" ht="12" customHeight="1">
      <c r="A8" s="123" t="s">
        <v>223</v>
      </c>
      <c r="B8" s="220">
        <f>'[1]Podklady RZ'!B89</f>
        <v>1363.7116829999993</v>
      </c>
      <c r="C8" s="150">
        <f>'[1]Podklady RZ'!C89</f>
        <v>1284.9580559999995</v>
      </c>
      <c r="D8" s="221">
        <f>'[1]Podklady RZ'!D89</f>
        <v>1203.6146889999998</v>
      </c>
      <c r="E8" s="150">
        <f>'[1]Podklady RZ'!E89</f>
        <v>783.891795</v>
      </c>
      <c r="F8" s="150">
        <f>'[1]Podklady RZ'!F89</f>
        <v>734.31773099999987</v>
      </c>
      <c r="G8" s="150">
        <f>'[1]Podklady RZ'!G89</f>
        <v>485.61260300000026</v>
      </c>
      <c r="H8" s="220">
        <f>'[1]Podklady RZ'!H89</f>
        <v>406.06166099999996</v>
      </c>
      <c r="I8" s="150">
        <f>'[1]Podklady RZ'!I89</f>
        <v>381.5384259999999</v>
      </c>
      <c r="J8" s="221">
        <f>'[1]Podklady RZ'!J89</f>
        <v>525.45830100000001</v>
      </c>
      <c r="K8" s="220">
        <f>'[1]Podklady RZ'!K89</f>
        <v>947.52040899999997</v>
      </c>
      <c r="L8" s="150">
        <f>'[1]Podklady RZ'!L89</f>
        <v>1211.8063689999997</v>
      </c>
      <c r="M8" s="221">
        <f>'[1]Podklady RZ'!M89</f>
        <v>1377.3425789999994</v>
      </c>
      <c r="N8" s="150">
        <f>SUM(B8:M8)</f>
        <v>10705.834301999997</v>
      </c>
      <c r="P8" s="8"/>
      <c r="Q8" s="98"/>
      <c r="R8" s="98"/>
      <c r="S8" s="98"/>
      <c r="T8" s="98"/>
      <c r="U8" s="39"/>
    </row>
    <row r="9" spans="1:21" s="7" customFormat="1" ht="12" customHeight="1">
      <c r="A9" s="123" t="s">
        <v>224</v>
      </c>
      <c r="B9" s="220">
        <f>'[1]Podklady RZ'!B90</f>
        <v>65.403718999999995</v>
      </c>
      <c r="C9" s="150">
        <f>'[1]Podklady RZ'!C90</f>
        <v>57.423310000000008</v>
      </c>
      <c r="D9" s="221">
        <f>'[1]Podklady RZ'!D90</f>
        <v>54.509625999999997</v>
      </c>
      <c r="E9" s="150">
        <f>'[1]Podklady RZ'!E90</f>
        <v>42.920927000000006</v>
      </c>
      <c r="F9" s="150">
        <f>'[1]Podklady RZ'!F90</f>
        <v>42.126553999999999</v>
      </c>
      <c r="G9" s="150">
        <f>'[1]Podklady RZ'!G90</f>
        <v>27.285050999999999</v>
      </c>
      <c r="H9" s="220">
        <f>'[1]Podklady RZ'!H90</f>
        <v>27.065645</v>
      </c>
      <c r="I9" s="150">
        <f>'[1]Podklady RZ'!I90</f>
        <v>27.461017000000002</v>
      </c>
      <c r="J9" s="221">
        <f>'[1]Podklady RZ'!J90</f>
        <v>30.72175</v>
      </c>
      <c r="K9" s="220">
        <f>'[1]Podklady RZ'!K90</f>
        <v>45.24946400000001</v>
      </c>
      <c r="L9" s="150">
        <f>'[1]Podklady RZ'!L90</f>
        <v>54.944156999999997</v>
      </c>
      <c r="M9" s="221">
        <f>'[1]Podklady RZ'!M90</f>
        <v>62.972553999999981</v>
      </c>
      <c r="N9" s="150">
        <f>SUM(B9:M9)</f>
        <v>538.08377400000006</v>
      </c>
      <c r="P9" s="8"/>
      <c r="Q9" s="98"/>
      <c r="R9" s="98"/>
      <c r="S9" s="98"/>
      <c r="T9" s="98"/>
      <c r="U9" s="39"/>
    </row>
    <row r="10" spans="1:21" s="7" customFormat="1" ht="12" customHeight="1">
      <c r="A10" s="123" t="s">
        <v>225</v>
      </c>
      <c r="B10" s="220">
        <f>'[1]Podklady RZ'!B91</f>
        <v>870.3534719999999</v>
      </c>
      <c r="C10" s="150">
        <f>'[1]Podklady RZ'!C91</f>
        <v>810.05852700000003</v>
      </c>
      <c r="D10" s="221">
        <f>'[1]Podklady RZ'!D91</f>
        <v>600.44884400000012</v>
      </c>
      <c r="E10" s="150">
        <f>'[1]Podklady RZ'!E91</f>
        <v>337.64337399999994</v>
      </c>
      <c r="F10" s="150">
        <f>'[1]Podklady RZ'!F91</f>
        <v>257.04708199999999</v>
      </c>
      <c r="G10" s="150">
        <f>'[1]Podklady RZ'!G91</f>
        <v>101.686954</v>
      </c>
      <c r="H10" s="220">
        <f>'[1]Podklady RZ'!H91</f>
        <v>87.044272000000007</v>
      </c>
      <c r="I10" s="150">
        <f>'[1]Podklady RZ'!I91</f>
        <v>139.691497</v>
      </c>
      <c r="J10" s="221">
        <f>'[1]Podklady RZ'!J91</f>
        <v>189.99255399999998</v>
      </c>
      <c r="K10" s="220">
        <f>'[1]Podklady RZ'!K91</f>
        <v>488.30998100000005</v>
      </c>
      <c r="L10" s="150">
        <f>'[1]Podklady RZ'!L91</f>
        <v>641.93127299999992</v>
      </c>
      <c r="M10" s="221">
        <f>'[1]Podklady RZ'!M91</f>
        <v>706.05444899999998</v>
      </c>
      <c r="N10" s="150">
        <f>SUM(B10:M10)</f>
        <v>5230.2622789999996</v>
      </c>
      <c r="P10" s="8"/>
      <c r="Q10" s="98"/>
      <c r="R10" s="98"/>
      <c r="S10" s="98"/>
      <c r="T10" s="98"/>
      <c r="U10" s="39"/>
    </row>
    <row r="11" spans="1:21" s="7" customFormat="1" ht="12" customHeight="1">
      <c r="A11" s="123" t="s">
        <v>226</v>
      </c>
      <c r="B11" s="220">
        <f>'[1]Podklady RZ'!B92</f>
        <v>6.3607150000000008</v>
      </c>
      <c r="C11" s="150">
        <f>'[1]Podklady RZ'!C92</f>
        <v>4.7087909999999988</v>
      </c>
      <c r="D11" s="221">
        <f>'[1]Podklady RZ'!D92</f>
        <v>6.9140030000000001</v>
      </c>
      <c r="E11" s="150">
        <f>'[1]Podklady RZ'!E92</f>
        <v>6.7608839999999999</v>
      </c>
      <c r="F11" s="150">
        <f>'[1]Podklady RZ'!F92</f>
        <v>4.2276379999999998</v>
      </c>
      <c r="G11" s="150">
        <f>'[1]Podklady RZ'!G92</f>
        <v>5.440607</v>
      </c>
      <c r="H11" s="220">
        <f>'[1]Podklady RZ'!H92</f>
        <v>3.5802480000000005</v>
      </c>
      <c r="I11" s="150">
        <f>'[1]Podklady RZ'!I92</f>
        <v>4.6553050000000002</v>
      </c>
      <c r="J11" s="221">
        <f>'[1]Podklady RZ'!J92</f>
        <v>3.8970020000000001</v>
      </c>
      <c r="K11" s="220">
        <f>'[1]Podklady RZ'!K92</f>
        <v>4.2012969999999994</v>
      </c>
      <c r="L11" s="150">
        <f>'[1]Podklady RZ'!L92</f>
        <v>0.94229799999999997</v>
      </c>
      <c r="M11" s="221">
        <f>'[1]Podklady RZ'!M92</f>
        <v>1.20855</v>
      </c>
      <c r="N11" s="150">
        <f t="shared" ref="N11:N21" si="1">SUM(B11:M11)</f>
        <v>52.897337999999998</v>
      </c>
      <c r="P11" s="8"/>
      <c r="Q11" s="98"/>
      <c r="R11" s="98"/>
      <c r="S11" s="98"/>
      <c r="T11" s="98"/>
      <c r="U11" s="39"/>
    </row>
    <row r="12" spans="1:21" s="7" customFormat="1" ht="12" customHeight="1">
      <c r="A12" s="123" t="s">
        <v>227</v>
      </c>
      <c r="B12" s="220">
        <f>'[1]Podklady RZ'!B93</f>
        <v>9.5330251026095763</v>
      </c>
      <c r="C12" s="150">
        <f>'[1]Podklady RZ'!C93</f>
        <v>9.3342340693443422</v>
      </c>
      <c r="D12" s="221">
        <f>'[1]Podklady RZ'!D93</f>
        <v>8.0064010847745504</v>
      </c>
      <c r="E12" s="150">
        <f>'[1]Podklady RZ'!E93</f>
        <v>7.0968053894828902</v>
      </c>
      <c r="F12" s="150">
        <f>'[1]Podklady RZ'!F93</f>
        <v>6.781664815806546</v>
      </c>
      <c r="G12" s="150">
        <f>'[1]Podklady RZ'!G93</f>
        <v>6.2585455153167091</v>
      </c>
      <c r="H12" s="220">
        <f>'[1]Podklady RZ'!H93</f>
        <v>6.0420482925794188</v>
      </c>
      <c r="I12" s="150">
        <f>'[1]Podklady RZ'!I93</f>
        <v>5.6196771032848112</v>
      </c>
      <c r="J12" s="221">
        <f>'[1]Podklady RZ'!J93</f>
        <v>5.7306238499682545</v>
      </c>
      <c r="K12" s="220">
        <f>'[1]Podklady RZ'!K93</f>
        <v>7.4202455093167776</v>
      </c>
      <c r="L12" s="150">
        <f>'[1]Podklady RZ'!L93</f>
        <v>7.6629511480590393</v>
      </c>
      <c r="M12" s="221">
        <f>'[1]Podklady RZ'!M93</f>
        <v>8.6379511194570924</v>
      </c>
      <c r="N12" s="150">
        <f t="shared" si="1"/>
        <v>88.124172999999985</v>
      </c>
      <c r="P12" s="8"/>
      <c r="Q12" s="98"/>
      <c r="R12" s="98"/>
      <c r="S12" s="98"/>
      <c r="T12" s="98"/>
      <c r="U12" s="39"/>
    </row>
    <row r="13" spans="1:21" s="7" customFormat="1" ht="12" customHeight="1">
      <c r="A13" s="123" t="s">
        <v>228</v>
      </c>
      <c r="B13" s="220">
        <f>'[1]Podklady RZ'!B94</f>
        <v>0.12739300000000001</v>
      </c>
      <c r="C13" s="150">
        <f>'[1]Podklady RZ'!C94</f>
        <v>9.1897000000000006E-2</v>
      </c>
      <c r="D13" s="221">
        <f>'[1]Podklady RZ'!D94</f>
        <v>5.6682999999999997E-2</v>
      </c>
      <c r="E13" s="150">
        <f>'[1]Podklady RZ'!E94</f>
        <v>0.26817599999999997</v>
      </c>
      <c r="F13" s="150">
        <f>'[1]Podklady RZ'!F94</f>
        <v>8.1819000000000003E-2</v>
      </c>
      <c r="G13" s="150">
        <f>'[1]Podklady RZ'!G94</f>
        <v>0.103688</v>
      </c>
      <c r="H13" s="220">
        <f>'[1]Podklady RZ'!H94</f>
        <v>8.0396000000000009E-2</v>
      </c>
      <c r="I13" s="150">
        <f>'[1]Podklady RZ'!I94</f>
        <v>8.3158999999999997E-2</v>
      </c>
      <c r="J13" s="221">
        <f>'[1]Podklady RZ'!J94</f>
        <v>7.3440999999999992E-2</v>
      </c>
      <c r="K13" s="220">
        <f>'[1]Podklady RZ'!K94</f>
        <v>2.5090000000000001E-2</v>
      </c>
      <c r="L13" s="150">
        <f>'[1]Podklady RZ'!L94</f>
        <v>1.3119E-2</v>
      </c>
      <c r="M13" s="221">
        <f>'[1]Podklady RZ'!M94</f>
        <v>9.1149999999999998E-3</v>
      </c>
      <c r="N13" s="150">
        <f t="shared" si="1"/>
        <v>1.013976</v>
      </c>
      <c r="P13" s="8"/>
      <c r="Q13" s="98"/>
      <c r="R13" s="98"/>
      <c r="S13" s="98"/>
      <c r="T13" s="98"/>
      <c r="U13" s="39"/>
    </row>
    <row r="14" spans="1:21" s="7" customFormat="1" ht="12" customHeight="1">
      <c r="A14" s="123" t="s">
        <v>229</v>
      </c>
      <c r="B14" s="220">
        <f>'[1]Podklady RZ'!B95</f>
        <v>4955.4071460000005</v>
      </c>
      <c r="C14" s="150">
        <f>'[1]Podklady RZ'!C95</f>
        <v>4489.5337689999997</v>
      </c>
      <c r="D14" s="221">
        <f>'[1]Podklady RZ'!D95</f>
        <v>3455.9127059999992</v>
      </c>
      <c r="E14" s="150">
        <f>'[1]Podklady RZ'!E95</f>
        <v>2272.0009360000004</v>
      </c>
      <c r="F14" s="150">
        <f>'[1]Podklady RZ'!F95</f>
        <v>1692.8291860000002</v>
      </c>
      <c r="G14" s="150">
        <f>'[1]Podklady RZ'!G95</f>
        <v>800.11364999999989</v>
      </c>
      <c r="H14" s="220">
        <f>'[1]Podklady RZ'!H95</f>
        <v>750.97698100000014</v>
      </c>
      <c r="I14" s="150">
        <f>'[1]Podklady RZ'!I95</f>
        <v>789.16677600000003</v>
      </c>
      <c r="J14" s="221">
        <f>'[1]Podklady RZ'!J95</f>
        <v>1168.969063</v>
      </c>
      <c r="K14" s="220">
        <f>'[1]Podklady RZ'!K95</f>
        <v>2656.9513789999996</v>
      </c>
      <c r="L14" s="150">
        <f>'[1]Podklady RZ'!L95</f>
        <v>3826.3874699999992</v>
      </c>
      <c r="M14" s="221">
        <f>'[1]Podklady RZ'!M95</f>
        <v>4506.484684</v>
      </c>
      <c r="N14" s="150">
        <f t="shared" si="1"/>
        <v>31364.733745999994</v>
      </c>
      <c r="P14" s="8"/>
      <c r="Q14" s="98"/>
      <c r="R14" s="98"/>
      <c r="S14" s="98"/>
      <c r="T14" s="98"/>
      <c r="U14" s="39"/>
    </row>
    <row r="15" spans="1:21" s="7" customFormat="1" ht="12" customHeight="1">
      <c r="A15" s="123" t="s">
        <v>230</v>
      </c>
      <c r="B15" s="220">
        <f>'[1]Podklady RZ'!B96</f>
        <v>165.86682000000002</v>
      </c>
      <c r="C15" s="150">
        <f>'[1]Podklady RZ'!C96</f>
        <v>151.68985000000001</v>
      </c>
      <c r="D15" s="221">
        <f>'[1]Podklady RZ'!D96</f>
        <v>87.451080000000005</v>
      </c>
      <c r="E15" s="150">
        <f>'[1]Podklady RZ'!E96</f>
        <v>66.523839999999993</v>
      </c>
      <c r="F15" s="150">
        <f>'[1]Podklady RZ'!F96</f>
        <v>59.34796</v>
      </c>
      <c r="G15" s="150">
        <f>'[1]Podklady RZ'!G96</f>
        <v>33.010529999999996</v>
      </c>
      <c r="H15" s="220">
        <f>'[1]Podklady RZ'!H96</f>
        <v>31.632920000000002</v>
      </c>
      <c r="I15" s="150">
        <f>'[1]Podklady RZ'!I96</f>
        <v>17.291270000000001</v>
      </c>
      <c r="J15" s="221">
        <f>'[1]Podklady RZ'!J96</f>
        <v>43.377840000000006</v>
      </c>
      <c r="K15" s="220">
        <f>'[1]Podklady RZ'!K96</f>
        <v>99.826299999999989</v>
      </c>
      <c r="L15" s="150">
        <f>'[1]Podklady RZ'!L96</f>
        <v>109.69416</v>
      </c>
      <c r="M15" s="221">
        <f>'[1]Podklady RZ'!M96</f>
        <v>102.88159</v>
      </c>
      <c r="N15" s="150">
        <f t="shared" si="1"/>
        <v>968.5941600000001</v>
      </c>
      <c r="P15" s="8"/>
      <c r="Q15" s="98"/>
      <c r="R15" s="98"/>
      <c r="S15" s="98"/>
      <c r="T15" s="98"/>
      <c r="U15" s="39"/>
    </row>
    <row r="16" spans="1:21" s="7" customFormat="1" ht="12" customHeight="1">
      <c r="A16" s="123" t="s">
        <v>231</v>
      </c>
      <c r="B16" s="220">
        <f>'[1]Podklady RZ'!B97</f>
        <v>0</v>
      </c>
      <c r="C16" s="150">
        <f>'[1]Podklady RZ'!C97</f>
        <v>0</v>
      </c>
      <c r="D16" s="221">
        <f>'[1]Podklady RZ'!D97</f>
        <v>0</v>
      </c>
      <c r="E16" s="150">
        <f>'[1]Podklady RZ'!E97</f>
        <v>0</v>
      </c>
      <c r="F16" s="150">
        <f>'[1]Podklady RZ'!F97</f>
        <v>0</v>
      </c>
      <c r="G16" s="150">
        <f>'[1]Podklady RZ'!G97</f>
        <v>0</v>
      </c>
      <c r="H16" s="220">
        <f>'[1]Podklady RZ'!H97</f>
        <v>0</v>
      </c>
      <c r="I16" s="150">
        <f>'[1]Podklady RZ'!I97</f>
        <v>0</v>
      </c>
      <c r="J16" s="221">
        <f>'[1]Podklady RZ'!J97</f>
        <v>0</v>
      </c>
      <c r="K16" s="220">
        <f>'[1]Podklady RZ'!K97</f>
        <v>0</v>
      </c>
      <c r="L16" s="150">
        <f>'[1]Podklady RZ'!L97</f>
        <v>0</v>
      </c>
      <c r="M16" s="221">
        <f>'[1]Podklady RZ'!M97</f>
        <v>0</v>
      </c>
      <c r="N16" s="150">
        <f t="shared" si="1"/>
        <v>0</v>
      </c>
      <c r="P16" s="8"/>
      <c r="Q16" s="98"/>
      <c r="R16" s="98"/>
      <c r="S16" s="98"/>
      <c r="T16" s="98"/>
      <c r="U16" s="39"/>
    </row>
    <row r="17" spans="1:21" s="7" customFormat="1" ht="12" customHeight="1">
      <c r="A17" s="123" t="s">
        <v>232</v>
      </c>
      <c r="B17" s="220">
        <f>'[1]Podklady RZ'!B98</f>
        <v>129.153864</v>
      </c>
      <c r="C17" s="150">
        <f>'[1]Podklady RZ'!C98</f>
        <v>135.43069500000001</v>
      </c>
      <c r="D17" s="221">
        <f>'[1]Podklady RZ'!D98</f>
        <v>137.94095799999999</v>
      </c>
      <c r="E17" s="150">
        <f>'[1]Podklady RZ'!E98</f>
        <v>103.97585599999999</v>
      </c>
      <c r="F17" s="150">
        <f>'[1]Podklady RZ'!F98</f>
        <v>125.52646299999999</v>
      </c>
      <c r="G17" s="150">
        <f>'[1]Podklady RZ'!G98</f>
        <v>127.20835599999999</v>
      </c>
      <c r="H17" s="220">
        <f>'[1]Podklady RZ'!H98</f>
        <v>103.18007899999999</v>
      </c>
      <c r="I17" s="150">
        <f>'[1]Podklady RZ'!I98</f>
        <v>91.426521000000008</v>
      </c>
      <c r="J17" s="221">
        <f>'[1]Podklady RZ'!J98</f>
        <v>94.177973999999992</v>
      </c>
      <c r="K17" s="220">
        <f>'[1]Podklady RZ'!K98</f>
        <v>142.91414600000002</v>
      </c>
      <c r="L17" s="150">
        <f>'[1]Podklady RZ'!L98</f>
        <v>145.43534099999999</v>
      </c>
      <c r="M17" s="221">
        <f>'[1]Podklady RZ'!M98</f>
        <v>176.78681800000001</v>
      </c>
      <c r="N17" s="150">
        <f t="shared" si="1"/>
        <v>1513.1570710000001</v>
      </c>
      <c r="P17" s="8"/>
      <c r="Q17" s="98"/>
      <c r="R17" s="98"/>
      <c r="S17" s="98"/>
      <c r="T17" s="98"/>
      <c r="U17" s="39"/>
    </row>
    <row r="18" spans="1:21" s="7" customFormat="1" ht="12" customHeight="1">
      <c r="A18" s="123" t="s">
        <v>233</v>
      </c>
      <c r="B18" s="220">
        <f>'[1]Podklady RZ'!B99</f>
        <v>1.3836190000000002</v>
      </c>
      <c r="C18" s="150">
        <f>'[1]Podklady RZ'!C99</f>
        <v>1.7792539999999999</v>
      </c>
      <c r="D18" s="221">
        <f>'[1]Podklady RZ'!D99</f>
        <v>1.3543179999999999</v>
      </c>
      <c r="E18" s="150">
        <f>'[1]Podklady RZ'!E99</f>
        <v>0.61654399999999998</v>
      </c>
      <c r="F18" s="150">
        <f>'[1]Podklady RZ'!F99</f>
        <v>0.64588599999999996</v>
      </c>
      <c r="G18" s="150">
        <f>'[1]Podklady RZ'!G99</f>
        <v>0.251114</v>
      </c>
      <c r="H18" s="220">
        <f>'[1]Podklady RZ'!H99</f>
        <v>0.33622199999999997</v>
      </c>
      <c r="I18" s="150">
        <f>'[1]Podklady RZ'!I99</f>
        <v>0.36943799999999999</v>
      </c>
      <c r="J18" s="221">
        <f>'[1]Podklady RZ'!J99</f>
        <v>0.39330700000000002</v>
      </c>
      <c r="K18" s="220">
        <f>'[1]Podklady RZ'!K99</f>
        <v>2.7985230000000003</v>
      </c>
      <c r="L18" s="150">
        <f>'[1]Podklady RZ'!L99</f>
        <v>7.7689870000000001</v>
      </c>
      <c r="M18" s="221">
        <f>'[1]Podklady RZ'!M99</f>
        <v>8.2765220000000017</v>
      </c>
      <c r="N18" s="150">
        <f t="shared" si="1"/>
        <v>25.973734</v>
      </c>
      <c r="P18" s="8"/>
      <c r="Q18" s="98"/>
      <c r="R18" s="98"/>
      <c r="S18" s="98"/>
      <c r="T18" s="98"/>
      <c r="U18" s="39"/>
    </row>
    <row r="19" spans="1:21" s="7" customFormat="1" ht="12" customHeight="1">
      <c r="A19" s="123" t="s">
        <v>234</v>
      </c>
      <c r="B19" s="220">
        <f>'[1]Podklady RZ'!B100</f>
        <v>368.46904999999998</v>
      </c>
      <c r="C19" s="150">
        <f>'[1]Podklady RZ'!C100</f>
        <v>330.72717899999992</v>
      </c>
      <c r="D19" s="221">
        <f>'[1]Podklady RZ'!D100</f>
        <v>307.92089400000003</v>
      </c>
      <c r="E19" s="150">
        <f>'[1]Podklady RZ'!E100</f>
        <v>310.97607099999999</v>
      </c>
      <c r="F19" s="150">
        <f>'[1]Podklady RZ'!F100</f>
        <v>282.30615499999999</v>
      </c>
      <c r="G19" s="150">
        <f>'[1]Podklady RZ'!G100</f>
        <v>200.382417</v>
      </c>
      <c r="H19" s="220">
        <f>'[1]Podklady RZ'!H100</f>
        <v>170.72438699999998</v>
      </c>
      <c r="I19" s="150">
        <f>'[1]Podklady RZ'!I100</f>
        <v>193.406691</v>
      </c>
      <c r="J19" s="221">
        <f>'[1]Podklady RZ'!J100</f>
        <v>220.25016400000001</v>
      </c>
      <c r="K19" s="220">
        <f>'[1]Podklady RZ'!K100</f>
        <v>261.63047499999999</v>
      </c>
      <c r="L19" s="150">
        <f>'[1]Podklady RZ'!L100</f>
        <v>300.70797100000004</v>
      </c>
      <c r="M19" s="221">
        <f>'[1]Podklady RZ'!M100</f>
        <v>340.256821</v>
      </c>
      <c r="N19" s="150">
        <f t="shared" si="1"/>
        <v>3287.7582750000001</v>
      </c>
      <c r="P19" s="8"/>
      <c r="Q19" s="98"/>
      <c r="R19" s="98"/>
      <c r="S19" s="98"/>
      <c r="T19" s="98"/>
      <c r="U19" s="39"/>
    </row>
    <row r="20" spans="1:21" s="7" customFormat="1" ht="12" customHeight="1">
      <c r="A20" s="123" t="s">
        <v>235</v>
      </c>
      <c r="B20" s="220">
        <f>'[1]Podklady RZ'!B101</f>
        <v>210.53552900000003</v>
      </c>
      <c r="C20" s="150">
        <f>'[1]Podklady RZ'!C101</f>
        <v>203.30978200000001</v>
      </c>
      <c r="D20" s="221">
        <f>'[1]Podklady RZ'!D101</f>
        <v>192.95013599999999</v>
      </c>
      <c r="E20" s="150">
        <f>'[1]Podklady RZ'!E101</f>
        <v>160.342187</v>
      </c>
      <c r="F20" s="150">
        <f>'[1]Podklady RZ'!F101</f>
        <v>178.16947699999997</v>
      </c>
      <c r="G20" s="150">
        <f>'[1]Podklady RZ'!G101</f>
        <v>128.47075899999999</v>
      </c>
      <c r="H20" s="220">
        <f>'[1]Podklady RZ'!H101</f>
        <v>113.57530199999999</v>
      </c>
      <c r="I20" s="150">
        <f>'[1]Podklady RZ'!I101</f>
        <v>118.63211499999998</v>
      </c>
      <c r="J20" s="221">
        <f>'[1]Podklady RZ'!J101</f>
        <v>175.68422999999999</v>
      </c>
      <c r="K20" s="220">
        <f>'[1]Podklady RZ'!K101</f>
        <v>196.14779300000001</v>
      </c>
      <c r="L20" s="150">
        <f>'[1]Podklady RZ'!L101</f>
        <v>197.62647099999998</v>
      </c>
      <c r="M20" s="221">
        <f>'[1]Podklady RZ'!M101</f>
        <v>232.09597999999994</v>
      </c>
      <c r="N20" s="150">
        <f t="shared" si="1"/>
        <v>2107.539761</v>
      </c>
      <c r="P20" s="8"/>
      <c r="Q20" s="98"/>
      <c r="R20" s="98"/>
      <c r="S20" s="98"/>
      <c r="T20" s="98"/>
      <c r="U20" s="39"/>
    </row>
    <row r="21" spans="1:21" s="7" customFormat="1" ht="12" customHeight="1">
      <c r="A21" s="123" t="s">
        <v>236</v>
      </c>
      <c r="B21" s="220">
        <f>'[1]Podklady RZ'!B102</f>
        <v>0</v>
      </c>
      <c r="C21" s="150">
        <f>'[1]Podklady RZ'!C102</f>
        <v>0</v>
      </c>
      <c r="D21" s="221">
        <f>'[1]Podklady RZ'!D102</f>
        <v>0</v>
      </c>
      <c r="E21" s="150">
        <f>'[1]Podklady RZ'!E102</f>
        <v>0</v>
      </c>
      <c r="F21" s="150">
        <f>'[1]Podklady RZ'!F102</f>
        <v>0</v>
      </c>
      <c r="G21" s="150">
        <f>'[1]Podklady RZ'!G102</f>
        <v>0</v>
      </c>
      <c r="H21" s="220">
        <f>'[1]Podklady RZ'!H102</f>
        <v>0</v>
      </c>
      <c r="I21" s="150">
        <f>'[1]Podklady RZ'!I102</f>
        <v>0</v>
      </c>
      <c r="J21" s="221">
        <f>'[1]Podklady RZ'!J102</f>
        <v>0</v>
      </c>
      <c r="K21" s="220">
        <f>'[1]Podklady RZ'!K102</f>
        <v>0</v>
      </c>
      <c r="L21" s="150">
        <f>'[1]Podklady RZ'!L102</f>
        <v>0</v>
      </c>
      <c r="M21" s="221">
        <f>'[1]Podklady RZ'!M102</f>
        <v>0</v>
      </c>
      <c r="N21" s="150">
        <f t="shared" si="1"/>
        <v>0</v>
      </c>
      <c r="P21" s="8"/>
      <c r="Q21" s="98"/>
      <c r="R21" s="98"/>
      <c r="S21" s="98"/>
      <c r="T21" s="98"/>
      <c r="U21" s="39"/>
    </row>
    <row r="22" spans="1:21" s="7" customFormat="1" ht="12" customHeight="1">
      <c r="A22" s="123" t="s">
        <v>237</v>
      </c>
      <c r="B22" s="220">
        <f>'[1]Podklady RZ'!B103</f>
        <v>24.046301000000007</v>
      </c>
      <c r="C22" s="150">
        <f>'[1]Podklady RZ'!C103</f>
        <v>30.585182999999997</v>
      </c>
      <c r="D22" s="221">
        <f>'[1]Podklady RZ'!D103</f>
        <v>14.426517</v>
      </c>
      <c r="E22" s="150">
        <f>'[1]Podklady RZ'!E103</f>
        <v>6.5395849999999998</v>
      </c>
      <c r="F22" s="150">
        <f>'[1]Podklady RZ'!F103</f>
        <v>3.2561990000000001</v>
      </c>
      <c r="G22" s="150">
        <f>'[1]Podklady RZ'!G103</f>
        <v>6.293676999999998</v>
      </c>
      <c r="H22" s="220">
        <f>'[1]Podklady RZ'!H103</f>
        <v>5.027933</v>
      </c>
      <c r="I22" s="150">
        <f>'[1]Podklady RZ'!I103</f>
        <v>2.2527540000000008</v>
      </c>
      <c r="J22" s="221">
        <f>'[1]Podklady RZ'!J103</f>
        <v>4.4918580000000006</v>
      </c>
      <c r="K22" s="220">
        <f>'[1]Podklady RZ'!K103</f>
        <v>7.6204999999999989</v>
      </c>
      <c r="L22" s="150">
        <f>'[1]Podklady RZ'!L103</f>
        <v>17.852281000000005</v>
      </c>
      <c r="M22" s="221">
        <f>'[1]Podklady RZ'!M103</f>
        <v>21.681122999999999</v>
      </c>
      <c r="N22" s="150">
        <f>SUM(B22:M22)</f>
        <v>144.07391100000001</v>
      </c>
      <c r="P22" s="8"/>
      <c r="Q22" s="98"/>
      <c r="R22" s="98"/>
      <c r="S22" s="98"/>
      <c r="T22" s="98"/>
      <c r="U22" s="39"/>
    </row>
    <row r="23" spans="1:21" s="7" customFormat="1" ht="12" customHeight="1">
      <c r="A23" s="123" t="s">
        <v>238</v>
      </c>
      <c r="B23" s="220">
        <f>'[1]Podklady RZ'!B104</f>
        <v>3173.3371128973886</v>
      </c>
      <c r="C23" s="150">
        <f>'[1]Podklady RZ'!C104</f>
        <v>2894.6748059306556</v>
      </c>
      <c r="D23" s="221">
        <f>'[1]Podklady RZ'!D104</f>
        <v>2190.8172249152249</v>
      </c>
      <c r="E23" s="150">
        <f>'[1]Podklady RZ'!E104</f>
        <v>1286.1388216105174</v>
      </c>
      <c r="F23" s="150">
        <f>'[1]Podklady RZ'!F104</f>
        <v>1044.7196841841931</v>
      </c>
      <c r="G23" s="150">
        <f>'[1]Podklady RZ'!G104</f>
        <v>753.09379348468337</v>
      </c>
      <c r="H23" s="220">
        <f>'[1]Podklady RZ'!H104</f>
        <v>823.85492770741985</v>
      </c>
      <c r="I23" s="150">
        <f>'[1]Podklady RZ'!I104</f>
        <v>806.42146189671462</v>
      </c>
      <c r="J23" s="221">
        <f>'[1]Podklady RZ'!J104</f>
        <v>824.91468215003124</v>
      </c>
      <c r="K23" s="220">
        <f>'[1]Podklady RZ'!K104</f>
        <v>1820.5574354906835</v>
      </c>
      <c r="L23" s="150">
        <f>'[1]Podklady RZ'!L104</f>
        <v>2488.9640288519408</v>
      </c>
      <c r="M23" s="221">
        <f>'[1]Podklady RZ'!M104</f>
        <v>2957.5504068805431</v>
      </c>
      <c r="N23" s="150">
        <f>SUM(B23:M23)</f>
        <v>21065.044385999994</v>
      </c>
      <c r="P23" s="8"/>
      <c r="Q23" s="98"/>
      <c r="R23" s="98"/>
      <c r="S23" s="98"/>
      <c r="T23" s="98"/>
      <c r="U23" s="39"/>
    </row>
    <row r="24" spans="1:21" s="4" customFormat="1" ht="11.25">
      <c r="N24" s="3"/>
      <c r="P24" s="103"/>
      <c r="Q24" s="103"/>
      <c r="R24" s="103"/>
      <c r="S24" s="103"/>
      <c r="T24" s="103"/>
      <c r="U24" s="104"/>
    </row>
    <row r="25" spans="1:21" s="7" customFormat="1">
      <c r="A25" s="62"/>
      <c r="B25" s="63"/>
      <c r="C25" s="63"/>
      <c r="D25" s="63"/>
      <c r="E25" s="63"/>
      <c r="F25" s="63"/>
      <c r="G25" s="63"/>
      <c r="H25" s="63"/>
      <c r="I25" s="63"/>
      <c r="J25" s="63"/>
      <c r="K25" s="63"/>
      <c r="L25" s="63"/>
      <c r="M25" s="63"/>
      <c r="N25" s="62"/>
    </row>
    <row r="26" spans="1:21" s="7" customFormat="1">
      <c r="A26" s="92" t="s">
        <v>23</v>
      </c>
      <c r="B26" s="24">
        <f>SUM(INDEX(B8:M8,,MONTH('[1]Podklady RZ'!$O$1)):INDEX(B8:M8,,MONTH('[1]Podklady RZ'!$Q$1)))</f>
        <v>10705.834301999997</v>
      </c>
      <c r="C26" s="63"/>
      <c r="D26" s="63"/>
      <c r="E26" s="63"/>
      <c r="F26" s="63"/>
      <c r="G26" s="63"/>
      <c r="H26" s="63"/>
      <c r="I26" s="63"/>
      <c r="J26" s="63"/>
      <c r="K26" s="63"/>
      <c r="L26" s="63"/>
      <c r="M26" s="63"/>
      <c r="N26" s="63"/>
    </row>
    <row r="27" spans="1:21" s="7" customFormat="1">
      <c r="A27" s="92" t="s">
        <v>22</v>
      </c>
      <c r="B27" s="24">
        <f>SUM(INDEX(B9:M9,,MONTH('[1]Podklady RZ'!$O$1)):INDEX(B9:M9,,MONTH('[1]Podklady RZ'!$Q$1)))</f>
        <v>538.08377400000006</v>
      </c>
      <c r="C27" s="63"/>
      <c r="D27" s="63"/>
      <c r="E27" s="63"/>
      <c r="F27" s="63"/>
      <c r="G27" s="63"/>
      <c r="H27" s="63"/>
      <c r="I27" s="63"/>
      <c r="J27" s="63"/>
      <c r="K27" s="63"/>
      <c r="L27" s="63"/>
      <c r="M27" s="63"/>
      <c r="N27" s="63"/>
      <c r="O27" s="64"/>
    </row>
    <row r="28" spans="1:21" s="7" customFormat="1">
      <c r="A28" s="92" t="s">
        <v>21</v>
      </c>
      <c r="B28" s="24">
        <f>SUM(INDEX(B10:M10,,MONTH('[1]Podklady RZ'!$O$1)):INDEX(B10:M10,,MONTH('[1]Podklady RZ'!$Q$1)))</f>
        <v>5230.2622789999996</v>
      </c>
      <c r="C28" s="63"/>
      <c r="D28" s="63"/>
      <c r="E28" s="63"/>
      <c r="F28" s="63"/>
      <c r="G28" s="63"/>
      <c r="H28" s="63"/>
      <c r="I28" s="63"/>
      <c r="J28" s="63"/>
      <c r="K28" s="63"/>
      <c r="L28" s="63"/>
      <c r="M28" s="63"/>
      <c r="N28" s="63"/>
      <c r="O28" s="64"/>
    </row>
    <row r="29" spans="1:21" s="7" customFormat="1">
      <c r="A29" s="92" t="s">
        <v>38</v>
      </c>
      <c r="B29" s="24">
        <f>SUM(INDEX(B11:M11,,MONTH('[1]Podklady RZ'!$O$1)):INDEX(B11:M11,,MONTH('[1]Podklady RZ'!$Q$1)))</f>
        <v>52.897337999999998</v>
      </c>
      <c r="C29" s="63"/>
      <c r="D29" s="63"/>
      <c r="E29" s="63"/>
      <c r="F29" s="63"/>
      <c r="G29" s="63"/>
      <c r="H29" s="63"/>
      <c r="I29" s="63"/>
      <c r="J29" s="63"/>
      <c r="K29" s="63"/>
      <c r="L29" s="63"/>
      <c r="M29" s="63"/>
      <c r="N29" s="63"/>
      <c r="Q29" s="8"/>
    </row>
    <row r="30" spans="1:21" s="7" customFormat="1">
      <c r="A30" s="92" t="s">
        <v>39</v>
      </c>
      <c r="B30" s="24">
        <f>SUM(INDEX(B12:M12,,MONTH('[1]Podklady RZ'!$O$1)):INDEX(B12:M12,,MONTH('[1]Podklady RZ'!$Q$1)))</f>
        <v>88.124172999999985</v>
      </c>
      <c r="C30" s="63"/>
      <c r="D30" s="63"/>
      <c r="E30" s="63"/>
      <c r="F30" s="63"/>
      <c r="G30" s="63"/>
      <c r="H30" s="63"/>
      <c r="I30" s="63"/>
      <c r="J30" s="63"/>
      <c r="K30" s="63"/>
      <c r="L30" s="63"/>
      <c r="M30" s="63"/>
      <c r="N30" s="63"/>
    </row>
    <row r="31" spans="1:21" s="7" customFormat="1">
      <c r="A31" s="92" t="s">
        <v>40</v>
      </c>
      <c r="B31" s="24">
        <f>SUM(INDEX(B13:M13,,MONTH('[1]Podklady RZ'!$O$1)):INDEX(B13:M13,,MONTH('[1]Podklady RZ'!$Q$1)))</f>
        <v>1.013976</v>
      </c>
      <c r="C31" s="63"/>
      <c r="D31" s="63"/>
      <c r="E31" s="63"/>
      <c r="F31" s="63"/>
      <c r="G31" s="63"/>
      <c r="H31" s="63"/>
      <c r="I31" s="63"/>
      <c r="J31" s="63"/>
      <c r="K31" s="63"/>
      <c r="L31" s="63"/>
      <c r="M31" s="63"/>
      <c r="N31" s="63"/>
    </row>
    <row r="32" spans="1:21" s="7" customFormat="1">
      <c r="A32" s="92" t="s">
        <v>20</v>
      </c>
      <c r="B32" s="24">
        <f>SUM(INDEX(B14:M14,,MONTH('[1]Podklady RZ'!$O$1)):INDEX(B14:M14,,MONTH('[1]Podklady RZ'!$Q$1)))</f>
        <v>31364.733745999994</v>
      </c>
      <c r="C32" s="63"/>
      <c r="D32" s="63"/>
      <c r="E32" s="63"/>
      <c r="F32" s="63"/>
      <c r="G32" s="63"/>
      <c r="H32" s="63"/>
      <c r="I32" s="63"/>
      <c r="J32" s="63"/>
      <c r="K32" s="63"/>
      <c r="L32" s="63"/>
      <c r="M32" s="63"/>
      <c r="N32" s="63"/>
    </row>
    <row r="33" spans="1:14" s="7" customFormat="1">
      <c r="A33" s="92" t="s">
        <v>41</v>
      </c>
      <c r="B33" s="24">
        <f>SUM(INDEX(B15:M15,,MONTH('[1]Podklady RZ'!$O$1)):INDEX(B15:M15,,MONTH('[1]Podklady RZ'!$Q$1)))</f>
        <v>968.5941600000001</v>
      </c>
      <c r="C33" s="63"/>
      <c r="D33" s="63"/>
      <c r="E33" s="63"/>
      <c r="F33" s="63"/>
      <c r="G33" s="63"/>
      <c r="H33" s="63"/>
      <c r="I33" s="63"/>
      <c r="J33" s="63"/>
      <c r="K33" s="63"/>
      <c r="L33" s="63"/>
      <c r="M33" s="63"/>
      <c r="N33" s="63"/>
    </row>
    <row r="34" spans="1:14" s="7" customFormat="1">
      <c r="A34" s="92" t="s">
        <v>19</v>
      </c>
      <c r="B34" s="24">
        <f>SUM(INDEX(B16:M16,,MONTH('[1]Podklady RZ'!$O$1)):INDEX(B16:M16,,MONTH('[1]Podklady RZ'!$Q$1)))</f>
        <v>0</v>
      </c>
      <c r="C34" s="63"/>
      <c r="D34" s="63"/>
      <c r="E34" s="63"/>
      <c r="F34" s="63"/>
      <c r="G34" s="63"/>
      <c r="H34" s="63"/>
      <c r="I34" s="63"/>
      <c r="J34" s="63"/>
      <c r="K34" s="63"/>
      <c r="L34" s="63"/>
      <c r="M34" s="63"/>
      <c r="N34" s="63"/>
    </row>
    <row r="35" spans="1:14" s="7" customFormat="1">
      <c r="A35" s="92" t="s">
        <v>18</v>
      </c>
      <c r="B35" s="24">
        <f>SUM(INDEX(B17:M17,,MONTH('[1]Podklady RZ'!$O$1)):INDEX(B17:M17,,MONTH('[1]Podklady RZ'!$Q$1)))</f>
        <v>1513.1570710000001</v>
      </c>
      <c r="C35" s="63"/>
      <c r="D35" s="63"/>
      <c r="E35" s="63"/>
      <c r="F35" s="63"/>
      <c r="G35" s="63"/>
      <c r="H35" s="63"/>
      <c r="I35" s="63"/>
      <c r="J35" s="63"/>
      <c r="K35" s="63"/>
      <c r="L35" s="63"/>
      <c r="M35" s="63"/>
      <c r="N35" s="63"/>
    </row>
    <row r="36" spans="1:14" s="7" customFormat="1">
      <c r="A36" s="92" t="s">
        <v>17</v>
      </c>
      <c r="B36" s="24">
        <f>SUM(INDEX(B18:M18,,MONTH('[1]Podklady RZ'!$O$1)):INDEX(B18:M18,,MONTH('[1]Podklady RZ'!$Q$1)))</f>
        <v>25.973734</v>
      </c>
      <c r="C36" s="63"/>
      <c r="D36" s="63"/>
      <c r="E36" s="63"/>
      <c r="F36" s="63"/>
      <c r="G36" s="63"/>
      <c r="H36" s="63"/>
      <c r="I36" s="63"/>
      <c r="J36" s="63"/>
      <c r="K36" s="63"/>
      <c r="L36" s="63"/>
      <c r="M36" s="63"/>
      <c r="N36" s="63"/>
    </row>
    <row r="37" spans="1:14" s="7" customFormat="1">
      <c r="A37" s="92" t="s">
        <v>16</v>
      </c>
      <c r="B37" s="24">
        <f>SUM(INDEX(B19:M19,,MONTH('[1]Podklady RZ'!$O$1)):INDEX(B19:M19,,MONTH('[1]Podklady RZ'!$Q$1)))</f>
        <v>3287.7582750000001</v>
      </c>
      <c r="C37" s="63"/>
      <c r="D37" s="63"/>
      <c r="E37" s="63"/>
      <c r="F37" s="63"/>
      <c r="G37" s="63"/>
      <c r="H37" s="63"/>
      <c r="I37" s="63"/>
      <c r="J37" s="63"/>
      <c r="K37" s="63"/>
      <c r="L37" s="63"/>
      <c r="M37" s="63"/>
      <c r="N37" s="63"/>
    </row>
    <row r="38" spans="1:14" s="7" customFormat="1">
      <c r="A38" s="92" t="s">
        <v>15</v>
      </c>
      <c r="B38" s="24">
        <f>SUM(INDEX(B20:M20,,MONTH('[1]Podklady RZ'!$O$1)):INDEX(B20:M20,,MONTH('[1]Podklady RZ'!$Q$1)))</f>
        <v>2107.539761</v>
      </c>
      <c r="C38" s="63"/>
      <c r="D38" s="63"/>
      <c r="E38" s="63"/>
      <c r="F38" s="63"/>
      <c r="G38" s="63"/>
      <c r="H38" s="63"/>
      <c r="I38" s="63"/>
      <c r="J38" s="63"/>
      <c r="K38" s="63"/>
      <c r="L38" s="63"/>
      <c r="M38" s="63"/>
      <c r="N38" s="63"/>
    </row>
    <row r="39" spans="1:14" s="7" customFormat="1">
      <c r="A39" s="92" t="s">
        <v>0</v>
      </c>
      <c r="B39" s="24">
        <f>SUM(INDEX(B21:M21,,MONTH('[1]Podklady RZ'!$O$1)):INDEX(B21:M21,,MONTH('[1]Podklady RZ'!$Q$1)))</f>
        <v>0</v>
      </c>
      <c r="C39" s="63"/>
      <c r="D39" s="63"/>
      <c r="E39" s="63"/>
      <c r="F39" s="63"/>
      <c r="G39" s="63"/>
      <c r="H39" s="63"/>
      <c r="I39" s="63"/>
      <c r="J39" s="63"/>
      <c r="K39" s="63"/>
      <c r="L39" s="63"/>
      <c r="M39" s="63"/>
      <c r="N39" s="63"/>
    </row>
    <row r="40" spans="1:14" s="7" customFormat="1">
      <c r="A40" s="92" t="s">
        <v>14</v>
      </c>
      <c r="B40" s="24">
        <f>SUM(INDEX(B22:M22,,MONTH('[1]Podklady RZ'!$O$1)):INDEX(B22:M22,,MONTH('[1]Podklady RZ'!$Q$1)))</f>
        <v>144.07391100000001</v>
      </c>
      <c r="C40" s="63"/>
      <c r="D40" s="63"/>
      <c r="E40" s="63"/>
      <c r="F40" s="63"/>
      <c r="G40" s="63"/>
      <c r="H40" s="63"/>
      <c r="I40" s="63"/>
      <c r="J40" s="63"/>
      <c r="K40" s="63"/>
      <c r="L40" s="63"/>
      <c r="M40" s="63"/>
      <c r="N40" s="63"/>
    </row>
    <row r="41" spans="1:14" s="7" customFormat="1">
      <c r="A41" s="92" t="s">
        <v>13</v>
      </c>
      <c r="B41" s="24">
        <f>SUM(INDEX(B23:M23,,MONTH('[1]Podklady RZ'!$O$1)):INDEX(B23:M23,,MONTH('[1]Podklady RZ'!$Q$1)))</f>
        <v>21065.044385999994</v>
      </c>
      <c r="C41" s="63"/>
      <c r="D41" s="63"/>
      <c r="E41" s="63"/>
      <c r="F41" s="63"/>
      <c r="G41" s="63"/>
      <c r="H41" s="63"/>
      <c r="I41" s="63"/>
      <c r="J41" s="63"/>
      <c r="K41" s="63"/>
      <c r="L41" s="63"/>
      <c r="M41" s="63"/>
      <c r="N41" s="63"/>
    </row>
    <row r="42" spans="1:14" s="7" customFormat="1">
      <c r="A42" s="62"/>
      <c r="B42" s="63"/>
      <c r="C42" s="63"/>
      <c r="D42" s="63"/>
      <c r="E42" s="63"/>
      <c r="F42" s="63"/>
      <c r="G42" s="63"/>
      <c r="H42" s="63"/>
      <c r="I42" s="63"/>
      <c r="J42" s="63"/>
      <c r="K42" s="63"/>
      <c r="L42" s="63"/>
      <c r="M42" s="63"/>
      <c r="N42" s="63"/>
    </row>
    <row r="43" spans="1:14" s="7" customFormat="1">
      <c r="A43" s="62"/>
      <c r="B43" s="63"/>
      <c r="C43" s="63"/>
      <c r="D43" s="63"/>
      <c r="E43" s="63"/>
      <c r="F43" s="63"/>
      <c r="G43" s="63"/>
      <c r="H43" s="63"/>
      <c r="I43" s="63"/>
      <c r="J43" s="63"/>
      <c r="K43" s="63"/>
      <c r="L43" s="63"/>
      <c r="M43" s="63"/>
      <c r="N43" s="63"/>
    </row>
    <row r="44" spans="1:14" s="7" customFormat="1">
      <c r="A44" s="62"/>
      <c r="B44" s="63"/>
      <c r="C44" s="63"/>
      <c r="D44" s="63"/>
      <c r="E44" s="63"/>
      <c r="F44" s="63"/>
      <c r="G44" s="63"/>
      <c r="H44" s="63"/>
      <c r="I44" s="63"/>
      <c r="J44" s="63"/>
      <c r="K44" s="63"/>
      <c r="L44" s="63"/>
      <c r="M44" s="63"/>
      <c r="N44" s="63"/>
    </row>
    <row r="45" spans="1:14" s="7" customFormat="1">
      <c r="A45" s="2"/>
      <c r="B45" s="2"/>
      <c r="C45" s="2"/>
      <c r="D45" s="2"/>
      <c r="E45" s="2"/>
      <c r="F45" s="2"/>
      <c r="G45" s="2"/>
      <c r="H45" s="2"/>
      <c r="I45" s="2"/>
      <c r="J45" s="2"/>
      <c r="K45" s="2"/>
      <c r="L45" s="2"/>
      <c r="M45" s="2"/>
      <c r="N45" s="2"/>
    </row>
  </sheetData>
  <mergeCells count="11">
    <mergeCell ref="N6:N7"/>
    <mergeCell ref="K6:M6"/>
    <mergeCell ref="H6:J6"/>
    <mergeCell ref="A4:A5"/>
    <mergeCell ref="A6:A7"/>
    <mergeCell ref="B6:D6"/>
    <mergeCell ref="E6:G6"/>
    <mergeCell ref="B4:D4"/>
    <mergeCell ref="E4:G4"/>
    <mergeCell ref="H4:J4"/>
    <mergeCell ref="K4:M4"/>
  </mergeCells>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5">
    <tabColor rgb="FF00B0F0"/>
  </sheetPr>
  <dimension ref="A1:U35"/>
  <sheetViews>
    <sheetView showGridLines="0" view="pageBreakPreview" zoomScaleNormal="100" zoomScaleSheetLayoutView="100" workbookViewId="0">
      <selection activeCell="T28" sqref="T28"/>
    </sheetView>
  </sheetViews>
  <sheetFormatPr defaultColWidth="9.140625" defaultRowHeight="12"/>
  <cols>
    <col min="1" max="1" width="21.140625" style="7" customWidth="1"/>
    <col min="2" max="4" width="8.28515625" style="7" customWidth="1"/>
    <col min="5" max="13" width="9.5703125" style="7" customWidth="1"/>
    <col min="14" max="14" width="10.42578125" style="7" customWidth="1"/>
    <col min="15" max="16384" width="9.140625" style="7"/>
  </cols>
  <sheetData>
    <row r="1" spans="1:21" ht="18">
      <c r="A1" s="189" t="s">
        <v>255</v>
      </c>
      <c r="N1" s="191" t="str">
        <f>'3'!N1</f>
        <v>2022</v>
      </c>
    </row>
    <row r="2" spans="1:21" ht="6" customHeight="1"/>
    <row r="3" spans="1:21">
      <c r="A3" s="262"/>
      <c r="B3" s="263" t="s">
        <v>198</v>
      </c>
      <c r="C3" s="264"/>
      <c r="D3" s="265"/>
      <c r="E3" s="263" t="s">
        <v>199</v>
      </c>
      <c r="F3" s="264"/>
      <c r="G3" s="265"/>
      <c r="H3" s="263" t="s">
        <v>200</v>
      </c>
      <c r="I3" s="264"/>
      <c r="J3" s="265"/>
      <c r="K3" s="263" t="s">
        <v>201</v>
      </c>
      <c r="L3" s="264"/>
      <c r="M3" s="265"/>
      <c r="N3" s="171" t="s">
        <v>214</v>
      </c>
    </row>
    <row r="4" spans="1:21">
      <c r="A4" s="262"/>
      <c r="B4" s="218" t="s">
        <v>202</v>
      </c>
      <c r="C4" s="154" t="s">
        <v>203</v>
      </c>
      <c r="D4" s="219" t="s">
        <v>204</v>
      </c>
      <c r="E4" s="218" t="s">
        <v>205</v>
      </c>
      <c r="F4" s="154" t="s">
        <v>206</v>
      </c>
      <c r="G4" s="219" t="s">
        <v>207</v>
      </c>
      <c r="H4" s="218" t="s">
        <v>208</v>
      </c>
      <c r="I4" s="154" t="s">
        <v>209</v>
      </c>
      <c r="J4" s="219" t="s">
        <v>210</v>
      </c>
      <c r="K4" s="218" t="s">
        <v>211</v>
      </c>
      <c r="L4" s="154" t="s">
        <v>212</v>
      </c>
      <c r="M4" s="219" t="s">
        <v>213</v>
      </c>
      <c r="N4" s="155"/>
    </row>
    <row r="5" spans="1:21">
      <c r="A5" s="267" t="s">
        <v>219</v>
      </c>
      <c r="B5" s="268">
        <f>SUM(B6:D6)</f>
        <v>30010.318862</v>
      </c>
      <c r="C5" s="257"/>
      <c r="D5" s="269"/>
      <c r="E5" s="268">
        <f t="shared" ref="E5" si="0">SUM(E6:G6)</f>
        <v>12492.291045999998</v>
      </c>
      <c r="F5" s="257"/>
      <c r="G5" s="269"/>
      <c r="H5" s="268">
        <f t="shared" ref="H5" si="1">SUM(H6:J6)</f>
        <v>8395.3409199999987</v>
      </c>
      <c r="I5" s="257"/>
      <c r="J5" s="269"/>
      <c r="K5" s="268">
        <f t="shared" ref="K5" si="2">SUM(K6:M6)</f>
        <v>26195.149058000003</v>
      </c>
      <c r="L5" s="257"/>
      <c r="M5" s="269"/>
      <c r="N5" s="257">
        <f>SUM(N7:N20)</f>
        <v>77093.099885999996</v>
      </c>
    </row>
    <row r="6" spans="1:21">
      <c r="A6" s="267"/>
      <c r="B6" s="224">
        <f>SUM(B7:B20)</f>
        <v>11343.689449000001</v>
      </c>
      <c r="C6" s="156">
        <f t="shared" ref="C6:M6" si="3">SUM(C7:C20)</f>
        <v>10404.305332999998</v>
      </c>
      <c r="D6" s="225">
        <f t="shared" si="3"/>
        <v>8262.3240800000003</v>
      </c>
      <c r="E6" s="224">
        <f t="shared" si="3"/>
        <v>5385.6958019999993</v>
      </c>
      <c r="F6" s="156">
        <f t="shared" si="3"/>
        <v>4431.3834989999996</v>
      </c>
      <c r="G6" s="225">
        <f t="shared" si="3"/>
        <v>2675.2117450000001</v>
      </c>
      <c r="H6" s="224">
        <f t="shared" si="3"/>
        <v>2529.1920220000002</v>
      </c>
      <c r="I6" s="156">
        <f t="shared" si="3"/>
        <v>2578.0161079999998</v>
      </c>
      <c r="J6" s="225">
        <f t="shared" si="3"/>
        <v>3288.1327899999997</v>
      </c>
      <c r="K6" s="224">
        <f t="shared" si="3"/>
        <v>6681.1730380000008</v>
      </c>
      <c r="L6" s="156">
        <f t="shared" si="3"/>
        <v>9011.7368769999994</v>
      </c>
      <c r="M6" s="225">
        <f t="shared" si="3"/>
        <v>10502.239143000001</v>
      </c>
      <c r="N6" s="257"/>
      <c r="P6" s="61"/>
      <c r="Q6" s="61"/>
      <c r="R6" s="61"/>
      <c r="S6" s="61"/>
      <c r="T6" s="61"/>
      <c r="U6" s="39"/>
    </row>
    <row r="7" spans="1:21">
      <c r="A7" s="123" t="s">
        <v>166</v>
      </c>
      <c r="B7" s="226">
        <f>'[1]Podklady RZ'!B112</f>
        <v>526.42671899999993</v>
      </c>
      <c r="C7" s="157">
        <f>'[1]Podklady RZ'!C112</f>
        <v>494.20351699999992</v>
      </c>
      <c r="D7" s="227">
        <f>'[1]Podklady RZ'!D112</f>
        <v>390.97341500000005</v>
      </c>
      <c r="E7" s="226">
        <f>'[1]Podklady RZ'!E112</f>
        <v>271.609219</v>
      </c>
      <c r="F7" s="157">
        <f>'[1]Podklady RZ'!F112</f>
        <v>207.38528699999998</v>
      </c>
      <c r="G7" s="227">
        <f>'[1]Podklady RZ'!G112</f>
        <v>154.00920499999998</v>
      </c>
      <c r="H7" s="226">
        <f>'[1]Podklady RZ'!H112</f>
        <v>161.02092100000002</v>
      </c>
      <c r="I7" s="157">
        <f>'[1]Podklady RZ'!I112</f>
        <v>169.46294099999997</v>
      </c>
      <c r="J7" s="227">
        <f>'[1]Podklady RZ'!J112</f>
        <v>144.413027</v>
      </c>
      <c r="K7" s="226">
        <f>'[1]Podklady RZ'!K112</f>
        <v>324.28475299999991</v>
      </c>
      <c r="L7" s="157">
        <f>'[1]Podklady RZ'!L112</f>
        <v>427.34886499999993</v>
      </c>
      <c r="M7" s="227">
        <f>'[1]Podklady RZ'!M112</f>
        <v>518.56904300000008</v>
      </c>
      <c r="N7" s="150">
        <f t="shared" ref="N7:N20" si="4">SUM(B7:M7)</f>
        <v>3789.7069119999996</v>
      </c>
      <c r="P7" s="8"/>
      <c r="Q7" s="98"/>
      <c r="R7" s="98"/>
      <c r="S7" s="98"/>
      <c r="T7" s="98"/>
      <c r="U7" s="39"/>
    </row>
    <row r="8" spans="1:21">
      <c r="A8" s="123" t="s">
        <v>240</v>
      </c>
      <c r="B8" s="226">
        <f>'[1]Podklady RZ'!B113</f>
        <v>642.0152999999998</v>
      </c>
      <c r="C8" s="157">
        <f>'[1]Podklady RZ'!C113</f>
        <v>573.7497239999999</v>
      </c>
      <c r="D8" s="227">
        <f>'[1]Podklady RZ'!D113</f>
        <v>457.58052499999997</v>
      </c>
      <c r="E8" s="226">
        <f>'[1]Podklady RZ'!E113</f>
        <v>301.40173900000008</v>
      </c>
      <c r="F8" s="157">
        <f>'[1]Podklady RZ'!F113</f>
        <v>235.57676999999998</v>
      </c>
      <c r="G8" s="227">
        <f>'[1]Podklady RZ'!G113</f>
        <v>131.86365200000003</v>
      </c>
      <c r="H8" s="226">
        <f>'[1]Podklady RZ'!H113</f>
        <v>126.08428399999997</v>
      </c>
      <c r="I8" s="157">
        <f>'[1]Podklady RZ'!I113</f>
        <v>123.96739199999999</v>
      </c>
      <c r="J8" s="227">
        <f>'[1]Podklady RZ'!J113</f>
        <v>166.14572900000005</v>
      </c>
      <c r="K8" s="226">
        <f>'[1]Podklady RZ'!K113</f>
        <v>371.20740699999993</v>
      </c>
      <c r="L8" s="157">
        <f>'[1]Podklady RZ'!L113</f>
        <v>510.387835</v>
      </c>
      <c r="M8" s="227">
        <f>'[1]Podklady RZ'!M113</f>
        <v>586.30736899999999</v>
      </c>
      <c r="N8" s="150">
        <f t="shared" si="4"/>
        <v>4226.2877259999996</v>
      </c>
      <c r="P8" s="8"/>
      <c r="Q8" s="98"/>
      <c r="R8" s="98"/>
      <c r="S8" s="98"/>
      <c r="T8" s="98"/>
      <c r="U8" s="39"/>
    </row>
    <row r="9" spans="1:21">
      <c r="A9" s="123" t="s">
        <v>241</v>
      </c>
      <c r="B9" s="226">
        <f>'[1]Podklady RZ'!B114</f>
        <v>793.70024000000035</v>
      </c>
      <c r="C9" s="157">
        <f>'[1]Podklady RZ'!C114</f>
        <v>701.97275199999979</v>
      </c>
      <c r="D9" s="227">
        <f>'[1]Podklady RZ'!D114</f>
        <v>502.85702300000008</v>
      </c>
      <c r="E9" s="226">
        <f>'[1]Podklady RZ'!E114</f>
        <v>335.89382599999999</v>
      </c>
      <c r="F9" s="157">
        <f>'[1]Podklady RZ'!F114</f>
        <v>274.05055699999997</v>
      </c>
      <c r="G9" s="227">
        <f>'[1]Podklady RZ'!G114</f>
        <v>174.64560900000004</v>
      </c>
      <c r="H9" s="226">
        <f>'[1]Podklady RZ'!H114</f>
        <v>161.69757099999998</v>
      </c>
      <c r="I9" s="157">
        <f>'[1]Podklady RZ'!I114</f>
        <v>165.74093900000003</v>
      </c>
      <c r="J9" s="227">
        <f>'[1]Podklady RZ'!J114</f>
        <v>206.02849400000002</v>
      </c>
      <c r="K9" s="226">
        <f>'[1]Podklady RZ'!K114</f>
        <v>411.56038699999999</v>
      </c>
      <c r="L9" s="157">
        <f>'[1]Podklady RZ'!L114</f>
        <v>598.25965799999983</v>
      </c>
      <c r="M9" s="227">
        <f>'[1]Podklady RZ'!M114</f>
        <v>720.66870899999958</v>
      </c>
      <c r="N9" s="150">
        <f t="shared" si="4"/>
        <v>5047.0757649999996</v>
      </c>
      <c r="P9" s="8"/>
      <c r="Q9" s="98"/>
      <c r="R9" s="98"/>
      <c r="S9" s="98"/>
      <c r="T9" s="98"/>
      <c r="U9" s="39"/>
    </row>
    <row r="10" spans="1:21">
      <c r="A10" s="123" t="s">
        <v>242</v>
      </c>
      <c r="B10" s="226">
        <f>'[1]Podklady RZ'!B115</f>
        <v>467.68341099999992</v>
      </c>
      <c r="C10" s="157">
        <f>'[1]Podklady RZ'!C115</f>
        <v>432.15700299999997</v>
      </c>
      <c r="D10" s="227">
        <f>'[1]Podklady RZ'!D115</f>
        <v>350.15235799999994</v>
      </c>
      <c r="E10" s="226">
        <f>'[1]Podklady RZ'!E115</f>
        <v>248.14666900000003</v>
      </c>
      <c r="F10" s="157">
        <f>'[1]Podklady RZ'!F115</f>
        <v>199.924452</v>
      </c>
      <c r="G10" s="227">
        <f>'[1]Podklady RZ'!G115</f>
        <v>100.911216</v>
      </c>
      <c r="H10" s="226">
        <f>'[1]Podklady RZ'!H115</f>
        <v>101.839827</v>
      </c>
      <c r="I10" s="157">
        <f>'[1]Podklady RZ'!I115</f>
        <v>96.730956999999989</v>
      </c>
      <c r="J10" s="227">
        <f>'[1]Podklady RZ'!J115</f>
        <v>153.28621100000001</v>
      </c>
      <c r="K10" s="226">
        <f>'[1]Podklady RZ'!K115</f>
        <v>297.31414100000006</v>
      </c>
      <c r="L10" s="157">
        <f>'[1]Podklady RZ'!L115</f>
        <v>377.05803599999996</v>
      </c>
      <c r="M10" s="227">
        <f>'[1]Podklady RZ'!M115</f>
        <v>435.04492799999997</v>
      </c>
      <c r="N10" s="150">
        <f t="shared" si="4"/>
        <v>3260.2492089999996</v>
      </c>
      <c r="P10" s="8"/>
      <c r="Q10" s="98"/>
      <c r="R10" s="98"/>
      <c r="S10" s="98"/>
      <c r="T10" s="98"/>
      <c r="U10" s="39"/>
    </row>
    <row r="11" spans="1:21">
      <c r="A11" s="123" t="s">
        <v>170</v>
      </c>
      <c r="B11" s="226">
        <f>'[1]Podklady RZ'!B116</f>
        <v>252.55242599999994</v>
      </c>
      <c r="C11" s="157">
        <f>'[1]Podklady RZ'!C116</f>
        <v>225.42289600000001</v>
      </c>
      <c r="D11" s="227">
        <f>'[1]Podklady RZ'!D116</f>
        <v>175.28880200000006</v>
      </c>
      <c r="E11" s="226">
        <f>'[1]Podklady RZ'!E116</f>
        <v>115.58691999999999</v>
      </c>
      <c r="F11" s="157">
        <f>'[1]Podklady RZ'!F116</f>
        <v>87.306930000000008</v>
      </c>
      <c r="G11" s="227">
        <f>'[1]Podklady RZ'!G116</f>
        <v>43.525041999999992</v>
      </c>
      <c r="H11" s="226">
        <f>'[1]Podklady RZ'!H116</f>
        <v>42.773473000000003</v>
      </c>
      <c r="I11" s="157">
        <f>'[1]Podklady RZ'!I116</f>
        <v>42.877510000000008</v>
      </c>
      <c r="J11" s="227">
        <f>'[1]Podklady RZ'!J116</f>
        <v>58.75321499999999</v>
      </c>
      <c r="K11" s="226">
        <f>'[1]Podklady RZ'!K116</f>
        <v>141.45675799999995</v>
      </c>
      <c r="L11" s="157">
        <f>'[1]Podklady RZ'!L116</f>
        <v>195.32955400000003</v>
      </c>
      <c r="M11" s="227">
        <f>'[1]Podklady RZ'!M116</f>
        <v>226.49222600000002</v>
      </c>
      <c r="N11" s="150">
        <f t="shared" si="4"/>
        <v>1607.3657519999999</v>
      </c>
      <c r="P11" s="8"/>
      <c r="Q11" s="98"/>
      <c r="R11" s="98"/>
      <c r="S11" s="98"/>
      <c r="T11" s="98"/>
      <c r="U11" s="39"/>
    </row>
    <row r="12" spans="1:21">
      <c r="A12" s="123" t="s">
        <v>243</v>
      </c>
      <c r="B12" s="226">
        <f>'[1]Podklady RZ'!B117</f>
        <v>387.37086700000015</v>
      </c>
      <c r="C12" s="157">
        <f>'[1]Podklady RZ'!C117</f>
        <v>352.12164899999999</v>
      </c>
      <c r="D12" s="227">
        <f>'[1]Podklady RZ'!D117</f>
        <v>294.40725699999996</v>
      </c>
      <c r="E12" s="226">
        <f>'[1]Podklady RZ'!E117</f>
        <v>206.16686900000002</v>
      </c>
      <c r="F12" s="157">
        <f>'[1]Podklady RZ'!F117</f>
        <v>181.03840600000001</v>
      </c>
      <c r="G12" s="227">
        <f>'[1]Podklady RZ'!G117</f>
        <v>110.591508</v>
      </c>
      <c r="H12" s="226">
        <f>'[1]Podklady RZ'!H117</f>
        <v>89.130254999999991</v>
      </c>
      <c r="I12" s="157">
        <f>'[1]Podklady RZ'!I117</f>
        <v>101.68973600000001</v>
      </c>
      <c r="J12" s="227">
        <f>'[1]Podklady RZ'!J117</f>
        <v>131.867549</v>
      </c>
      <c r="K12" s="226">
        <f>'[1]Podklady RZ'!K117</f>
        <v>240.93230699999995</v>
      </c>
      <c r="L12" s="157">
        <f>'[1]Podklady RZ'!L117</f>
        <v>308.32177499999995</v>
      </c>
      <c r="M12" s="227">
        <f>'[1]Podklady RZ'!M117</f>
        <v>337.66779299999996</v>
      </c>
      <c r="N12" s="150">
        <f t="shared" si="4"/>
        <v>2741.3059710000002</v>
      </c>
      <c r="P12" s="8"/>
      <c r="Q12" s="98"/>
      <c r="R12" s="98"/>
      <c r="S12" s="98"/>
      <c r="T12" s="98"/>
      <c r="U12" s="39"/>
    </row>
    <row r="13" spans="1:21">
      <c r="A13" s="123" t="s">
        <v>244</v>
      </c>
      <c r="B13" s="226">
        <f>'[1]Podklady RZ'!B118</f>
        <v>285.88826799999998</v>
      </c>
      <c r="C13" s="157">
        <f>'[1]Podklady RZ'!C118</f>
        <v>259.53130099999987</v>
      </c>
      <c r="D13" s="227">
        <f>'[1]Podklady RZ'!D118</f>
        <v>203.36159499999999</v>
      </c>
      <c r="E13" s="226">
        <f>'[1]Podklady RZ'!E118</f>
        <v>136.01511299999999</v>
      </c>
      <c r="F13" s="157">
        <f>'[1]Podklady RZ'!F118</f>
        <v>108.013875</v>
      </c>
      <c r="G13" s="227">
        <f>'[1]Podklady RZ'!G118</f>
        <v>47.397124000000005</v>
      </c>
      <c r="H13" s="226">
        <f>'[1]Podklady RZ'!H118</f>
        <v>45.368429000000006</v>
      </c>
      <c r="I13" s="157">
        <f>'[1]Podklady RZ'!I118</f>
        <v>48.169671999999998</v>
      </c>
      <c r="J13" s="227">
        <f>'[1]Podklady RZ'!J118</f>
        <v>66.392409999999998</v>
      </c>
      <c r="K13" s="226">
        <f>'[1]Podklady RZ'!K118</f>
        <v>163.96874099999997</v>
      </c>
      <c r="L13" s="157">
        <f>'[1]Podklady RZ'!L118</f>
        <v>215.75982200000001</v>
      </c>
      <c r="M13" s="227">
        <f>'[1]Podklady RZ'!M118</f>
        <v>254.04585200000005</v>
      </c>
      <c r="N13" s="150">
        <f t="shared" si="4"/>
        <v>1833.9122019999998</v>
      </c>
      <c r="P13" s="8"/>
      <c r="Q13" s="98"/>
      <c r="R13" s="98"/>
      <c r="S13" s="98"/>
      <c r="T13" s="98"/>
      <c r="U13" s="39"/>
    </row>
    <row r="14" spans="1:21">
      <c r="A14" s="123" t="s">
        <v>245</v>
      </c>
      <c r="B14" s="226">
        <f>'[1]Podklady RZ'!B119</f>
        <v>1605.0512560000006</v>
      </c>
      <c r="C14" s="157">
        <f>'[1]Podklady RZ'!C119</f>
        <v>1489.3656559999997</v>
      </c>
      <c r="D14" s="227">
        <f>'[1]Podklady RZ'!D119</f>
        <v>1127.653665</v>
      </c>
      <c r="E14" s="226">
        <f>'[1]Podklady RZ'!E119</f>
        <v>716.18654899999979</v>
      </c>
      <c r="F14" s="157">
        <f>'[1]Podklady RZ'!F119</f>
        <v>629.12455199999988</v>
      </c>
      <c r="G14" s="227">
        <f>'[1]Podklady RZ'!G119</f>
        <v>312.9872969999999</v>
      </c>
      <c r="H14" s="226">
        <f>'[1]Podklady RZ'!H119</f>
        <v>305.75703200000004</v>
      </c>
      <c r="I14" s="157">
        <f>'[1]Podklady RZ'!I119</f>
        <v>312.08864700000009</v>
      </c>
      <c r="J14" s="227">
        <f>'[1]Podklady RZ'!J119</f>
        <v>417.51078400000006</v>
      </c>
      <c r="K14" s="226">
        <f>'[1]Podklady RZ'!K119</f>
        <v>978.36026100000026</v>
      </c>
      <c r="L14" s="157">
        <f>'[1]Podklady RZ'!L119</f>
        <v>1263.947402</v>
      </c>
      <c r="M14" s="227">
        <f>'[1]Podklady RZ'!M119</f>
        <v>1521.1638829999999</v>
      </c>
      <c r="N14" s="150">
        <f t="shared" si="4"/>
        <v>10679.196984</v>
      </c>
      <c r="P14" s="8"/>
      <c r="Q14" s="98"/>
      <c r="R14" s="98"/>
      <c r="S14" s="98"/>
      <c r="T14" s="98"/>
      <c r="U14" s="39"/>
    </row>
    <row r="15" spans="1:21">
      <c r="A15" s="123" t="s">
        <v>246</v>
      </c>
      <c r="B15" s="226">
        <f>'[1]Podklady RZ'!B120</f>
        <v>474.82685600000013</v>
      </c>
      <c r="C15" s="157">
        <f>'[1]Podklady RZ'!C120</f>
        <v>426.10000100000013</v>
      </c>
      <c r="D15" s="227">
        <f>'[1]Podklady RZ'!D120</f>
        <v>325.2552810000002</v>
      </c>
      <c r="E15" s="226">
        <f>'[1]Podklady RZ'!E120</f>
        <v>205.62471899999994</v>
      </c>
      <c r="F15" s="157">
        <f>'[1]Podklady RZ'!F120</f>
        <v>171.54525700000002</v>
      </c>
      <c r="G15" s="227">
        <f>'[1]Podklady RZ'!G120</f>
        <v>98.662651000000011</v>
      </c>
      <c r="H15" s="226">
        <f>'[1]Podklady RZ'!H120</f>
        <v>102.200284</v>
      </c>
      <c r="I15" s="157">
        <f>'[1]Podklady RZ'!I120</f>
        <v>101.92856899999998</v>
      </c>
      <c r="J15" s="227">
        <f>'[1]Podklady RZ'!J120</f>
        <v>145.60108500000001</v>
      </c>
      <c r="K15" s="226">
        <f>'[1]Podklady RZ'!K120</f>
        <v>254.14002499999995</v>
      </c>
      <c r="L15" s="157">
        <f>'[1]Podklady RZ'!L120</f>
        <v>363.30907999999994</v>
      </c>
      <c r="M15" s="227">
        <f>'[1]Podklady RZ'!M120</f>
        <v>431.25922299999996</v>
      </c>
      <c r="N15" s="150">
        <f t="shared" si="4"/>
        <v>3100.4530310000005</v>
      </c>
      <c r="P15" s="8"/>
      <c r="Q15" s="98"/>
      <c r="R15" s="98"/>
      <c r="S15" s="98"/>
      <c r="T15" s="98"/>
      <c r="U15" s="39"/>
    </row>
    <row r="16" spans="1:21">
      <c r="A16" s="123" t="s">
        <v>247</v>
      </c>
      <c r="B16" s="226">
        <f>'[1]Podklady RZ'!B121</f>
        <v>626.41113800000005</v>
      </c>
      <c r="C16" s="157">
        <f>'[1]Podklady RZ'!C121</f>
        <v>565.317272</v>
      </c>
      <c r="D16" s="227">
        <f>'[1]Podklady RZ'!D121</f>
        <v>421.10930199999996</v>
      </c>
      <c r="E16" s="226">
        <f>'[1]Podklady RZ'!E121</f>
        <v>253.91787500000001</v>
      </c>
      <c r="F16" s="157">
        <f>'[1]Podklady RZ'!F121</f>
        <v>198.22745399999999</v>
      </c>
      <c r="G16" s="227">
        <f>'[1]Podklady RZ'!G121</f>
        <v>86.552706000000001</v>
      </c>
      <c r="H16" s="226">
        <f>'[1]Podklady RZ'!H121</f>
        <v>77.995996000000005</v>
      </c>
      <c r="I16" s="157">
        <f>'[1]Podklady RZ'!I121</f>
        <v>79.198507000000006</v>
      </c>
      <c r="J16" s="227">
        <f>'[1]Podklady RZ'!J121</f>
        <v>138.03752500000002</v>
      </c>
      <c r="K16" s="226">
        <f>'[1]Podklady RZ'!K121</f>
        <v>348.14846999999997</v>
      </c>
      <c r="L16" s="157">
        <f>'[1]Podklady RZ'!L121</f>
        <v>492.42330400000003</v>
      </c>
      <c r="M16" s="227">
        <f>'[1]Podklady RZ'!M121</f>
        <v>584.60724600000003</v>
      </c>
      <c r="N16" s="150">
        <f t="shared" si="4"/>
        <v>3871.9467950000003</v>
      </c>
      <c r="P16" s="8"/>
      <c r="Q16" s="98"/>
      <c r="R16" s="98"/>
      <c r="S16" s="98"/>
      <c r="T16" s="98"/>
      <c r="U16" s="39"/>
    </row>
    <row r="17" spans="1:21">
      <c r="A17" s="123" t="s">
        <v>248</v>
      </c>
      <c r="B17" s="226">
        <f>'[1]Podklady RZ'!B122</f>
        <v>619.12672100000043</v>
      </c>
      <c r="C17" s="157">
        <f>'[1]Podklady RZ'!C122</f>
        <v>564.91613999999981</v>
      </c>
      <c r="D17" s="227">
        <f>'[1]Podklady RZ'!D122</f>
        <v>435.7516940000001</v>
      </c>
      <c r="E17" s="226">
        <f>'[1]Podklady RZ'!E122</f>
        <v>287.00639799999993</v>
      </c>
      <c r="F17" s="157">
        <f>'[1]Podklady RZ'!F122</f>
        <v>204.55898899999994</v>
      </c>
      <c r="G17" s="227">
        <f>'[1]Podklady RZ'!G122</f>
        <v>108.21250500000001</v>
      </c>
      <c r="H17" s="226">
        <f>'[1]Podklady RZ'!H122</f>
        <v>106.02412400000001</v>
      </c>
      <c r="I17" s="157">
        <f>'[1]Podklady RZ'!I122</f>
        <v>86.774860000000018</v>
      </c>
      <c r="J17" s="227">
        <f>'[1]Podklady RZ'!J122</f>
        <v>143.32111899999995</v>
      </c>
      <c r="K17" s="226">
        <f>'[1]Podklady RZ'!K122</f>
        <v>339.09718400000008</v>
      </c>
      <c r="L17" s="157">
        <f>'[1]Podklady RZ'!L122</f>
        <v>488.85215399999993</v>
      </c>
      <c r="M17" s="227">
        <f>'[1]Podklady RZ'!M122</f>
        <v>571.39778600000022</v>
      </c>
      <c r="N17" s="150">
        <f t="shared" si="4"/>
        <v>3955.0396740000015</v>
      </c>
      <c r="P17" s="8"/>
      <c r="Q17" s="98"/>
      <c r="R17" s="98"/>
      <c r="S17" s="98"/>
      <c r="T17" s="98"/>
      <c r="U17" s="39"/>
    </row>
    <row r="18" spans="1:21">
      <c r="A18" s="123" t="s">
        <v>249</v>
      </c>
      <c r="B18" s="226">
        <f>'[1]Podklady RZ'!B123</f>
        <v>2649.4158609999995</v>
      </c>
      <c r="C18" s="157">
        <f>'[1]Podklady RZ'!C123</f>
        <v>2447.7320590000004</v>
      </c>
      <c r="D18" s="227">
        <f>'[1]Podklady RZ'!D123</f>
        <v>2024.1062939999993</v>
      </c>
      <c r="E18" s="226">
        <f>'[1]Podklady RZ'!E123</f>
        <v>1202.3323349999996</v>
      </c>
      <c r="F18" s="157">
        <f>'[1]Podklady RZ'!F123</f>
        <v>1012.2904259999997</v>
      </c>
      <c r="G18" s="227">
        <f>'[1]Podklady RZ'!G123</f>
        <v>692.6451450000003</v>
      </c>
      <c r="H18" s="226">
        <f>'[1]Podklady RZ'!H123</f>
        <v>579.87235199999998</v>
      </c>
      <c r="I18" s="157">
        <f>'[1]Podklady RZ'!I123</f>
        <v>635.21834699999999</v>
      </c>
      <c r="J18" s="227">
        <f>'[1]Podklady RZ'!J123</f>
        <v>790.28512599999976</v>
      </c>
      <c r="K18" s="226">
        <f>'[1]Podklady RZ'!K123</f>
        <v>1588.8198850000001</v>
      </c>
      <c r="L18" s="157">
        <f>'[1]Podklady RZ'!L123</f>
        <v>2134.8675030000004</v>
      </c>
      <c r="M18" s="227">
        <f>'[1]Podklady RZ'!M123</f>
        <v>2507.9322509999997</v>
      </c>
      <c r="N18" s="150">
        <f t="shared" si="4"/>
        <v>18265.517583999997</v>
      </c>
      <c r="P18" s="8"/>
      <c r="Q18" s="98"/>
      <c r="R18" s="98"/>
      <c r="S18" s="98"/>
      <c r="T18" s="98"/>
      <c r="U18" s="39"/>
    </row>
    <row r="19" spans="1:21">
      <c r="A19" s="123" t="s">
        <v>250</v>
      </c>
      <c r="B19" s="226">
        <f>'[1]Podklady RZ'!B124</f>
        <v>1558.1087870000003</v>
      </c>
      <c r="C19" s="157">
        <f>'[1]Podklady RZ'!C124</f>
        <v>1442.3152460000001</v>
      </c>
      <c r="D19" s="227">
        <f>'[1]Podklady RZ'!D124</f>
        <v>1222.2843890000001</v>
      </c>
      <c r="E19" s="226">
        <f>'[1]Podklady RZ'!E124</f>
        <v>868.56826899999999</v>
      </c>
      <c r="F19" s="157">
        <f>'[1]Podklady RZ'!F124</f>
        <v>723.63586300000009</v>
      </c>
      <c r="G19" s="227">
        <f>'[1]Podklady RZ'!G124</f>
        <v>475.86664600000006</v>
      </c>
      <c r="H19" s="226">
        <f>'[1]Podklady RZ'!H124</f>
        <v>484.29874499999994</v>
      </c>
      <c r="I19" s="157">
        <f>'[1]Podklady RZ'!I124</f>
        <v>498.7258589999999</v>
      </c>
      <c r="J19" s="227">
        <f>'[1]Podklady RZ'!J124</f>
        <v>575.01728499999979</v>
      </c>
      <c r="K19" s="226">
        <f>'[1]Podklady RZ'!K124</f>
        <v>939.14936699999998</v>
      </c>
      <c r="L19" s="157">
        <f>'[1]Podklady RZ'!L124</f>
        <v>1273.4519759999996</v>
      </c>
      <c r="M19" s="227">
        <f>'[1]Podklady RZ'!M124</f>
        <v>1405.3097379999997</v>
      </c>
      <c r="N19" s="150">
        <f t="shared" si="4"/>
        <v>11466.732170000003</v>
      </c>
      <c r="P19" s="8"/>
      <c r="Q19" s="98"/>
      <c r="R19" s="98"/>
      <c r="S19" s="98"/>
      <c r="T19" s="98"/>
      <c r="U19" s="39"/>
    </row>
    <row r="20" spans="1:21">
      <c r="A20" s="123" t="s">
        <v>251</v>
      </c>
      <c r="B20" s="226">
        <f>'[1]Podklady RZ'!B125</f>
        <v>455.1115989999999</v>
      </c>
      <c r="C20" s="157">
        <f>'[1]Podklady RZ'!C125</f>
        <v>429.40011700000002</v>
      </c>
      <c r="D20" s="227">
        <f>'[1]Podklady RZ'!D125</f>
        <v>331.54247999999995</v>
      </c>
      <c r="E20" s="226">
        <f>'[1]Podklady RZ'!E125</f>
        <v>237.23930200000004</v>
      </c>
      <c r="F20" s="157">
        <f>'[1]Podklady RZ'!F125</f>
        <v>198.70468100000002</v>
      </c>
      <c r="G20" s="227">
        <f>'[1]Podklady RZ'!G125</f>
        <v>137.34143900000001</v>
      </c>
      <c r="H20" s="226">
        <f>'[1]Podklady RZ'!H125</f>
        <v>145.12872900000002</v>
      </c>
      <c r="I20" s="157">
        <f>'[1]Podklady RZ'!I125</f>
        <v>115.44217199999999</v>
      </c>
      <c r="J20" s="227">
        <f>'[1]Podklady RZ'!J125</f>
        <v>151.47323100000003</v>
      </c>
      <c r="K20" s="226">
        <f>'[1]Podklady RZ'!K125</f>
        <v>282.73335199999997</v>
      </c>
      <c r="L20" s="157">
        <f>'[1]Podklady RZ'!L125</f>
        <v>362.41991300000001</v>
      </c>
      <c r="M20" s="227">
        <f>'[1]Podklady RZ'!M125</f>
        <v>401.77309600000001</v>
      </c>
      <c r="N20" s="150">
        <f t="shared" si="4"/>
        <v>3248.3101110000002</v>
      </c>
      <c r="P20" s="8"/>
      <c r="Q20" s="98"/>
      <c r="R20" s="98"/>
      <c r="S20" s="98"/>
      <c r="T20" s="98"/>
      <c r="U20" s="39"/>
    </row>
    <row r="21" spans="1:21">
      <c r="A21" s="4"/>
      <c r="N21" s="3"/>
      <c r="P21" s="1"/>
      <c r="Q21" s="1"/>
      <c r="R21" s="1"/>
      <c r="S21" s="1"/>
      <c r="T21" s="1"/>
      <c r="U21" s="108"/>
    </row>
    <row r="22" spans="1:21">
      <c r="A22" s="10" t="s">
        <v>72</v>
      </c>
      <c r="B22" s="24">
        <f>SUM(INDEX(B7:M7,,MONTH('[1]Podklady RZ'!$O$1)):INDEX(B7:M7,,MONTH('[1]Podklady RZ'!$Q$1)))</f>
        <v>3789.7069119999996</v>
      </c>
      <c r="P22" s="8"/>
      <c r="U22" s="104"/>
    </row>
    <row r="23" spans="1:21">
      <c r="A23" s="10" t="s">
        <v>57</v>
      </c>
      <c r="B23" s="24">
        <f>SUM(INDEX(B8:M8,,MONTH('[1]Podklady RZ'!$O$1)):INDEX(B8:M8,,MONTH('[1]Podklady RZ'!$Q$1)))</f>
        <v>4226.2877259999996</v>
      </c>
    </row>
    <row r="24" spans="1:21">
      <c r="A24" s="10" t="s">
        <v>58</v>
      </c>
      <c r="B24" s="24">
        <f>SUM(INDEX(B9:M9,,MONTH('[1]Podklady RZ'!$O$1)):INDEX(B9:M9,,MONTH('[1]Podklady RZ'!$Q$1)))</f>
        <v>5047.0757649999996</v>
      </c>
    </row>
    <row r="25" spans="1:21">
      <c r="A25" s="10" t="s">
        <v>59</v>
      </c>
      <c r="B25" s="24">
        <f>SUM(INDEX(B10:M10,,MONTH('[1]Podklady RZ'!$O$1)):INDEX(B10:M10,,MONTH('[1]Podklady RZ'!$Q$1)))</f>
        <v>3260.2492089999996</v>
      </c>
    </row>
    <row r="26" spans="1:21">
      <c r="A26" s="10" t="s">
        <v>71</v>
      </c>
      <c r="B26" s="24">
        <f>SUM(INDEX(B11:M11,,MONTH('[1]Podklady RZ'!$O$1)):INDEX(B11:M11,,MONTH('[1]Podklady RZ'!$Q$1)))</f>
        <v>1607.3657519999999</v>
      </c>
    </row>
    <row r="27" spans="1:21">
      <c r="A27" s="10" t="s">
        <v>60</v>
      </c>
      <c r="B27" s="24">
        <f>SUM(INDEX(B12:M12,,MONTH('[1]Podklady RZ'!$O$1)):INDEX(B12:M12,,MONTH('[1]Podklady RZ'!$Q$1)))</f>
        <v>2741.3059710000002</v>
      </c>
    </row>
    <row r="28" spans="1:21">
      <c r="A28" s="10" t="s">
        <v>61</v>
      </c>
      <c r="B28" s="24">
        <f>SUM(INDEX(B13:M13,,MONTH('[1]Podklady RZ'!$O$1)):INDEX(B13:M13,,MONTH('[1]Podklady RZ'!$Q$1)))</f>
        <v>1833.9122019999998</v>
      </c>
    </row>
    <row r="29" spans="1:21">
      <c r="A29" s="10" t="s">
        <v>62</v>
      </c>
      <c r="B29" s="24">
        <f>SUM(INDEX(B14:M14,,MONTH('[1]Podklady RZ'!$O$1)):INDEX(B14:M14,,MONTH('[1]Podklady RZ'!$Q$1)))</f>
        <v>10679.196984</v>
      </c>
    </row>
    <row r="30" spans="1:21">
      <c r="A30" s="10" t="s">
        <v>63</v>
      </c>
      <c r="B30" s="24">
        <f>SUM(INDEX(B15:M15,,MONTH('[1]Podklady RZ'!$O$1)):INDEX(B15:M15,,MONTH('[1]Podklady RZ'!$Q$1)))</f>
        <v>3100.4530310000005</v>
      </c>
    </row>
    <row r="31" spans="1:21">
      <c r="A31" s="10" t="s">
        <v>64</v>
      </c>
      <c r="B31" s="24">
        <f>SUM(INDEX(B16:M16,,MONTH('[1]Podklady RZ'!$O$1)):INDEX(B16:M16,,MONTH('[1]Podklady RZ'!$Q$1)))</f>
        <v>3871.9467950000003</v>
      </c>
    </row>
    <row r="32" spans="1:21">
      <c r="A32" s="10" t="s">
        <v>65</v>
      </c>
      <c r="B32" s="24">
        <f>SUM(INDEX(B17:M17,,MONTH('[1]Podklady RZ'!$O$1)):INDEX(B17:M17,,MONTH('[1]Podklady RZ'!$Q$1)))</f>
        <v>3955.0396740000015</v>
      </c>
    </row>
    <row r="33" spans="1:2">
      <c r="A33" s="10" t="s">
        <v>66</v>
      </c>
      <c r="B33" s="24">
        <f>SUM(INDEX(B18:M18,,MONTH('[1]Podklady RZ'!$O$1)):INDEX(B18:M18,,MONTH('[1]Podklady RZ'!$Q$1)))</f>
        <v>18265.517583999997</v>
      </c>
    </row>
    <row r="34" spans="1:2">
      <c r="A34" s="10" t="s">
        <v>67</v>
      </c>
      <c r="B34" s="24">
        <f>SUM(INDEX(B19:M19,,MONTH('[1]Podklady RZ'!$O$1)):INDEX(B19:M19,,MONTH('[1]Podklady RZ'!$Q$1)))</f>
        <v>11466.732170000003</v>
      </c>
    </row>
    <row r="35" spans="1:2">
      <c r="A35" s="10" t="s">
        <v>68</v>
      </c>
      <c r="B35" s="24">
        <f>SUM(INDEX(B20:M20,,MONTH('[1]Podklady RZ'!$O$1)):INDEX(B20:M20,,MONTH('[1]Podklady RZ'!$Q$1)))</f>
        <v>3248.3101110000002</v>
      </c>
    </row>
  </sheetData>
  <sortState xmlns:xlrd2="http://schemas.microsoft.com/office/spreadsheetml/2017/richdata2" ref="A7:N20">
    <sortCondition ref="A7"/>
  </sortState>
  <mergeCells count="11">
    <mergeCell ref="N5:N6"/>
    <mergeCell ref="A3:A4"/>
    <mergeCell ref="B3:D3"/>
    <mergeCell ref="E3:G3"/>
    <mergeCell ref="H3:J3"/>
    <mergeCell ref="K3:M3"/>
    <mergeCell ref="A5:A6"/>
    <mergeCell ref="B5:D5"/>
    <mergeCell ref="E5:G5"/>
    <mergeCell ref="H5:J5"/>
    <mergeCell ref="K5:M5"/>
  </mergeCells>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6">
    <tabColor rgb="FF00B0F0"/>
  </sheetPr>
  <dimension ref="A1:T42"/>
  <sheetViews>
    <sheetView showGridLines="0" view="pageBreakPreview" zoomScale="90" zoomScaleNormal="70" zoomScaleSheetLayoutView="90" workbookViewId="0">
      <selection activeCell="S43" sqref="S43"/>
    </sheetView>
  </sheetViews>
  <sheetFormatPr defaultColWidth="9.140625" defaultRowHeight="12.75"/>
  <cols>
    <col min="1" max="1" width="30.85546875" style="2" customWidth="1"/>
    <col min="2" max="15" width="7.42578125" style="2" customWidth="1"/>
    <col min="16" max="16" width="9.140625" style="2" customWidth="1"/>
    <col min="17" max="16384" width="9.140625" style="2"/>
  </cols>
  <sheetData>
    <row r="1" spans="1:20" s="61" customFormat="1" ht="18">
      <c r="A1" s="189" t="s">
        <v>256</v>
      </c>
      <c r="B1" s="22"/>
      <c r="C1" s="22"/>
      <c r="D1" s="22"/>
      <c r="E1" s="22"/>
      <c r="G1" s="22"/>
      <c r="H1" s="22"/>
      <c r="I1" s="22"/>
      <c r="J1" s="22"/>
      <c r="K1" s="22"/>
      <c r="L1" s="22"/>
      <c r="M1" s="22"/>
      <c r="N1" s="22"/>
      <c r="P1" s="191" t="str">
        <f>'3'!N1</f>
        <v>2022</v>
      </c>
    </row>
    <row r="2" spans="1:20" s="7" customFormat="1" ht="6" customHeight="1">
      <c r="B2" s="89"/>
      <c r="C2" s="89"/>
      <c r="D2" s="89"/>
      <c r="E2" s="89"/>
      <c r="F2" s="89"/>
      <c r="G2" s="89"/>
      <c r="H2" s="89"/>
      <c r="I2" s="89"/>
      <c r="J2" s="89"/>
      <c r="K2" s="89"/>
      <c r="L2" s="89"/>
      <c r="M2" s="89"/>
      <c r="N2" s="89"/>
      <c r="O2" s="89"/>
    </row>
    <row r="3" spans="1:20" s="7" customFormat="1" ht="12" customHeight="1">
      <c r="A3" s="122"/>
      <c r="B3" s="158" t="s">
        <v>51</v>
      </c>
      <c r="C3" s="158" t="s">
        <v>42</v>
      </c>
      <c r="D3" s="158" t="s">
        <v>43</v>
      </c>
      <c r="E3" s="158" t="s">
        <v>44</v>
      </c>
      <c r="F3" s="158" t="s">
        <v>54</v>
      </c>
      <c r="G3" s="158" t="s">
        <v>45</v>
      </c>
      <c r="H3" s="158" t="s">
        <v>46</v>
      </c>
      <c r="I3" s="158" t="s">
        <v>47</v>
      </c>
      <c r="J3" s="158" t="s">
        <v>48</v>
      </c>
      <c r="K3" s="158" t="s">
        <v>49</v>
      </c>
      <c r="L3" s="158" t="s">
        <v>50</v>
      </c>
      <c r="M3" s="158" t="s">
        <v>52</v>
      </c>
      <c r="N3" s="158" t="s">
        <v>53</v>
      </c>
      <c r="O3" s="158" t="s">
        <v>55</v>
      </c>
      <c r="P3" s="158" t="s">
        <v>214</v>
      </c>
    </row>
    <row r="4" spans="1:20" s="7" customFormat="1" ht="12" customHeight="1">
      <c r="A4" s="124" t="s">
        <v>219</v>
      </c>
      <c r="B4" s="153">
        <f>SUM(B5:B20)</f>
        <v>3789.7069120000033</v>
      </c>
      <c r="C4" s="153">
        <f>SUM(C5:C20)</f>
        <v>4226.2787259999996</v>
      </c>
      <c r="D4" s="153">
        <f t="shared" ref="D4:P4" si="0">SUM(D5:D20)</f>
        <v>5047.0757649999987</v>
      </c>
      <c r="E4" s="153">
        <f t="shared" si="0"/>
        <v>3260.2492090000005</v>
      </c>
      <c r="F4" s="153">
        <f>SUM(F5:F20)</f>
        <v>1607.3657519999997</v>
      </c>
      <c r="G4" s="153">
        <f t="shared" si="0"/>
        <v>2741.3059709999998</v>
      </c>
      <c r="H4" s="153">
        <f t="shared" si="0"/>
        <v>1833.9122019999995</v>
      </c>
      <c r="I4" s="153">
        <f t="shared" si="0"/>
        <v>10679.196984000002</v>
      </c>
      <c r="J4" s="153">
        <f t="shared" si="0"/>
        <v>3100.453031</v>
      </c>
      <c r="K4" s="153">
        <f t="shared" si="0"/>
        <v>3871.9467950000003</v>
      </c>
      <c r="L4" s="153">
        <f t="shared" si="0"/>
        <v>3955.0396739999996</v>
      </c>
      <c r="M4" s="153">
        <f t="shared" si="0"/>
        <v>18265.517583999994</v>
      </c>
      <c r="N4" s="153">
        <f t="shared" si="0"/>
        <v>11466.732169999999</v>
      </c>
      <c r="O4" s="153">
        <f t="shared" si="0"/>
        <v>3248.3101109999993</v>
      </c>
      <c r="P4" s="153">
        <f t="shared" si="0"/>
        <v>77093.090885999991</v>
      </c>
    </row>
    <row r="5" spans="1:20" s="7" customFormat="1" ht="12" customHeight="1">
      <c r="A5" s="123" t="s">
        <v>223</v>
      </c>
      <c r="B5" s="157">
        <f>'[1]Podklady RZ'!B131</f>
        <v>0</v>
      </c>
      <c r="C5" s="157">
        <f>'[1]Podklady RZ'!C131</f>
        <v>1750.5754459999998</v>
      </c>
      <c r="D5" s="157">
        <f>'[1]Podklady RZ'!D131</f>
        <v>528.96412100000009</v>
      </c>
      <c r="E5" s="157">
        <f>'[1]Podklady RZ'!E131</f>
        <v>402.41360199999997</v>
      </c>
      <c r="F5" s="157">
        <f>'[1]Podklady RZ'!F131</f>
        <v>689.35163799999987</v>
      </c>
      <c r="G5" s="157">
        <f>'[1]Podklady RZ'!G131</f>
        <v>819.86729199999991</v>
      </c>
      <c r="H5" s="157">
        <f>'[1]Podklady RZ'!H131</f>
        <v>4.0038399999999994</v>
      </c>
      <c r="I5" s="157">
        <f>'[1]Podklady RZ'!I131</f>
        <v>873.87769200000048</v>
      </c>
      <c r="J5" s="157">
        <f>'[1]Podklady RZ'!J131</f>
        <v>90.514814999999999</v>
      </c>
      <c r="K5" s="157">
        <f>'[1]Podklady RZ'!K131</f>
        <v>57.668685000000004</v>
      </c>
      <c r="L5" s="157">
        <f>'[1]Podklady RZ'!L131</f>
        <v>1080.797155</v>
      </c>
      <c r="M5" s="157">
        <f>'[1]Podklady RZ'!M131</f>
        <v>1909.1214169999994</v>
      </c>
      <c r="N5" s="157">
        <f>'[1]Podklady RZ'!N131</f>
        <v>1757.4568249999991</v>
      </c>
      <c r="O5" s="157">
        <f>'[1]Podklady RZ'!O131</f>
        <v>741.22177399999998</v>
      </c>
      <c r="P5" s="150">
        <f>SUM(B5:O5)</f>
        <v>10705.834301999999</v>
      </c>
      <c r="T5" s="8"/>
    </row>
    <row r="6" spans="1:20" s="7" customFormat="1" ht="12" customHeight="1">
      <c r="A6" s="123" t="s">
        <v>224</v>
      </c>
      <c r="B6" s="157">
        <f>'[1]Podklady RZ'!B132</f>
        <v>71.02976000000001</v>
      </c>
      <c r="C6" s="157">
        <f>'[1]Podklady RZ'!C132</f>
        <v>94.346276999999986</v>
      </c>
      <c r="D6" s="157">
        <f>'[1]Podklady RZ'!D132</f>
        <v>64.935268999999977</v>
      </c>
      <c r="E6" s="157">
        <f>'[1]Podklady RZ'!E132</f>
        <v>4.9370000000000003</v>
      </c>
      <c r="F6" s="157">
        <f>'[1]Podklady RZ'!F132</f>
        <v>40.960440000000013</v>
      </c>
      <c r="G6" s="157">
        <f>'[1]Podklady RZ'!G132</f>
        <v>32.771000000000001</v>
      </c>
      <c r="H6" s="157">
        <f>'[1]Podklady RZ'!H132</f>
        <v>8.2786299999999997</v>
      </c>
      <c r="I6" s="157">
        <f>'[1]Podklady RZ'!I132</f>
        <v>3.6522730000000001</v>
      </c>
      <c r="J6" s="157">
        <f>'[1]Podklady RZ'!J132</f>
        <v>42.673839000000001</v>
      </c>
      <c r="K6" s="157">
        <f>'[1]Podklady RZ'!K132</f>
        <v>58.619588000000064</v>
      </c>
      <c r="L6" s="157">
        <f>'[1]Podklady RZ'!L132</f>
        <v>49.65714000000002</v>
      </c>
      <c r="M6" s="157">
        <f>'[1]Podklady RZ'!M132</f>
        <v>42.311981999999993</v>
      </c>
      <c r="N6" s="157">
        <f>'[1]Podklady RZ'!N132</f>
        <v>16.096276</v>
      </c>
      <c r="O6" s="157">
        <f>'[1]Podklady RZ'!O132</f>
        <v>7.8143000000000002</v>
      </c>
      <c r="P6" s="150">
        <f t="shared" ref="P6:P20" si="1">SUM(B6:O6)</f>
        <v>538.08377400000006</v>
      </c>
      <c r="T6" s="8"/>
    </row>
    <row r="7" spans="1:20" s="7" customFormat="1" ht="12" customHeight="1">
      <c r="A7" s="123" t="s">
        <v>225</v>
      </c>
      <c r="B7" s="157">
        <f>'[1]Podklady RZ'!B133</f>
        <v>0</v>
      </c>
      <c r="C7" s="157">
        <f>'[1]Podklady RZ'!C133</f>
        <v>18.496655000000001</v>
      </c>
      <c r="D7" s="157">
        <f>'[1]Podklady RZ'!D133</f>
        <v>0.14330000000000001</v>
      </c>
      <c r="E7" s="157">
        <f>'[1]Podklady RZ'!E133</f>
        <v>0</v>
      </c>
      <c r="F7" s="157">
        <f>'[1]Podklady RZ'!F133</f>
        <v>0</v>
      </c>
      <c r="G7" s="157">
        <f>'[1]Podklady RZ'!G133</f>
        <v>0.19533999999999999</v>
      </c>
      <c r="H7" s="157">
        <f>'[1]Podklady RZ'!H133</f>
        <v>0</v>
      </c>
      <c r="I7" s="157">
        <f>'[1]Podklady RZ'!I133</f>
        <v>5087.1682149999997</v>
      </c>
      <c r="J7" s="157">
        <f>'[1]Podklady RZ'!J133</f>
        <v>0</v>
      </c>
      <c r="K7" s="157">
        <f>'[1]Podklady RZ'!K133</f>
        <v>0</v>
      </c>
      <c r="L7" s="157">
        <f>'[1]Podklady RZ'!L133</f>
        <v>0</v>
      </c>
      <c r="M7" s="157">
        <f>'[1]Podklady RZ'!M133</f>
        <v>0</v>
      </c>
      <c r="N7" s="157">
        <f>'[1]Podklady RZ'!N133</f>
        <v>3.0864799999999999</v>
      </c>
      <c r="O7" s="157">
        <f>'[1]Podklady RZ'!O133</f>
        <v>121.17228900000002</v>
      </c>
      <c r="P7" s="150">
        <f t="shared" si="1"/>
        <v>5230.2622789999996</v>
      </c>
      <c r="T7" s="8"/>
    </row>
    <row r="8" spans="1:20" s="7" customFormat="1" ht="12" customHeight="1">
      <c r="A8" s="123" t="s">
        <v>226</v>
      </c>
      <c r="B8" s="150">
        <f>'[1]Podklady RZ'!B134</f>
        <v>1.619</v>
      </c>
      <c r="C8" s="150">
        <f>'[1]Podklady RZ'!C134</f>
        <v>0.12403999999999998</v>
      </c>
      <c r="D8" s="150">
        <f>'[1]Podklady RZ'!D134</f>
        <v>5.8868240000000007</v>
      </c>
      <c r="E8" s="150">
        <f>'[1]Podklady RZ'!E134</f>
        <v>0</v>
      </c>
      <c r="F8" s="150">
        <f>'[1]Podklady RZ'!F134</f>
        <v>1.4709660000000002</v>
      </c>
      <c r="G8" s="150">
        <f>'[1]Podklady RZ'!G134</f>
        <v>1.7112000000000001</v>
      </c>
      <c r="H8" s="150">
        <f>'[1]Podklady RZ'!H134</f>
        <v>1.8215699999999999</v>
      </c>
      <c r="I8" s="150">
        <f>'[1]Podklady RZ'!I134</f>
        <v>0.231264</v>
      </c>
      <c r="J8" s="150">
        <f>'[1]Podklady RZ'!J134</f>
        <v>0.15534699999999999</v>
      </c>
      <c r="K8" s="150">
        <f>'[1]Podklady RZ'!K134</f>
        <v>17.146000000000001</v>
      </c>
      <c r="L8" s="150">
        <f>'[1]Podklady RZ'!L134</f>
        <v>3.4659879999999998</v>
      </c>
      <c r="M8" s="150">
        <f>'[1]Podklady RZ'!M134</f>
        <v>18.531722000000002</v>
      </c>
      <c r="N8" s="150">
        <f>'[1]Podklady RZ'!N134</f>
        <v>0.73341699999999999</v>
      </c>
      <c r="O8" s="157">
        <f>'[1]Podklady RZ'!O134</f>
        <v>0</v>
      </c>
      <c r="P8" s="150">
        <f t="shared" si="1"/>
        <v>52.897338000000005</v>
      </c>
      <c r="T8" s="8"/>
    </row>
    <row r="9" spans="1:20" s="7" customFormat="1" ht="12" customHeight="1">
      <c r="A9" s="123" t="s">
        <v>227</v>
      </c>
      <c r="B9" s="150">
        <f>'[1]Podklady RZ'!B135</f>
        <v>29.137149999999998</v>
      </c>
      <c r="C9" s="150">
        <f>'[1]Podklady RZ'!C135</f>
        <v>0</v>
      </c>
      <c r="D9" s="150">
        <f>'[1]Podklady RZ'!D135</f>
        <v>0.24530799999999997</v>
      </c>
      <c r="E9" s="150">
        <f>'[1]Podklady RZ'!E135</f>
        <v>3.3396340000000002</v>
      </c>
      <c r="F9" s="150">
        <f>'[1]Podklady RZ'!F135</f>
        <v>3.3062799999999997</v>
      </c>
      <c r="G9" s="150">
        <f>'[1]Podklady RZ'!G135</f>
        <v>0</v>
      </c>
      <c r="H9" s="150">
        <f>'[1]Podklady RZ'!H135</f>
        <v>0.90800000000000003</v>
      </c>
      <c r="I9" s="150">
        <f>'[1]Podklady RZ'!I135</f>
        <v>0</v>
      </c>
      <c r="J9" s="150">
        <f>'[1]Podklady RZ'!J135</f>
        <v>0</v>
      </c>
      <c r="K9" s="150">
        <f>'[1]Podklady RZ'!K135</f>
        <v>0</v>
      </c>
      <c r="L9" s="150">
        <f>'[1]Podklady RZ'!L135</f>
        <v>1.27</v>
      </c>
      <c r="M9" s="150">
        <f>'[1]Podklady RZ'!M135</f>
        <v>0</v>
      </c>
      <c r="N9" s="150">
        <f>'[1]Podklady RZ'!N135</f>
        <v>46.251500000000014</v>
      </c>
      <c r="O9" s="157">
        <f>'[1]Podklady RZ'!O135</f>
        <v>3.6663009999999998</v>
      </c>
      <c r="P9" s="150">
        <f t="shared" si="1"/>
        <v>88.124173000000027</v>
      </c>
      <c r="T9" s="8"/>
    </row>
    <row r="10" spans="1:20" s="7" customFormat="1" ht="12" customHeight="1">
      <c r="A10" s="123" t="s">
        <v>228</v>
      </c>
      <c r="B10" s="150">
        <f>'[1]Podklady RZ'!B136</f>
        <v>0</v>
      </c>
      <c r="C10" s="150">
        <f>'[1]Podklady RZ'!C136</f>
        <v>0</v>
      </c>
      <c r="D10" s="150">
        <f>'[1]Podklady RZ'!D136</f>
        <v>0.11742900000000002</v>
      </c>
      <c r="E10" s="150">
        <f>'[1]Podklady RZ'!E136</f>
        <v>0.47834699999999997</v>
      </c>
      <c r="F10" s="150">
        <f>'[1]Podklady RZ'!F136</f>
        <v>0.15800000000000003</v>
      </c>
      <c r="G10" s="150">
        <f>'[1]Podklady RZ'!G136</f>
        <v>1.1200000000000002E-2</v>
      </c>
      <c r="H10" s="150">
        <f>'[1]Podklady RZ'!H136</f>
        <v>0</v>
      </c>
      <c r="I10" s="150">
        <f>'[1]Podklady RZ'!I136</f>
        <v>0</v>
      </c>
      <c r="J10" s="150">
        <f>'[1]Podklady RZ'!J136</f>
        <v>0</v>
      </c>
      <c r="K10" s="150">
        <f>'[1]Podklady RZ'!K136</f>
        <v>0</v>
      </c>
      <c r="L10" s="150">
        <f>'[1]Podklady RZ'!L136</f>
        <v>0</v>
      </c>
      <c r="M10" s="150">
        <f>'[1]Podklady RZ'!M136</f>
        <v>0</v>
      </c>
      <c r="N10" s="150">
        <f>'[1]Podklady RZ'!N136</f>
        <v>0.249</v>
      </c>
      <c r="O10" s="157">
        <f>'[1]Podklady RZ'!O136</f>
        <v>0</v>
      </c>
      <c r="P10" s="150">
        <f t="shared" si="1"/>
        <v>1.013976</v>
      </c>
      <c r="T10" s="8"/>
    </row>
    <row r="11" spans="1:20" s="7" customFormat="1" ht="12" customHeight="1">
      <c r="A11" s="123" t="s">
        <v>229</v>
      </c>
      <c r="B11" s="150">
        <f>'[1]Podklady RZ'!B137</f>
        <v>0</v>
      </c>
      <c r="C11" s="150">
        <f>'[1]Podklady RZ'!C137</f>
        <v>848.58660800000007</v>
      </c>
      <c r="D11" s="150">
        <f>'[1]Podklady RZ'!D137</f>
        <v>16.229371000000004</v>
      </c>
      <c r="E11" s="150">
        <f>'[1]Podklady RZ'!E137</f>
        <v>2130.9803349999997</v>
      </c>
      <c r="F11" s="150">
        <f>'[1]Podklady RZ'!F137</f>
        <v>180.95242999999999</v>
      </c>
      <c r="G11" s="150">
        <f>'[1]Podklady RZ'!G137</f>
        <v>907.63294999999994</v>
      </c>
      <c r="H11" s="150">
        <f>'[1]Podklady RZ'!H137</f>
        <v>63.414595999999996</v>
      </c>
      <c r="I11" s="150">
        <f>'[1]Podklady RZ'!I137</f>
        <v>202.41467</v>
      </c>
      <c r="J11" s="150">
        <f>'[1]Podklady RZ'!J137</f>
        <v>1266.5918020000001</v>
      </c>
      <c r="K11" s="150">
        <f>'[1]Podklady RZ'!K137</f>
        <v>3326.884896</v>
      </c>
      <c r="L11" s="150">
        <f>'[1]Podklady RZ'!L137</f>
        <v>1923.0587350000001</v>
      </c>
      <c r="M11" s="150">
        <f>'[1]Podklady RZ'!M137</f>
        <v>10937.030155999999</v>
      </c>
      <c r="N11" s="150">
        <f>'[1]Podklady RZ'!N137</f>
        <v>8483.9258609999979</v>
      </c>
      <c r="O11" s="157">
        <f>'[1]Podklady RZ'!O137</f>
        <v>1077.0313359999998</v>
      </c>
      <c r="P11" s="150">
        <f t="shared" si="1"/>
        <v>31364.733745999998</v>
      </c>
      <c r="T11" s="8"/>
    </row>
    <row r="12" spans="1:20" s="7" customFormat="1" ht="12" customHeight="1">
      <c r="A12" s="123" t="s">
        <v>230</v>
      </c>
      <c r="B12" s="150">
        <f>'[1]Podklady RZ'!B138</f>
        <v>0</v>
      </c>
      <c r="C12" s="150">
        <f>'[1]Podklady RZ'!C138</f>
        <v>929.55046000000004</v>
      </c>
      <c r="D12" s="150">
        <f>'[1]Podklady RZ'!D138</f>
        <v>0</v>
      </c>
      <c r="E12" s="150">
        <f>'[1]Podklady RZ'!E138</f>
        <v>0</v>
      </c>
      <c r="F12" s="150">
        <f>'[1]Podklady RZ'!F138</f>
        <v>39.043700000000001</v>
      </c>
      <c r="G12" s="150">
        <f>'[1]Podklady RZ'!G138</f>
        <v>0</v>
      </c>
      <c r="H12" s="150">
        <f>'[1]Podklady RZ'!H138</f>
        <v>0</v>
      </c>
      <c r="I12" s="150">
        <f>'[1]Podklady RZ'!I138</f>
        <v>0</v>
      </c>
      <c r="J12" s="150">
        <f>'[1]Podklady RZ'!J138</f>
        <v>0</v>
      </c>
      <c r="K12" s="150">
        <f>'[1]Podklady RZ'!K138</f>
        <v>0</v>
      </c>
      <c r="L12" s="150">
        <f>'[1]Podklady RZ'!L138</f>
        <v>0</v>
      </c>
      <c r="M12" s="150">
        <f>'[1]Podklady RZ'!M138</f>
        <v>0</v>
      </c>
      <c r="N12" s="150">
        <f>'[1]Podklady RZ'!N138</f>
        <v>0</v>
      </c>
      <c r="O12" s="157">
        <f>'[1]Podklady RZ'!O138</f>
        <v>0</v>
      </c>
      <c r="P12" s="150">
        <f t="shared" si="1"/>
        <v>968.5941600000001</v>
      </c>
      <c r="T12" s="8"/>
    </row>
    <row r="13" spans="1:20" s="7" customFormat="1" ht="12" customHeight="1">
      <c r="A13" s="123" t="s">
        <v>231</v>
      </c>
      <c r="B13" s="150">
        <f>'[1]Podklady RZ'!B139</f>
        <v>0</v>
      </c>
      <c r="C13" s="150">
        <f>'[1]Podklady RZ'!C139</f>
        <v>0</v>
      </c>
      <c r="D13" s="150">
        <f>'[1]Podklady RZ'!D139</f>
        <v>0</v>
      </c>
      <c r="E13" s="150">
        <f>'[1]Podklady RZ'!E139</f>
        <v>0</v>
      </c>
      <c r="F13" s="150">
        <f>'[1]Podklady RZ'!F139</f>
        <v>0</v>
      </c>
      <c r="G13" s="150">
        <f>'[1]Podklady RZ'!G139</f>
        <v>0</v>
      </c>
      <c r="H13" s="150">
        <f>'[1]Podklady RZ'!H139</f>
        <v>0</v>
      </c>
      <c r="I13" s="150">
        <f>'[1]Podklady RZ'!I139</f>
        <v>0</v>
      </c>
      <c r="J13" s="150">
        <f>'[1]Podklady RZ'!J139</f>
        <v>0</v>
      </c>
      <c r="K13" s="150">
        <f>'[1]Podklady RZ'!K139</f>
        <v>0</v>
      </c>
      <c r="L13" s="150">
        <f>'[1]Podklady RZ'!L139</f>
        <v>0</v>
      </c>
      <c r="M13" s="150">
        <f>'[1]Podklady RZ'!M139</f>
        <v>0</v>
      </c>
      <c r="N13" s="150">
        <f>'[1]Podklady RZ'!N139</f>
        <v>0</v>
      </c>
      <c r="O13" s="157">
        <f>'[1]Podklady RZ'!O139</f>
        <v>0</v>
      </c>
      <c r="P13" s="150">
        <f t="shared" si="1"/>
        <v>0</v>
      </c>
      <c r="T13" s="8"/>
    </row>
    <row r="14" spans="1:20" s="7" customFormat="1" ht="12" customHeight="1">
      <c r="A14" s="123" t="s">
        <v>232</v>
      </c>
      <c r="B14" s="150">
        <f>'[1]Podklady RZ'!B140</f>
        <v>0</v>
      </c>
      <c r="C14" s="150">
        <f>'[1]Podklady RZ'!C140</f>
        <v>0</v>
      </c>
      <c r="D14" s="150">
        <f>'[1]Podklady RZ'!D140</f>
        <v>65.019660999999999</v>
      </c>
      <c r="E14" s="150">
        <f>'[1]Podklady RZ'!E140</f>
        <v>7.0849000000000009E-2</v>
      </c>
      <c r="F14" s="150">
        <f>'[1]Podklady RZ'!F140</f>
        <v>17.863560999999997</v>
      </c>
      <c r="G14" s="150">
        <f>'[1]Podklady RZ'!G140</f>
        <v>0</v>
      </c>
      <c r="H14" s="150">
        <f>'[1]Podklady RZ'!H140</f>
        <v>2.9119999999999999</v>
      </c>
      <c r="I14" s="150">
        <f>'[1]Podklady RZ'!I140</f>
        <v>587.97253999999998</v>
      </c>
      <c r="J14" s="150">
        <f>'[1]Podklady RZ'!J140</f>
        <v>0</v>
      </c>
      <c r="K14" s="150">
        <f>'[1]Podklady RZ'!K140</f>
        <v>26.573</v>
      </c>
      <c r="L14" s="150">
        <f>'[1]Podklady RZ'!L140</f>
        <v>0</v>
      </c>
      <c r="M14" s="150">
        <f>'[1]Podklady RZ'!M140</f>
        <v>792.50699999999995</v>
      </c>
      <c r="N14" s="150">
        <f>'[1]Podklady RZ'!N140</f>
        <v>2.7644600000000001</v>
      </c>
      <c r="O14" s="157">
        <f>'[1]Podklady RZ'!O140</f>
        <v>17.474</v>
      </c>
      <c r="P14" s="150">
        <f t="shared" si="1"/>
        <v>1513.1570710000001</v>
      </c>
      <c r="T14" s="8"/>
    </row>
    <row r="15" spans="1:20" s="7" customFormat="1" ht="12" customHeight="1">
      <c r="A15" s="123" t="s">
        <v>233</v>
      </c>
      <c r="B15" s="150">
        <f>'[1]Podklady RZ'!B141</f>
        <v>0</v>
      </c>
      <c r="C15" s="150">
        <f>'[1]Podklady RZ'!C141</f>
        <v>0</v>
      </c>
      <c r="D15" s="150">
        <f>'[1]Podklady RZ'!D141</f>
        <v>0</v>
      </c>
      <c r="E15" s="150">
        <f>'[1]Podklady RZ'!E141</f>
        <v>0</v>
      </c>
      <c r="F15" s="150">
        <f>'[1]Podklady RZ'!F141</f>
        <v>0</v>
      </c>
      <c r="G15" s="150">
        <f>'[1]Podklady RZ'!G141</f>
        <v>0</v>
      </c>
      <c r="H15" s="150">
        <f>'[1]Podklady RZ'!H141</f>
        <v>0</v>
      </c>
      <c r="I15" s="150">
        <f>'[1]Podklady RZ'!I141</f>
        <v>0</v>
      </c>
      <c r="J15" s="150">
        <f>'[1]Podklady RZ'!J141</f>
        <v>0</v>
      </c>
      <c r="K15" s="150">
        <f>'[1]Podklady RZ'!K141</f>
        <v>0</v>
      </c>
      <c r="L15" s="150">
        <f>'[1]Podklady RZ'!L141</f>
        <v>0</v>
      </c>
      <c r="M15" s="150">
        <f>'[1]Podklady RZ'!M141</f>
        <v>12.671734000000001</v>
      </c>
      <c r="N15" s="150">
        <f>'[1]Podklady RZ'!N141</f>
        <v>0</v>
      </c>
      <c r="O15" s="157">
        <f>'[1]Podklady RZ'!O141</f>
        <v>13.302</v>
      </c>
      <c r="P15" s="150">
        <f t="shared" si="1"/>
        <v>25.973734</v>
      </c>
      <c r="T15" s="8"/>
    </row>
    <row r="16" spans="1:20" s="7" customFormat="1" ht="12" customHeight="1">
      <c r="A16" s="123" t="s">
        <v>234</v>
      </c>
      <c r="B16" s="150">
        <f>'[1]Podklady RZ'!B142</f>
        <v>856.25400000000002</v>
      </c>
      <c r="C16" s="150">
        <f>'[1]Podklady RZ'!C142</f>
        <v>9.0177829999999997</v>
      </c>
      <c r="D16" s="150">
        <f>'[1]Podklady RZ'!D142</f>
        <v>1127.1747200000002</v>
      </c>
      <c r="E16" s="150">
        <f>'[1]Podklady RZ'!E142</f>
        <v>1.1723000000000001E-2</v>
      </c>
      <c r="F16" s="150">
        <f>'[1]Podklady RZ'!F142</f>
        <v>7.7812259999999993</v>
      </c>
      <c r="G16" s="150">
        <f>'[1]Podklady RZ'!G142</f>
        <v>3.2913699999999997</v>
      </c>
      <c r="H16" s="150">
        <f>'[1]Podklady RZ'!H142</f>
        <v>437.786</v>
      </c>
      <c r="I16" s="150">
        <f>'[1]Podklady RZ'!I142</f>
        <v>27.533999999999999</v>
      </c>
      <c r="J16" s="150">
        <f>'[1]Podklady RZ'!J142</f>
        <v>411.53515099999998</v>
      </c>
      <c r="K16" s="150">
        <f>'[1]Podklady RZ'!K142</f>
        <v>0</v>
      </c>
      <c r="L16" s="150">
        <f>'[1]Podklady RZ'!L142</f>
        <v>314.56390199999998</v>
      </c>
      <c r="M16" s="150">
        <f>'[1]Podklady RZ'!M142</f>
        <v>63.972999999999999</v>
      </c>
      <c r="N16" s="150">
        <f>'[1]Podklady RZ'!N142</f>
        <v>0</v>
      </c>
      <c r="O16" s="157">
        <f>'[1]Podklady RZ'!O142</f>
        <v>28.835399999999996</v>
      </c>
      <c r="P16" s="150">
        <f t="shared" si="1"/>
        <v>3287.7582750000001</v>
      </c>
      <c r="T16" s="8"/>
    </row>
    <row r="17" spans="1:20" s="7" customFormat="1" ht="12" customHeight="1">
      <c r="A17" s="123" t="s">
        <v>235</v>
      </c>
      <c r="B17" s="150">
        <f>'[1]Podklady RZ'!B143</f>
        <v>0</v>
      </c>
      <c r="C17" s="150">
        <f>'[1]Podklady RZ'!C143</f>
        <v>0.68797200000000014</v>
      </c>
      <c r="D17" s="150">
        <f>'[1]Podklady RZ'!D143</f>
        <v>0</v>
      </c>
      <c r="E17" s="150">
        <f>'[1]Podklady RZ'!E143</f>
        <v>0</v>
      </c>
      <c r="F17" s="150">
        <f>'[1]Podklady RZ'!F143</f>
        <v>0</v>
      </c>
      <c r="G17" s="150">
        <f>'[1]Podklady RZ'!G143</f>
        <v>0</v>
      </c>
      <c r="H17" s="150">
        <f>'[1]Podklady RZ'!H143</f>
        <v>0</v>
      </c>
      <c r="I17" s="150">
        <f>'[1]Podklady RZ'!I143</f>
        <v>1415.2891689999992</v>
      </c>
      <c r="J17" s="150">
        <f>'[1]Podklady RZ'!J143</f>
        <v>0</v>
      </c>
      <c r="K17" s="150">
        <f>'[1]Podklady RZ'!K143</f>
        <v>0</v>
      </c>
      <c r="L17" s="150">
        <f>'[1]Podklady RZ'!L143</f>
        <v>0.34499999999999997</v>
      </c>
      <c r="M17" s="150">
        <f>'[1]Podklady RZ'!M143</f>
        <v>480.57862000000006</v>
      </c>
      <c r="N17" s="150">
        <f>'[1]Podklady RZ'!N143</f>
        <v>74.162999999999997</v>
      </c>
      <c r="O17" s="157">
        <f>'[1]Podklady RZ'!O143</f>
        <v>136.476</v>
      </c>
      <c r="P17" s="150">
        <f t="shared" si="1"/>
        <v>2107.5397609999991</v>
      </c>
      <c r="T17" s="8"/>
    </row>
    <row r="18" spans="1:20" s="7" customFormat="1" ht="12" customHeight="1">
      <c r="A18" s="123" t="s">
        <v>236</v>
      </c>
      <c r="B18" s="150">
        <f>'[1]Podklady RZ'!B144</f>
        <v>0</v>
      </c>
      <c r="C18" s="150">
        <f>'[1]Podklady RZ'!C144</f>
        <v>0</v>
      </c>
      <c r="D18" s="150">
        <f>'[1]Podklady RZ'!D144</f>
        <v>0</v>
      </c>
      <c r="E18" s="150">
        <f>'[1]Podklady RZ'!E144</f>
        <v>0</v>
      </c>
      <c r="F18" s="150">
        <f>'[1]Podklady RZ'!F144</f>
        <v>0</v>
      </c>
      <c r="G18" s="150">
        <f>'[1]Podklady RZ'!G144</f>
        <v>0</v>
      </c>
      <c r="H18" s="150">
        <f>'[1]Podklady RZ'!H144</f>
        <v>0</v>
      </c>
      <c r="I18" s="150">
        <f>'[1]Podklady RZ'!I144</f>
        <v>0</v>
      </c>
      <c r="J18" s="150">
        <f>'[1]Podklady RZ'!J144</f>
        <v>0</v>
      </c>
      <c r="K18" s="150">
        <f>'[1]Podklady RZ'!K144</f>
        <v>0</v>
      </c>
      <c r="L18" s="150">
        <f>'[1]Podklady RZ'!L144</f>
        <v>0</v>
      </c>
      <c r="M18" s="150">
        <f>'[1]Podklady RZ'!M144</f>
        <v>0</v>
      </c>
      <c r="N18" s="150">
        <f>'[1]Podklady RZ'!N144</f>
        <v>0</v>
      </c>
      <c r="O18" s="157">
        <f>'[1]Podklady RZ'!O144</f>
        <v>0</v>
      </c>
      <c r="P18" s="150">
        <f t="shared" si="1"/>
        <v>0</v>
      </c>
      <c r="T18" s="8"/>
    </row>
    <row r="19" spans="1:20" s="7" customFormat="1" ht="12" customHeight="1">
      <c r="A19" s="123" t="s">
        <v>237</v>
      </c>
      <c r="B19" s="150">
        <f>'[1]Podklady RZ'!B145</f>
        <v>3.9E-2</v>
      </c>
      <c r="C19" s="150">
        <f>'[1]Podklady RZ'!C145</f>
        <v>21.391694000000001</v>
      </c>
      <c r="D19" s="150">
        <f>'[1]Podklady RZ'!D145</f>
        <v>3.2653960000000013</v>
      </c>
      <c r="E19" s="150">
        <f>'[1]Podklady RZ'!E145</f>
        <v>5.5670000000000004E-2</v>
      </c>
      <c r="F19" s="150">
        <f>'[1]Podklady RZ'!F145</f>
        <v>0.152</v>
      </c>
      <c r="G19" s="150">
        <f>'[1]Podklady RZ'!G145</f>
        <v>3.9717700000000002</v>
      </c>
      <c r="H19" s="150">
        <f>'[1]Podklady RZ'!H145</f>
        <v>2.2079879999999998</v>
      </c>
      <c r="I19" s="150">
        <f>'[1]Podklady RZ'!I145</f>
        <v>63.985606999999987</v>
      </c>
      <c r="J19" s="150">
        <f>'[1]Podklady RZ'!J145</f>
        <v>17.079954000000001</v>
      </c>
      <c r="K19" s="150">
        <f>'[1]Podklady RZ'!K145</f>
        <v>0.29314600000000002</v>
      </c>
      <c r="L19" s="150">
        <f>'[1]Podklady RZ'!L145</f>
        <v>0.77209699999999981</v>
      </c>
      <c r="M19" s="150">
        <f>'[1]Podklady RZ'!M145</f>
        <v>25.543310000000005</v>
      </c>
      <c r="N19" s="150">
        <f>'[1]Podklady RZ'!N145</f>
        <v>4.121668999999998</v>
      </c>
      <c r="O19" s="157">
        <f>'[1]Podklady RZ'!O145</f>
        <v>1.1946099999999997</v>
      </c>
      <c r="P19" s="150">
        <f t="shared" si="1"/>
        <v>144.07391100000001</v>
      </c>
      <c r="T19" s="8"/>
    </row>
    <row r="20" spans="1:20" s="7" customFormat="1" ht="12" customHeight="1">
      <c r="A20" s="123" t="s">
        <v>238</v>
      </c>
      <c r="B20" s="150">
        <f>'[1]Podklady RZ'!B146</f>
        <v>2831.6280020000031</v>
      </c>
      <c r="C20" s="150">
        <f>'[1]Podklady RZ'!C146</f>
        <v>553.50179100000014</v>
      </c>
      <c r="D20" s="150">
        <f>'[1]Podklady RZ'!D146</f>
        <v>3235.094365999998</v>
      </c>
      <c r="E20" s="150">
        <f>'[1]Podklady RZ'!E146</f>
        <v>717.96204899999998</v>
      </c>
      <c r="F20" s="150">
        <f>'[1]Podklady RZ'!F146</f>
        <v>626.32551099999966</v>
      </c>
      <c r="G20" s="150">
        <f>'[1]Podklady RZ'!G146</f>
        <v>971.85384899999997</v>
      </c>
      <c r="H20" s="150">
        <f>'[1]Podklady RZ'!H146</f>
        <v>1312.5795779999994</v>
      </c>
      <c r="I20" s="150">
        <f>'[1]Podklady RZ'!I146</f>
        <v>2417.071554000001</v>
      </c>
      <c r="J20" s="150">
        <f>'[1]Podklady RZ'!J146</f>
        <v>1271.9021229999998</v>
      </c>
      <c r="K20" s="150">
        <f>'[1]Podklady RZ'!K146</f>
        <v>384.76148000000006</v>
      </c>
      <c r="L20" s="150">
        <f>'[1]Podklady RZ'!L146</f>
        <v>581.10965699999986</v>
      </c>
      <c r="M20" s="150">
        <f>'[1]Podklady RZ'!M146</f>
        <v>3983.2486429999985</v>
      </c>
      <c r="N20" s="150">
        <f>'[1]Podklady RZ'!N146</f>
        <v>1077.8836820000008</v>
      </c>
      <c r="O20" s="157">
        <f>'[1]Podklady RZ'!O146</f>
        <v>1100.1221009999999</v>
      </c>
      <c r="P20" s="150">
        <f t="shared" si="1"/>
        <v>21065.044385999998</v>
      </c>
      <c r="T20" s="8"/>
    </row>
    <row r="21" spans="1:20" s="4" customFormat="1" ht="11.25">
      <c r="P21" s="3"/>
    </row>
    <row r="22" spans="1:20" s="7" customFormat="1">
      <c r="A22" s="62"/>
      <c r="B22" s="63"/>
      <c r="C22" s="63"/>
      <c r="D22" s="63"/>
      <c r="E22" s="63"/>
      <c r="F22" s="63"/>
      <c r="G22" s="63"/>
      <c r="H22" s="63"/>
      <c r="I22" s="63"/>
      <c r="J22" s="63"/>
      <c r="K22" s="63"/>
      <c r="L22" s="63"/>
      <c r="M22" s="63"/>
      <c r="N22" s="63"/>
      <c r="O22" s="63"/>
      <c r="P22" s="62"/>
    </row>
    <row r="23" spans="1:20" s="7" customFormat="1">
      <c r="A23" s="62"/>
      <c r="B23" s="63"/>
      <c r="C23" s="63"/>
      <c r="D23" s="63"/>
      <c r="E23" s="63"/>
      <c r="F23" s="63"/>
      <c r="G23" s="63"/>
      <c r="H23" s="63"/>
      <c r="I23" s="63"/>
      <c r="J23" s="63"/>
      <c r="K23" s="63"/>
      <c r="L23" s="63"/>
      <c r="M23" s="63"/>
      <c r="N23" s="63"/>
      <c r="O23" s="63"/>
      <c r="P23" s="63"/>
    </row>
    <row r="24" spans="1:20" s="7" customFormat="1">
      <c r="A24" s="62"/>
      <c r="B24" s="63"/>
      <c r="C24" s="63"/>
      <c r="D24" s="63"/>
      <c r="E24" s="63"/>
      <c r="F24" s="63"/>
      <c r="G24" s="63"/>
      <c r="H24" s="63"/>
      <c r="I24" s="63"/>
      <c r="J24" s="63"/>
      <c r="K24" s="63"/>
      <c r="L24" s="63"/>
      <c r="M24" s="63"/>
      <c r="N24" s="63"/>
      <c r="O24" s="63"/>
      <c r="P24" s="63"/>
      <c r="Q24" s="64"/>
    </row>
    <row r="25" spans="1:20" s="7" customFormat="1">
      <c r="A25" s="62"/>
      <c r="B25" s="63"/>
      <c r="C25" s="63"/>
      <c r="D25" s="63"/>
      <c r="E25" s="63"/>
      <c r="F25" s="63"/>
      <c r="G25" s="63"/>
      <c r="H25" s="63"/>
      <c r="I25" s="63"/>
      <c r="J25" s="63"/>
      <c r="K25" s="63"/>
      <c r="L25" s="63"/>
      <c r="M25" s="63"/>
      <c r="N25" s="63"/>
      <c r="O25" s="63"/>
      <c r="P25" s="63"/>
      <c r="Q25" s="64"/>
    </row>
    <row r="26" spans="1:20" s="7" customFormat="1">
      <c r="A26" s="62"/>
      <c r="B26" s="63"/>
      <c r="C26" s="63"/>
      <c r="D26" s="63"/>
      <c r="E26" s="63"/>
      <c r="F26" s="63"/>
      <c r="G26" s="63"/>
      <c r="H26" s="63"/>
      <c r="I26" s="63"/>
      <c r="J26" s="63"/>
      <c r="K26" s="63"/>
      <c r="L26" s="63"/>
      <c r="M26" s="63"/>
      <c r="N26" s="63"/>
      <c r="O26" s="63"/>
      <c r="P26" s="63"/>
      <c r="S26" s="8"/>
    </row>
    <row r="27" spans="1:20" s="7" customFormat="1">
      <c r="A27" s="62"/>
      <c r="B27" s="63"/>
      <c r="C27" s="63"/>
      <c r="D27" s="63"/>
      <c r="E27" s="63"/>
      <c r="F27" s="63"/>
      <c r="G27" s="63"/>
      <c r="H27" s="63"/>
      <c r="I27" s="63"/>
      <c r="J27" s="63"/>
      <c r="K27" s="63"/>
      <c r="L27" s="63"/>
      <c r="M27" s="63"/>
      <c r="N27" s="63"/>
      <c r="O27" s="63"/>
      <c r="P27" s="63"/>
    </row>
    <row r="28" spans="1:20" s="7" customFormat="1">
      <c r="A28" s="62"/>
      <c r="B28" s="63"/>
      <c r="C28" s="63"/>
      <c r="D28" s="63"/>
      <c r="E28" s="63"/>
      <c r="F28" s="63"/>
      <c r="G28" s="63"/>
      <c r="H28" s="63"/>
      <c r="I28" s="63"/>
      <c r="J28" s="63"/>
      <c r="K28" s="63"/>
      <c r="L28" s="63"/>
      <c r="M28" s="63"/>
      <c r="N28" s="63"/>
      <c r="O28" s="63"/>
      <c r="P28" s="63"/>
    </row>
    <row r="29" spans="1:20" s="7" customFormat="1">
      <c r="A29" s="62"/>
      <c r="B29" s="63"/>
      <c r="C29" s="63"/>
      <c r="D29" s="63"/>
      <c r="E29" s="63"/>
      <c r="F29" s="63"/>
      <c r="G29" s="63"/>
      <c r="H29" s="63"/>
      <c r="I29" s="63"/>
      <c r="J29" s="63"/>
      <c r="K29" s="63"/>
      <c r="L29" s="63"/>
      <c r="M29" s="63"/>
      <c r="N29" s="63"/>
      <c r="O29" s="63"/>
      <c r="P29" s="63"/>
    </row>
    <row r="30" spans="1:20" s="7" customFormat="1">
      <c r="A30" s="62"/>
      <c r="B30" s="63"/>
      <c r="C30" s="63"/>
      <c r="D30" s="63"/>
      <c r="E30" s="63"/>
      <c r="F30" s="63"/>
      <c r="G30" s="63"/>
      <c r="H30" s="63"/>
      <c r="I30" s="63"/>
      <c r="J30" s="63"/>
      <c r="K30" s="63"/>
      <c r="L30" s="63"/>
      <c r="M30" s="63"/>
      <c r="N30" s="63"/>
      <c r="O30" s="63"/>
      <c r="P30" s="63"/>
    </row>
    <row r="31" spans="1:20" s="7" customFormat="1">
      <c r="A31" s="62"/>
      <c r="B31" s="63"/>
      <c r="C31" s="63"/>
      <c r="D31" s="63"/>
      <c r="E31" s="63"/>
      <c r="F31" s="63"/>
      <c r="G31" s="63"/>
      <c r="H31" s="63"/>
      <c r="I31" s="63"/>
      <c r="J31" s="63"/>
      <c r="K31" s="63"/>
      <c r="L31" s="63"/>
      <c r="M31" s="63"/>
      <c r="N31" s="63"/>
      <c r="O31" s="63"/>
      <c r="P31" s="63"/>
    </row>
    <row r="32" spans="1:20" s="7" customFormat="1">
      <c r="A32" s="62"/>
      <c r="B32" s="63"/>
      <c r="C32" s="63"/>
      <c r="D32" s="63"/>
      <c r="E32" s="63"/>
      <c r="F32" s="63"/>
      <c r="G32" s="63"/>
      <c r="H32" s="63"/>
      <c r="I32" s="63"/>
      <c r="J32" s="63"/>
      <c r="K32" s="63"/>
      <c r="L32" s="63"/>
      <c r="M32" s="63"/>
      <c r="N32" s="63"/>
      <c r="O32" s="63"/>
      <c r="P32" s="63"/>
    </row>
    <row r="33" spans="1:16" s="7" customFormat="1">
      <c r="A33" s="62"/>
      <c r="B33" s="63"/>
      <c r="C33" s="63"/>
      <c r="D33" s="63"/>
      <c r="E33" s="63"/>
      <c r="F33" s="63"/>
      <c r="G33" s="63"/>
      <c r="H33" s="63"/>
      <c r="I33" s="63"/>
      <c r="J33" s="63"/>
      <c r="K33" s="63"/>
      <c r="L33" s="63"/>
      <c r="M33" s="63"/>
      <c r="N33" s="63"/>
      <c r="O33" s="63"/>
      <c r="P33" s="63"/>
    </row>
    <row r="34" spans="1:16" s="7" customFormat="1">
      <c r="A34" s="62"/>
      <c r="B34" s="63"/>
      <c r="C34" s="63"/>
      <c r="D34" s="63"/>
      <c r="E34" s="63"/>
      <c r="F34" s="63"/>
      <c r="G34" s="63"/>
      <c r="H34" s="63"/>
      <c r="I34" s="63"/>
      <c r="J34" s="63"/>
      <c r="K34" s="63"/>
      <c r="L34" s="63"/>
      <c r="M34" s="63"/>
      <c r="N34" s="63"/>
      <c r="O34" s="63"/>
      <c r="P34" s="63"/>
    </row>
    <row r="35" spans="1:16" s="7" customFormat="1">
      <c r="A35" s="62"/>
      <c r="B35" s="63"/>
      <c r="C35" s="63"/>
      <c r="D35" s="63"/>
      <c r="E35" s="63"/>
      <c r="F35" s="63"/>
      <c r="G35" s="63"/>
      <c r="H35" s="63"/>
      <c r="I35" s="63"/>
      <c r="J35" s="63"/>
      <c r="K35" s="63"/>
      <c r="L35" s="63"/>
      <c r="M35" s="63"/>
      <c r="N35" s="63"/>
      <c r="O35" s="63"/>
      <c r="P35" s="63"/>
    </row>
    <row r="36" spans="1:16" s="7" customFormat="1">
      <c r="A36" s="62"/>
      <c r="B36" s="63"/>
      <c r="C36" s="63"/>
      <c r="D36" s="63"/>
      <c r="E36" s="63"/>
      <c r="F36" s="63"/>
      <c r="G36" s="63"/>
      <c r="H36" s="63"/>
      <c r="I36" s="63"/>
      <c r="J36" s="63"/>
      <c r="K36" s="63"/>
      <c r="L36" s="63"/>
      <c r="M36" s="63"/>
      <c r="N36" s="63"/>
      <c r="O36" s="63"/>
      <c r="P36" s="63"/>
    </row>
    <row r="37" spans="1:16" s="7" customFormat="1">
      <c r="A37" s="62"/>
      <c r="B37" s="63"/>
      <c r="C37" s="63"/>
      <c r="D37" s="63"/>
      <c r="E37" s="63"/>
      <c r="F37" s="63"/>
      <c r="G37" s="63"/>
      <c r="H37" s="63"/>
      <c r="I37" s="63"/>
      <c r="J37" s="63"/>
      <c r="K37" s="63"/>
      <c r="L37" s="63"/>
      <c r="M37" s="63"/>
      <c r="N37" s="63"/>
      <c r="O37" s="63"/>
      <c r="P37" s="63"/>
    </row>
    <row r="38" spans="1:16" s="7" customFormat="1">
      <c r="A38" s="62"/>
      <c r="B38" s="63"/>
      <c r="C38" s="63"/>
      <c r="D38" s="63"/>
      <c r="E38" s="63"/>
      <c r="F38" s="63"/>
      <c r="G38" s="63"/>
      <c r="H38" s="63"/>
      <c r="I38" s="63"/>
      <c r="J38" s="63"/>
      <c r="K38" s="63"/>
      <c r="L38" s="63"/>
      <c r="M38" s="63"/>
      <c r="N38" s="63"/>
      <c r="O38" s="63"/>
      <c r="P38" s="63"/>
    </row>
    <row r="39" spans="1:16" s="7" customFormat="1">
      <c r="A39" s="62"/>
      <c r="B39" s="63"/>
      <c r="C39" s="63"/>
      <c r="D39" s="63"/>
      <c r="E39" s="63"/>
      <c r="F39" s="63"/>
      <c r="G39" s="63"/>
      <c r="H39" s="63"/>
      <c r="I39" s="63"/>
      <c r="J39" s="63"/>
      <c r="K39" s="63"/>
      <c r="L39" s="63"/>
      <c r="M39" s="63"/>
      <c r="N39" s="63"/>
      <c r="O39" s="63"/>
      <c r="P39" s="63"/>
    </row>
    <row r="40" spans="1:16" s="7" customFormat="1">
      <c r="A40" s="62"/>
      <c r="B40" s="63"/>
      <c r="C40" s="63"/>
      <c r="D40" s="63"/>
      <c r="E40" s="63"/>
      <c r="F40" s="63"/>
      <c r="G40" s="63"/>
      <c r="H40" s="63"/>
      <c r="I40" s="63"/>
      <c r="J40" s="63"/>
      <c r="K40" s="63"/>
      <c r="L40" s="63"/>
      <c r="M40" s="63"/>
      <c r="N40" s="63"/>
      <c r="O40" s="63"/>
      <c r="P40" s="63"/>
    </row>
    <row r="41" spans="1:16" s="7" customFormat="1">
      <c r="A41" s="62"/>
      <c r="B41" s="63"/>
      <c r="C41" s="63"/>
      <c r="D41" s="63"/>
      <c r="E41" s="63"/>
      <c r="F41" s="63"/>
      <c r="G41" s="63"/>
      <c r="H41" s="63"/>
      <c r="I41" s="63"/>
      <c r="J41" s="63"/>
      <c r="K41" s="63"/>
      <c r="L41" s="63"/>
      <c r="M41" s="63"/>
      <c r="N41" s="63"/>
      <c r="O41" s="63"/>
      <c r="P41" s="63"/>
    </row>
    <row r="42" spans="1:16" s="7" customFormat="1">
      <c r="A42" s="2"/>
      <c r="B42" s="2"/>
      <c r="C42" s="2"/>
      <c r="D42" s="2"/>
      <c r="E42" s="2"/>
      <c r="F42" s="2"/>
      <c r="G42" s="2"/>
      <c r="H42" s="2"/>
      <c r="I42" s="2"/>
      <c r="J42" s="2"/>
      <c r="K42" s="2"/>
      <c r="L42" s="2"/>
      <c r="M42" s="2"/>
      <c r="N42" s="2"/>
      <c r="O42" s="2"/>
      <c r="P42" s="2"/>
    </row>
  </sheetData>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9">
    <tabColor rgb="FF00B0F0"/>
  </sheetPr>
  <dimension ref="A1:T34"/>
  <sheetViews>
    <sheetView showGridLines="0" view="pageBreakPreview" zoomScaleNormal="70" zoomScaleSheetLayoutView="100" workbookViewId="0">
      <selection activeCell="Q37" sqref="Q37"/>
    </sheetView>
  </sheetViews>
  <sheetFormatPr defaultColWidth="9.140625" defaultRowHeight="12"/>
  <cols>
    <col min="1" max="1" width="31.42578125" style="7" customWidth="1"/>
    <col min="2" max="4" width="8.28515625" style="7" customWidth="1"/>
    <col min="5" max="7" width="8.5703125" style="7" customWidth="1"/>
    <col min="8" max="8" width="8.28515625" style="7" customWidth="1"/>
    <col min="9" max="9" width="8.5703125" style="7" customWidth="1"/>
    <col min="10" max="10" width="9" style="7" customWidth="1"/>
    <col min="11" max="11" width="8.5703125" style="7" customWidth="1"/>
    <col min="12" max="12" width="9" style="7" customWidth="1"/>
    <col min="13" max="13" width="8.7109375" style="7" customWidth="1"/>
    <col min="14" max="14" width="9.85546875" style="7" customWidth="1"/>
    <col min="15" max="16384" width="9.140625" style="7"/>
  </cols>
  <sheetData>
    <row r="1" spans="1:20" ht="18">
      <c r="A1" s="189" t="s">
        <v>257</v>
      </c>
      <c r="B1" s="67"/>
      <c r="C1" s="67"/>
      <c r="D1" s="67"/>
      <c r="N1" s="191" t="str">
        <f>'3'!N1</f>
        <v>2022</v>
      </c>
    </row>
    <row r="2" spans="1:20" ht="6" customHeight="1"/>
    <row r="3" spans="1:20" ht="12" customHeight="1">
      <c r="A3" s="262"/>
      <c r="B3" s="263" t="s">
        <v>198</v>
      </c>
      <c r="C3" s="264"/>
      <c r="D3" s="265"/>
      <c r="E3" s="263" t="s">
        <v>199</v>
      </c>
      <c r="F3" s="264"/>
      <c r="G3" s="265"/>
      <c r="H3" s="263" t="s">
        <v>200</v>
      </c>
      <c r="I3" s="264"/>
      <c r="J3" s="265"/>
      <c r="K3" s="263" t="s">
        <v>201</v>
      </c>
      <c r="L3" s="264"/>
      <c r="M3" s="265"/>
      <c r="N3" s="170" t="s">
        <v>214</v>
      </c>
    </row>
    <row r="4" spans="1:20">
      <c r="A4" s="262"/>
      <c r="B4" s="228" t="s">
        <v>202</v>
      </c>
      <c r="C4" s="139" t="s">
        <v>203</v>
      </c>
      <c r="D4" s="229" t="s">
        <v>204</v>
      </c>
      <c r="E4" s="228" t="s">
        <v>205</v>
      </c>
      <c r="F4" s="139" t="s">
        <v>206</v>
      </c>
      <c r="G4" s="229" t="s">
        <v>207</v>
      </c>
      <c r="H4" s="228" t="s">
        <v>208</v>
      </c>
      <c r="I4" s="139" t="s">
        <v>209</v>
      </c>
      <c r="J4" s="229" t="s">
        <v>210</v>
      </c>
      <c r="K4" s="228" t="s">
        <v>211</v>
      </c>
      <c r="L4" s="139" t="s">
        <v>212</v>
      </c>
      <c r="M4" s="229" t="s">
        <v>213</v>
      </c>
      <c r="N4" s="160"/>
    </row>
    <row r="5" spans="1:20">
      <c r="A5" s="125" t="s">
        <v>258</v>
      </c>
      <c r="B5" s="222">
        <f>SUM(B6:B13)</f>
        <v>5825.7606180000012</v>
      </c>
      <c r="C5" s="153">
        <f t="shared" ref="C5:M5" si="0">SUM(C6:C13)</f>
        <v>5299.5922959999998</v>
      </c>
      <c r="D5" s="223">
        <f t="shared" si="0"/>
        <v>4056.3615500000005</v>
      </c>
      <c r="E5" s="222">
        <f t="shared" si="0"/>
        <v>2609.6443099999997</v>
      </c>
      <c r="F5" s="153">
        <f t="shared" si="0"/>
        <v>1949.876268</v>
      </c>
      <c r="G5" s="223">
        <f t="shared" si="0"/>
        <v>901.80060399999979</v>
      </c>
      <c r="H5" s="222">
        <f t="shared" si="0"/>
        <v>838.02125300000012</v>
      </c>
      <c r="I5" s="153">
        <f t="shared" si="0"/>
        <v>928.85827299999983</v>
      </c>
      <c r="J5" s="223">
        <f t="shared" si="0"/>
        <v>1358.9616170000002</v>
      </c>
      <c r="K5" s="222">
        <f t="shared" si="0"/>
        <v>3145.2613600000004</v>
      </c>
      <c r="L5" s="153">
        <f t="shared" si="0"/>
        <v>4468.3187429999998</v>
      </c>
      <c r="M5" s="223">
        <f t="shared" si="0"/>
        <v>5212.5391329999984</v>
      </c>
      <c r="N5" s="153">
        <f t="shared" ref="N5" si="1">SUM(N6:N13)</f>
        <v>36594.996024999993</v>
      </c>
    </row>
    <row r="6" spans="1:20">
      <c r="A6" s="126" t="s">
        <v>259</v>
      </c>
      <c r="B6" s="220">
        <f>'[1]Podklady RZ'!B153</f>
        <v>66.772320000000008</v>
      </c>
      <c r="C6" s="150">
        <f>'[1]Podklady RZ'!C153</f>
        <v>49.098399999999998</v>
      </c>
      <c r="D6" s="221">
        <f>'[1]Podklady RZ'!D153</f>
        <v>33.603089999999995</v>
      </c>
      <c r="E6" s="220">
        <f>'[1]Podklady RZ'!E153</f>
        <v>21.167249999999999</v>
      </c>
      <c r="F6" s="150">
        <f>'[1]Podklady RZ'!F153</f>
        <v>8.5132900000000014</v>
      </c>
      <c r="G6" s="221">
        <f>'[1]Podklady RZ'!G153</f>
        <v>2.7519999999999999E-2</v>
      </c>
      <c r="H6" s="220">
        <f>'[1]Podklady RZ'!H153</f>
        <v>2.2484699999999997</v>
      </c>
      <c r="I6" s="150">
        <f>'[1]Podklady RZ'!I153</f>
        <v>4.5308000000000002</v>
      </c>
      <c r="J6" s="221">
        <f>'[1]Podklady RZ'!J153</f>
        <v>2.0500000000000001E-2</v>
      </c>
      <c r="K6" s="220">
        <f>'[1]Podklady RZ'!K153</f>
        <v>36.284779999999998</v>
      </c>
      <c r="L6" s="150">
        <f>'[1]Podklady RZ'!L153</f>
        <v>46.9343</v>
      </c>
      <c r="M6" s="221">
        <f>'[1]Podklady RZ'!M153</f>
        <v>26.078859999999999</v>
      </c>
      <c r="N6" s="150">
        <f>SUM(B6:M6)</f>
        <v>295.27958000000007</v>
      </c>
      <c r="O6" s="11"/>
      <c r="T6" s="97"/>
    </row>
    <row r="7" spans="1:20">
      <c r="A7" s="126" t="s">
        <v>260</v>
      </c>
      <c r="B7" s="220">
        <f>'[1]Podklady RZ'!B154</f>
        <v>803.58115199999997</v>
      </c>
      <c r="C7" s="150">
        <f>'[1]Podklady RZ'!C154</f>
        <v>760.96012699999994</v>
      </c>
      <c r="D7" s="221">
        <f>'[1]Podklady RZ'!D154</f>
        <v>566.84575400000017</v>
      </c>
      <c r="E7" s="220">
        <f>'[1]Podklady RZ'!E154</f>
        <v>316.47612399999997</v>
      </c>
      <c r="F7" s="150">
        <f>'[1]Podklady RZ'!F154</f>
        <v>248.53379199999998</v>
      </c>
      <c r="G7" s="221">
        <f>'[1]Podklady RZ'!G154</f>
        <v>101.65943399999999</v>
      </c>
      <c r="H7" s="220">
        <f>'[1]Podklady RZ'!H154</f>
        <v>84.795802000000009</v>
      </c>
      <c r="I7" s="150">
        <f>'[1]Podklady RZ'!I154</f>
        <v>135.160697</v>
      </c>
      <c r="J7" s="221">
        <f>'[1]Podklady RZ'!J154</f>
        <v>189.97205399999999</v>
      </c>
      <c r="K7" s="220">
        <f>'[1]Podklady RZ'!K154</f>
        <v>452.02520100000004</v>
      </c>
      <c r="L7" s="150">
        <f>'[1]Podklady RZ'!L154</f>
        <v>594.99697299999991</v>
      </c>
      <c r="M7" s="221">
        <f>'[1]Podklady RZ'!M154</f>
        <v>679.97558900000001</v>
      </c>
      <c r="N7" s="150">
        <f t="shared" ref="N7:N13" si="2">SUM(B7:M7)</f>
        <v>4934.9826989999992</v>
      </c>
      <c r="O7" s="11"/>
      <c r="T7" s="97"/>
    </row>
    <row r="8" spans="1:20">
      <c r="A8" s="126" t="s">
        <v>261</v>
      </c>
      <c r="B8" s="220">
        <f>'[1]Podklady RZ'!B155</f>
        <v>0</v>
      </c>
      <c r="C8" s="150">
        <f>'[1]Podklady RZ'!C155</f>
        <v>0</v>
      </c>
      <c r="D8" s="221">
        <f>'[1]Podklady RZ'!D155</f>
        <v>0</v>
      </c>
      <c r="E8" s="220">
        <f>'[1]Podklady RZ'!E155</f>
        <v>0</v>
      </c>
      <c r="F8" s="150">
        <f>'[1]Podklady RZ'!F155</f>
        <v>0</v>
      </c>
      <c r="G8" s="221">
        <f>'[1]Podklady RZ'!G155</f>
        <v>0</v>
      </c>
      <c r="H8" s="220">
        <f>'[1]Podklady RZ'!H155</f>
        <v>0</v>
      </c>
      <c r="I8" s="150">
        <f>'[1]Podklady RZ'!I155</f>
        <v>0</v>
      </c>
      <c r="J8" s="221">
        <f>'[1]Podklady RZ'!J155</f>
        <v>0</v>
      </c>
      <c r="K8" s="220">
        <f>'[1]Podklady RZ'!K155</f>
        <v>0</v>
      </c>
      <c r="L8" s="150">
        <f>'[1]Podklady RZ'!L155</f>
        <v>0</v>
      </c>
      <c r="M8" s="221">
        <f>'[1]Podklady RZ'!M155</f>
        <v>0</v>
      </c>
      <c r="N8" s="150">
        <f t="shared" si="2"/>
        <v>0</v>
      </c>
      <c r="O8" s="11"/>
      <c r="T8" s="97"/>
    </row>
    <row r="9" spans="1:20">
      <c r="A9" s="126" t="s">
        <v>262</v>
      </c>
      <c r="B9" s="220">
        <f>'[1]Podklady RZ'!B156</f>
        <v>377.50076100000001</v>
      </c>
      <c r="C9" s="150">
        <f>'[1]Podklady RZ'!C156</f>
        <v>365.04137500000002</v>
      </c>
      <c r="D9" s="221">
        <f>'[1]Podklady RZ'!D156</f>
        <v>285.93930499999999</v>
      </c>
      <c r="E9" s="220">
        <f>'[1]Podklady RZ'!E156</f>
        <v>171.91882299999997</v>
      </c>
      <c r="F9" s="150">
        <f>'[1]Podklady RZ'!F156</f>
        <v>127.608453</v>
      </c>
      <c r="G9" s="221">
        <f>'[1]Podklady RZ'!G156</f>
        <v>37.257021999999999</v>
      </c>
      <c r="H9" s="220">
        <f>'[1]Podklady RZ'!H156</f>
        <v>47.676761000000006</v>
      </c>
      <c r="I9" s="150">
        <f>'[1]Podklady RZ'!I156</f>
        <v>74.423387999999989</v>
      </c>
      <c r="J9" s="221">
        <f>'[1]Podklady RZ'!J156</f>
        <v>79.640473999999998</v>
      </c>
      <c r="K9" s="220">
        <f>'[1]Podklady RZ'!K156</f>
        <v>260.89525599999996</v>
      </c>
      <c r="L9" s="150">
        <f>'[1]Podklady RZ'!L156</f>
        <v>391.46176599999995</v>
      </c>
      <c r="M9" s="221">
        <f>'[1]Podklady RZ'!M156</f>
        <v>491.53210299999995</v>
      </c>
      <c r="N9" s="150">
        <f t="shared" si="2"/>
        <v>2710.8954869999998</v>
      </c>
      <c r="O9" s="11"/>
      <c r="T9" s="97"/>
    </row>
    <row r="10" spans="1:20">
      <c r="A10" s="123" t="s">
        <v>263</v>
      </c>
      <c r="B10" s="220">
        <f>'[1]Podklady RZ'!B157</f>
        <v>4577.660385000001</v>
      </c>
      <c r="C10" s="150">
        <f>'[1]Podklady RZ'!C157</f>
        <v>4124.2813939999996</v>
      </c>
      <c r="D10" s="221">
        <f>'[1]Podklady RZ'!D157</f>
        <v>3169.8894010000004</v>
      </c>
      <c r="E10" s="220">
        <f>'[1]Podklady RZ'!E157</f>
        <v>2100.0821129999999</v>
      </c>
      <c r="F10" s="150">
        <f>'[1]Podklady RZ'!F157</f>
        <v>1565.2207330000001</v>
      </c>
      <c r="G10" s="221">
        <f>'[1]Podklady RZ'!G157</f>
        <v>762.85662799999977</v>
      </c>
      <c r="H10" s="220">
        <f>'[1]Podklady RZ'!H157</f>
        <v>703.30022000000008</v>
      </c>
      <c r="I10" s="150">
        <f>'[1]Podklady RZ'!I157</f>
        <v>714.74338799999987</v>
      </c>
      <c r="J10" s="221">
        <f>'[1]Podklady RZ'!J157</f>
        <v>1089.3285890000002</v>
      </c>
      <c r="K10" s="220">
        <f>'[1]Podklady RZ'!K157</f>
        <v>2396.0561230000003</v>
      </c>
      <c r="L10" s="150">
        <f>'[1]Podklady RZ'!L157</f>
        <v>3434.723704</v>
      </c>
      <c r="M10" s="221">
        <f>'[1]Podklady RZ'!M157</f>
        <v>4014.7225809999991</v>
      </c>
      <c r="N10" s="150">
        <f t="shared" si="2"/>
        <v>28652.865258999998</v>
      </c>
      <c r="O10" s="11"/>
      <c r="T10" s="97"/>
    </row>
    <row r="11" spans="1:20">
      <c r="A11" s="123" t="s">
        <v>264</v>
      </c>
      <c r="B11" s="220">
        <f>'[1]Podklady RZ'!B158</f>
        <v>0.246</v>
      </c>
      <c r="C11" s="150">
        <f>'[1]Podklady RZ'!C158</f>
        <v>0.21099999999999999</v>
      </c>
      <c r="D11" s="221">
        <f>'[1]Podklady RZ'!D158</f>
        <v>8.4000000000000005E-2</v>
      </c>
      <c r="E11" s="220">
        <f>'[1]Podklady RZ'!E158</f>
        <v>0</v>
      </c>
      <c r="F11" s="150">
        <f>'[1]Podklady RZ'!F158</f>
        <v>0</v>
      </c>
      <c r="G11" s="221">
        <f>'[1]Podklady RZ'!G158</f>
        <v>0</v>
      </c>
      <c r="H11" s="220">
        <f>'[1]Podklady RZ'!H158</f>
        <v>0</v>
      </c>
      <c r="I11" s="150">
        <f>'[1]Podklady RZ'!I158</f>
        <v>0</v>
      </c>
      <c r="J11" s="221">
        <f>'[1]Podklady RZ'!J158</f>
        <v>0</v>
      </c>
      <c r="K11" s="220">
        <f>'[1]Podklady RZ'!K158</f>
        <v>0</v>
      </c>
      <c r="L11" s="150">
        <f>'[1]Podklady RZ'!L158</f>
        <v>0.20200000000000001</v>
      </c>
      <c r="M11" s="221">
        <f>'[1]Podklady RZ'!M158</f>
        <v>0.23</v>
      </c>
      <c r="N11" s="150">
        <f t="shared" si="2"/>
        <v>0.97299999999999986</v>
      </c>
      <c r="O11" s="11"/>
      <c r="T11" s="97"/>
    </row>
    <row r="12" spans="1:20">
      <c r="A12" s="123" t="s">
        <v>265</v>
      </c>
      <c r="B12" s="220">
        <f>'[1]Podklady RZ'!B159</f>
        <v>0</v>
      </c>
      <c r="C12" s="150">
        <f>'[1]Podklady RZ'!C159</f>
        <v>0</v>
      </c>
      <c r="D12" s="221">
        <f>'[1]Podklady RZ'!D159</f>
        <v>0</v>
      </c>
      <c r="E12" s="220">
        <f>'[1]Podklady RZ'!E159</f>
        <v>0</v>
      </c>
      <c r="F12" s="150">
        <f>'[1]Podklady RZ'!F159</f>
        <v>0</v>
      </c>
      <c r="G12" s="221">
        <f>'[1]Podklady RZ'!G159</f>
        <v>0</v>
      </c>
      <c r="H12" s="220">
        <f>'[1]Podklady RZ'!H159</f>
        <v>0</v>
      </c>
      <c r="I12" s="150">
        <f>'[1]Podklady RZ'!I159</f>
        <v>0</v>
      </c>
      <c r="J12" s="221">
        <f>'[1]Podklady RZ'!J159</f>
        <v>0</v>
      </c>
      <c r="K12" s="220">
        <f>'[1]Podklady RZ'!K159</f>
        <v>0</v>
      </c>
      <c r="L12" s="150">
        <f>'[1]Podklady RZ'!L159</f>
        <v>0</v>
      </c>
      <c r="M12" s="221">
        <f>'[1]Podklady RZ'!M159</f>
        <v>0</v>
      </c>
      <c r="N12" s="150">
        <f t="shared" si="2"/>
        <v>0</v>
      </c>
      <c r="O12" s="11"/>
      <c r="T12" s="97"/>
    </row>
    <row r="13" spans="1:20">
      <c r="A13" s="123" t="s">
        <v>266</v>
      </c>
      <c r="B13" s="220">
        <f>'[1]Podklady RZ'!B160</f>
        <v>0</v>
      </c>
      <c r="C13" s="150">
        <f>'[1]Podklady RZ'!C160</f>
        <v>0</v>
      </c>
      <c r="D13" s="221">
        <f>'[1]Podklady RZ'!D160</f>
        <v>0</v>
      </c>
      <c r="E13" s="220">
        <f>'[1]Podklady RZ'!E160</f>
        <v>0</v>
      </c>
      <c r="F13" s="150">
        <f>'[1]Podklady RZ'!F160</f>
        <v>0</v>
      </c>
      <c r="G13" s="221">
        <f>'[1]Podklady RZ'!G160</f>
        <v>0</v>
      </c>
      <c r="H13" s="220">
        <f>'[1]Podklady RZ'!H160</f>
        <v>0</v>
      </c>
      <c r="I13" s="150">
        <f>'[1]Podklady RZ'!I160</f>
        <v>0</v>
      </c>
      <c r="J13" s="221">
        <f>'[1]Podklady RZ'!J160</f>
        <v>0</v>
      </c>
      <c r="K13" s="220">
        <f>'[1]Podklady RZ'!K160</f>
        <v>0</v>
      </c>
      <c r="L13" s="150">
        <f>'[1]Podklady RZ'!L160</f>
        <v>0</v>
      </c>
      <c r="M13" s="221">
        <f>'[1]Podklady RZ'!M160</f>
        <v>0</v>
      </c>
      <c r="N13" s="150">
        <f t="shared" si="2"/>
        <v>0</v>
      </c>
      <c r="O13" s="11"/>
      <c r="T13" s="97"/>
    </row>
    <row r="14" spans="1:20">
      <c r="A14" s="125" t="s">
        <v>267</v>
      </c>
      <c r="B14" s="222">
        <f t="shared" ref="B14:M14" si="3">SUM(B15:B21)</f>
        <v>1363.7116830000002</v>
      </c>
      <c r="C14" s="153">
        <f t="shared" si="3"/>
        <v>1284.9580559999997</v>
      </c>
      <c r="D14" s="223">
        <f t="shared" si="3"/>
        <v>1203.614689</v>
      </c>
      <c r="E14" s="222">
        <f t="shared" si="3"/>
        <v>783.89179499999977</v>
      </c>
      <c r="F14" s="153">
        <f t="shared" si="3"/>
        <v>734.31773100000021</v>
      </c>
      <c r="G14" s="223">
        <f t="shared" si="3"/>
        <v>485.61260300000004</v>
      </c>
      <c r="H14" s="222">
        <f t="shared" si="3"/>
        <v>406.06166099999996</v>
      </c>
      <c r="I14" s="153">
        <f t="shared" si="3"/>
        <v>381.53842599999996</v>
      </c>
      <c r="J14" s="223">
        <f t="shared" si="3"/>
        <v>525.45830099999989</v>
      </c>
      <c r="K14" s="222">
        <f t="shared" si="3"/>
        <v>947.52040900000009</v>
      </c>
      <c r="L14" s="153">
        <f t="shared" si="3"/>
        <v>1211.8063689999999</v>
      </c>
      <c r="M14" s="223">
        <f t="shared" si="3"/>
        <v>1377.3425789999999</v>
      </c>
      <c r="N14" s="153">
        <f>SUM(N15:N21)</f>
        <v>10705.834301999999</v>
      </c>
    </row>
    <row r="15" spans="1:20">
      <c r="A15" s="126" t="s">
        <v>268</v>
      </c>
      <c r="B15" s="220">
        <f>'[1]Podklady RZ'!B162</f>
        <v>97.235360999999983</v>
      </c>
      <c r="C15" s="150">
        <f>'[1]Podklady RZ'!C162</f>
        <v>85.826955999999996</v>
      </c>
      <c r="D15" s="221">
        <f>'[1]Podklady RZ'!D162</f>
        <v>71.124716000000006</v>
      </c>
      <c r="E15" s="220">
        <f>'[1]Podklady RZ'!E162</f>
        <v>41.215803999999999</v>
      </c>
      <c r="F15" s="150">
        <f>'[1]Podklady RZ'!F162</f>
        <v>34.626738999999993</v>
      </c>
      <c r="G15" s="221">
        <f>'[1]Podklady RZ'!G162</f>
        <v>15.678234</v>
      </c>
      <c r="H15" s="220">
        <f>'[1]Podklady RZ'!H162</f>
        <v>6.2979709999999987</v>
      </c>
      <c r="I15" s="150">
        <f>'[1]Podklady RZ'!I162</f>
        <v>15.388436</v>
      </c>
      <c r="J15" s="221">
        <f>'[1]Podklady RZ'!J162</f>
        <v>21.621492000000007</v>
      </c>
      <c r="K15" s="220">
        <f>'[1]Podklady RZ'!K162</f>
        <v>49.287147000000004</v>
      </c>
      <c r="L15" s="150">
        <f>'[1]Podklady RZ'!L162</f>
        <v>64.978733000000005</v>
      </c>
      <c r="M15" s="221">
        <f>'[1]Podklady RZ'!M162</f>
        <v>62.368578999999997</v>
      </c>
      <c r="N15" s="150">
        <f>SUM(B15:M15)</f>
        <v>565.65016799999989</v>
      </c>
      <c r="O15" s="11"/>
      <c r="T15" s="97"/>
    </row>
    <row r="16" spans="1:20">
      <c r="A16" s="126" t="s">
        <v>269</v>
      </c>
      <c r="B16" s="220">
        <f>'[1]Podklady RZ'!B163</f>
        <v>79.403999999999996</v>
      </c>
      <c r="C16" s="150">
        <f>'[1]Podklady RZ'!C163</f>
        <v>86.420349999999999</v>
      </c>
      <c r="D16" s="221">
        <f>'[1]Podklady RZ'!D163</f>
        <v>90.755710000000008</v>
      </c>
      <c r="E16" s="220">
        <f>'[1]Podklady RZ'!E163</f>
        <v>76.957309999999993</v>
      </c>
      <c r="F16" s="150">
        <f>'[1]Podklady RZ'!F163</f>
        <v>75.626710000000003</v>
      </c>
      <c r="G16" s="221">
        <f>'[1]Podklady RZ'!G163</f>
        <v>74.692859999999996</v>
      </c>
      <c r="H16" s="220">
        <f>'[1]Podklady RZ'!H163</f>
        <v>72.584419999999994</v>
      </c>
      <c r="I16" s="150">
        <f>'[1]Podklady RZ'!I163</f>
        <v>73.085149999999999</v>
      </c>
      <c r="J16" s="221">
        <f>'[1]Podklady RZ'!J163</f>
        <v>66.942859999999996</v>
      </c>
      <c r="K16" s="220">
        <f>'[1]Podklady RZ'!K163</f>
        <v>47.599150000000002</v>
      </c>
      <c r="L16" s="150">
        <f>'[1]Podklady RZ'!L163</f>
        <v>84.038250000000005</v>
      </c>
      <c r="M16" s="221">
        <f>'[1]Podklady RZ'!M163</f>
        <v>72.447009999999992</v>
      </c>
      <c r="N16" s="150">
        <f t="shared" ref="N16:N21" si="4">SUM(B16:M16)</f>
        <v>900.55378000000007</v>
      </c>
      <c r="O16" s="11"/>
      <c r="T16" s="97"/>
    </row>
    <row r="17" spans="1:20">
      <c r="A17" s="126" t="s">
        <v>270</v>
      </c>
      <c r="B17" s="220">
        <f>'[1]Podklady RZ'!B164</f>
        <v>0</v>
      </c>
      <c r="C17" s="150">
        <f>'[1]Podklady RZ'!C164</f>
        <v>0</v>
      </c>
      <c r="D17" s="221">
        <f>'[1]Podklady RZ'!D164</f>
        <v>0</v>
      </c>
      <c r="E17" s="220">
        <f>'[1]Podklady RZ'!E164</f>
        <v>0</v>
      </c>
      <c r="F17" s="150">
        <f>'[1]Podklady RZ'!F164</f>
        <v>0</v>
      </c>
      <c r="G17" s="221">
        <f>'[1]Podklady RZ'!G164</f>
        <v>0</v>
      </c>
      <c r="H17" s="220">
        <f>'[1]Podklady RZ'!H164</f>
        <v>0</v>
      </c>
      <c r="I17" s="150">
        <f>'[1]Podklady RZ'!I164</f>
        <v>0</v>
      </c>
      <c r="J17" s="221">
        <f>'[1]Podklady RZ'!J164</f>
        <v>0</v>
      </c>
      <c r="K17" s="220">
        <f>'[1]Podklady RZ'!K164</f>
        <v>0</v>
      </c>
      <c r="L17" s="150">
        <f>'[1]Podklady RZ'!L164</f>
        <v>0</v>
      </c>
      <c r="M17" s="221">
        <f>'[1]Podklady RZ'!M164</f>
        <v>0</v>
      </c>
      <c r="N17" s="150">
        <f t="shared" si="4"/>
        <v>0</v>
      </c>
      <c r="O17" s="11"/>
      <c r="T17" s="97"/>
    </row>
    <row r="18" spans="1:20">
      <c r="A18" s="126" t="s">
        <v>271</v>
      </c>
      <c r="B18" s="220">
        <f>'[1]Podklady RZ'!B165</f>
        <v>0</v>
      </c>
      <c r="C18" s="150">
        <f>'[1]Podklady RZ'!C165</f>
        <v>0</v>
      </c>
      <c r="D18" s="221">
        <f>'[1]Podklady RZ'!D165</f>
        <v>0</v>
      </c>
      <c r="E18" s="220">
        <f>'[1]Podklady RZ'!E165</f>
        <v>0</v>
      </c>
      <c r="F18" s="150">
        <f>'[1]Podklady RZ'!F165</f>
        <v>0</v>
      </c>
      <c r="G18" s="221">
        <f>'[1]Podklady RZ'!G165</f>
        <v>0</v>
      </c>
      <c r="H18" s="220">
        <f>'[1]Podklady RZ'!H165</f>
        <v>0</v>
      </c>
      <c r="I18" s="150">
        <f>'[1]Podklady RZ'!I165</f>
        <v>0</v>
      </c>
      <c r="J18" s="221">
        <f>'[1]Podklady RZ'!J165</f>
        <v>0</v>
      </c>
      <c r="K18" s="220">
        <f>'[1]Podklady RZ'!K165</f>
        <v>0</v>
      </c>
      <c r="L18" s="150">
        <f>'[1]Podklady RZ'!L165</f>
        <v>0</v>
      </c>
      <c r="M18" s="221">
        <f>'[1]Podklady RZ'!M165</f>
        <v>0</v>
      </c>
      <c r="N18" s="150">
        <f t="shared" si="4"/>
        <v>0</v>
      </c>
      <c r="O18" s="11"/>
      <c r="T18" s="97"/>
    </row>
    <row r="19" spans="1:20">
      <c r="A19" s="126" t="s">
        <v>272</v>
      </c>
      <c r="B19" s="220">
        <f>'[1]Podklady RZ'!B166</f>
        <v>3.5999999999999997E-2</v>
      </c>
      <c r="C19" s="150">
        <f>'[1]Podklady RZ'!C166</f>
        <v>0.06</v>
      </c>
      <c r="D19" s="221">
        <f>'[1]Podklady RZ'!D166</f>
        <v>0.08</v>
      </c>
      <c r="E19" s="220">
        <f>'[1]Podklady RZ'!E166</f>
        <v>0</v>
      </c>
      <c r="F19" s="150">
        <f>'[1]Podklady RZ'!F166</f>
        <v>0</v>
      </c>
      <c r="G19" s="221">
        <f>'[1]Podklady RZ'!G166</f>
        <v>0</v>
      </c>
      <c r="H19" s="220">
        <f>'[1]Podklady RZ'!H166</f>
        <v>0</v>
      </c>
      <c r="I19" s="150">
        <f>'[1]Podklady RZ'!I166</f>
        <v>0</v>
      </c>
      <c r="J19" s="221">
        <f>'[1]Podklady RZ'!J166</f>
        <v>0</v>
      </c>
      <c r="K19" s="220">
        <f>'[1]Podklady RZ'!K166</f>
        <v>0</v>
      </c>
      <c r="L19" s="150">
        <f>'[1]Podklady RZ'!L166</f>
        <v>0</v>
      </c>
      <c r="M19" s="221">
        <f>'[1]Podklady RZ'!M166</f>
        <v>0</v>
      </c>
      <c r="N19" s="150">
        <f t="shared" si="4"/>
        <v>0.17599999999999999</v>
      </c>
      <c r="O19" s="11"/>
      <c r="T19" s="97"/>
    </row>
    <row r="20" spans="1:20">
      <c r="A20" s="126" t="s">
        <v>273</v>
      </c>
      <c r="B20" s="220">
        <f>'[1]Podklady RZ'!B167</f>
        <v>1124.2946350000002</v>
      </c>
      <c r="C20" s="150">
        <f>'[1]Podklady RZ'!C167</f>
        <v>1060.7236699999999</v>
      </c>
      <c r="D20" s="221">
        <f>'[1]Podklady RZ'!D167</f>
        <v>1006.4500539999999</v>
      </c>
      <c r="E20" s="220">
        <f>'[1]Podklady RZ'!E167</f>
        <v>641.23383199999989</v>
      </c>
      <c r="F20" s="150">
        <f>'[1]Podklady RZ'!F167</f>
        <v>602.82756800000016</v>
      </c>
      <c r="G20" s="221">
        <f>'[1]Podklady RZ'!G167</f>
        <v>387.24663900000002</v>
      </c>
      <c r="H20" s="220">
        <f>'[1]Podklady RZ'!H167</f>
        <v>315.64609499999995</v>
      </c>
      <c r="I20" s="150">
        <f>'[1]Podklady RZ'!I167</f>
        <v>280.57194899999996</v>
      </c>
      <c r="J20" s="221">
        <f>'[1]Podklady RZ'!J167</f>
        <v>422.23923699999989</v>
      </c>
      <c r="K20" s="220">
        <f>'[1]Podklady RZ'!K167</f>
        <v>820.46225700000002</v>
      </c>
      <c r="L20" s="150">
        <f>'[1]Podklady RZ'!L167</f>
        <v>1017.0145699999998</v>
      </c>
      <c r="M20" s="221">
        <f>'[1]Podklady RZ'!M167</f>
        <v>1189.5300699999998</v>
      </c>
      <c r="N20" s="150">
        <f t="shared" si="4"/>
        <v>8868.2405760000001</v>
      </c>
      <c r="O20" s="11"/>
      <c r="T20" s="97"/>
    </row>
    <row r="21" spans="1:20">
      <c r="A21" s="123" t="s">
        <v>274</v>
      </c>
      <c r="B21" s="220">
        <f>'[1]Podklady RZ'!B168</f>
        <v>62.741687000000006</v>
      </c>
      <c r="C21" s="150">
        <f>'[1]Podklady RZ'!C168</f>
        <v>51.927080000000004</v>
      </c>
      <c r="D21" s="221">
        <f>'[1]Podklady RZ'!D168</f>
        <v>35.204209000000006</v>
      </c>
      <c r="E21" s="220">
        <f>'[1]Podklady RZ'!E168</f>
        <v>24.484848999999997</v>
      </c>
      <c r="F21" s="150">
        <f>'[1]Podklady RZ'!F168</f>
        <v>21.236713999999999</v>
      </c>
      <c r="G21" s="221">
        <f>'[1]Podklady RZ'!G168</f>
        <v>7.9948699999999997</v>
      </c>
      <c r="H21" s="220">
        <f>'[1]Podklady RZ'!H168</f>
        <v>11.533175</v>
      </c>
      <c r="I21" s="150">
        <f>'[1]Podklady RZ'!I168</f>
        <v>12.492891</v>
      </c>
      <c r="J21" s="221">
        <f>'[1]Podklady RZ'!J168</f>
        <v>14.654712000000002</v>
      </c>
      <c r="K21" s="220">
        <f>'[1]Podklady RZ'!K168</f>
        <v>30.171855000000001</v>
      </c>
      <c r="L21" s="150">
        <f>'[1]Podklady RZ'!L168</f>
        <v>45.774816000000001</v>
      </c>
      <c r="M21" s="221">
        <f>'[1]Podklady RZ'!M168</f>
        <v>52.996919999999996</v>
      </c>
      <c r="N21" s="150">
        <f t="shared" si="4"/>
        <v>371.21377799999999</v>
      </c>
      <c r="O21" s="11"/>
      <c r="T21" s="97"/>
    </row>
    <row r="22" spans="1:20">
      <c r="A22" s="125" t="s">
        <v>275</v>
      </c>
      <c r="B22" s="222">
        <f t="shared" ref="B22:N22" si="5">SUM(B23:B25)</f>
        <v>65.403718999999995</v>
      </c>
      <c r="C22" s="153">
        <f t="shared" si="5"/>
        <v>57.423310000000001</v>
      </c>
      <c r="D22" s="223">
        <f t="shared" si="5"/>
        <v>54.509625999999997</v>
      </c>
      <c r="E22" s="222">
        <f t="shared" si="5"/>
        <v>42.920927000000006</v>
      </c>
      <c r="F22" s="153">
        <f t="shared" si="5"/>
        <v>42.126553999999999</v>
      </c>
      <c r="G22" s="223">
        <f t="shared" si="5"/>
        <v>27.285050999999999</v>
      </c>
      <c r="H22" s="222">
        <f t="shared" si="5"/>
        <v>27.065645</v>
      </c>
      <c r="I22" s="153">
        <f t="shared" si="5"/>
        <v>27.461016999999998</v>
      </c>
      <c r="J22" s="223">
        <f t="shared" si="5"/>
        <v>30.72175</v>
      </c>
      <c r="K22" s="222">
        <f t="shared" si="5"/>
        <v>45.249464000000003</v>
      </c>
      <c r="L22" s="153">
        <f t="shared" si="5"/>
        <v>54.94415699999999</v>
      </c>
      <c r="M22" s="223">
        <f t="shared" si="5"/>
        <v>62.972553999999988</v>
      </c>
      <c r="N22" s="153">
        <f t="shared" si="5"/>
        <v>538.08377399999995</v>
      </c>
    </row>
    <row r="23" spans="1:20">
      <c r="A23" s="123" t="s">
        <v>276</v>
      </c>
      <c r="B23" s="220">
        <f>'[1]Podklady RZ'!B170</f>
        <v>6.8680000000000003</v>
      </c>
      <c r="C23" s="150">
        <f>'[1]Podklady RZ'!C170</f>
        <v>5.5106080000000004</v>
      </c>
      <c r="D23" s="221">
        <f>'[1]Podklady RZ'!D170</f>
        <v>7.88</v>
      </c>
      <c r="E23" s="220">
        <f>'[1]Podklady RZ'!E170</f>
        <v>6.8715900000000003</v>
      </c>
      <c r="F23" s="150">
        <f>'[1]Podklady RZ'!F170</f>
        <v>7.0407760000000001</v>
      </c>
      <c r="G23" s="221">
        <f>'[1]Podklady RZ'!G170</f>
        <v>4.9481619999999999</v>
      </c>
      <c r="H23" s="220">
        <f>'[1]Podklady RZ'!H170</f>
        <v>4.6245020000000006</v>
      </c>
      <c r="I23" s="150">
        <f>'[1]Podklady RZ'!I170</f>
        <v>4.5619700000000005</v>
      </c>
      <c r="J23" s="221">
        <f>'[1]Podklady RZ'!J170</f>
        <v>5.0093940000000003</v>
      </c>
      <c r="K23" s="220">
        <f>'[1]Podklady RZ'!K170</f>
        <v>5.3901019999999997</v>
      </c>
      <c r="L23" s="150">
        <f>'[1]Podklady RZ'!L170</f>
        <v>6.5502439999999993</v>
      </c>
      <c r="M23" s="221">
        <f>'[1]Podklady RZ'!M170</f>
        <v>7.0694120000000007</v>
      </c>
      <c r="N23" s="150">
        <f>SUM(B23:M23)</f>
        <v>72.324759999999998</v>
      </c>
      <c r="O23" s="88"/>
      <c r="T23" s="97"/>
    </row>
    <row r="24" spans="1:20">
      <c r="A24" s="123" t="s">
        <v>277</v>
      </c>
      <c r="B24" s="220">
        <f>'[1]Podklady RZ'!B171</f>
        <v>0.95265900000000003</v>
      </c>
      <c r="C24" s="150">
        <f>'[1]Podklady RZ'!C171</f>
        <v>1.0417909999999999</v>
      </c>
      <c r="D24" s="221">
        <f>'[1]Podklady RZ'!D171</f>
        <v>1.1478170000000001</v>
      </c>
      <c r="E24" s="220">
        <f>'[1]Podklady RZ'!E171</f>
        <v>0.96524699999999997</v>
      </c>
      <c r="F24" s="150">
        <f>'[1]Podklady RZ'!F171</f>
        <v>1.102992</v>
      </c>
      <c r="G24" s="221">
        <f>'[1]Podklady RZ'!G171</f>
        <v>1.1687750000000001</v>
      </c>
      <c r="H24" s="220">
        <f>'[1]Podklady RZ'!H171</f>
        <v>1.0253449999999997</v>
      </c>
      <c r="I24" s="150">
        <f>'[1]Podklady RZ'!I171</f>
        <v>0.93913499999999994</v>
      </c>
      <c r="J24" s="221">
        <f>'[1]Podklady RZ'!J171</f>
        <v>0.92156199999999999</v>
      </c>
      <c r="K24" s="220">
        <f>'[1]Podklady RZ'!K171</f>
        <v>0.91499499999999989</v>
      </c>
      <c r="L24" s="150">
        <f>'[1]Podklady RZ'!L171</f>
        <v>0.67015000000000013</v>
      </c>
      <c r="M24" s="221">
        <f>'[1]Podklady RZ'!M171</f>
        <v>0.83720499999999998</v>
      </c>
      <c r="N24" s="150">
        <f t="shared" ref="N24:N25" si="6">SUM(B24:M24)</f>
        <v>11.687673</v>
      </c>
      <c r="O24" s="88"/>
      <c r="T24" s="97"/>
    </row>
    <row r="25" spans="1:20">
      <c r="A25" s="123" t="s">
        <v>278</v>
      </c>
      <c r="B25" s="220">
        <f>'[1]Podklady RZ'!B172</f>
        <v>57.583059999999996</v>
      </c>
      <c r="C25" s="150">
        <f>'[1]Podklady RZ'!C172</f>
        <v>50.870911</v>
      </c>
      <c r="D25" s="221">
        <f>'[1]Podklady RZ'!D172</f>
        <v>45.481808999999998</v>
      </c>
      <c r="E25" s="220">
        <f>'[1]Podklady RZ'!E172</f>
        <v>35.084090000000003</v>
      </c>
      <c r="F25" s="150">
        <f>'[1]Podklady RZ'!F172</f>
        <v>33.982785999999997</v>
      </c>
      <c r="G25" s="221">
        <f>'[1]Podklady RZ'!G172</f>
        <v>21.168113999999999</v>
      </c>
      <c r="H25" s="220">
        <f>'[1]Podklady RZ'!H172</f>
        <v>21.415797999999999</v>
      </c>
      <c r="I25" s="150">
        <f>'[1]Podklady RZ'!I172</f>
        <v>21.959911999999996</v>
      </c>
      <c r="J25" s="221">
        <f>'[1]Podklady RZ'!J172</f>
        <v>24.790794000000002</v>
      </c>
      <c r="K25" s="220">
        <f>'[1]Podklady RZ'!K172</f>
        <v>38.944367000000007</v>
      </c>
      <c r="L25" s="150">
        <f>'[1]Podklady RZ'!L172</f>
        <v>47.723762999999991</v>
      </c>
      <c r="M25" s="221">
        <f>'[1]Podklady RZ'!M172</f>
        <v>55.065936999999984</v>
      </c>
      <c r="N25" s="150">
        <f t="shared" si="6"/>
        <v>454.07134099999996</v>
      </c>
      <c r="O25" s="88"/>
      <c r="T25" s="97"/>
    </row>
    <row r="26" spans="1:20">
      <c r="A26" s="4"/>
      <c r="B26" s="4"/>
      <c r="C26" s="4"/>
      <c r="D26" s="4"/>
      <c r="E26" s="4"/>
      <c r="F26" s="4"/>
      <c r="G26" s="4"/>
      <c r="H26" s="4"/>
      <c r="I26" s="4"/>
      <c r="J26" s="4"/>
      <c r="K26" s="4"/>
      <c r="L26" s="4"/>
      <c r="M26" s="4"/>
      <c r="N26" s="3"/>
      <c r="O26" s="4"/>
      <c r="P26" s="4"/>
      <c r="Q26" s="4"/>
      <c r="R26" s="4"/>
      <c r="S26" s="4"/>
      <c r="T26" s="4"/>
    </row>
    <row r="27" spans="1:20">
      <c r="A27" s="10"/>
      <c r="B27" s="10"/>
      <c r="C27" s="10"/>
      <c r="D27" s="10"/>
      <c r="E27" s="10"/>
      <c r="F27" s="10"/>
      <c r="G27" s="10"/>
      <c r="H27" s="10"/>
      <c r="I27" s="10"/>
      <c r="J27" s="10"/>
    </row>
    <row r="28" spans="1:20">
      <c r="A28" s="10"/>
      <c r="B28" s="10"/>
      <c r="C28" s="10"/>
      <c r="D28" s="10"/>
      <c r="E28" s="10"/>
      <c r="F28" s="10"/>
      <c r="G28" s="10"/>
      <c r="H28" s="10"/>
      <c r="I28" s="10"/>
      <c r="J28" s="10"/>
    </row>
    <row r="29" spans="1:20">
      <c r="A29" s="10"/>
      <c r="B29" s="10"/>
      <c r="C29" s="10"/>
      <c r="D29" s="10"/>
      <c r="E29" s="10"/>
      <c r="F29" s="10"/>
      <c r="G29" s="10"/>
      <c r="H29" s="10"/>
      <c r="I29" s="10"/>
      <c r="J29" s="10"/>
    </row>
    <row r="30" spans="1:20">
      <c r="A30" s="10"/>
      <c r="B30" s="10"/>
      <c r="C30" s="10"/>
      <c r="D30" s="10"/>
      <c r="E30" s="10"/>
      <c r="F30" s="10"/>
      <c r="G30" s="10"/>
      <c r="H30" s="10"/>
      <c r="I30" s="10"/>
      <c r="J30" s="10"/>
    </row>
    <row r="31" spans="1:20">
      <c r="A31" s="10"/>
      <c r="B31" s="10"/>
      <c r="C31" s="10"/>
      <c r="D31" s="10"/>
      <c r="E31" s="10"/>
      <c r="F31" s="10"/>
      <c r="G31" s="10"/>
      <c r="H31" s="10"/>
      <c r="I31" s="10"/>
      <c r="J31" s="10"/>
    </row>
    <row r="32" spans="1:20">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sheetData>
  <mergeCells count="5">
    <mergeCell ref="A3:A4"/>
    <mergeCell ref="B3:D3"/>
    <mergeCell ref="E3:G3"/>
    <mergeCell ref="H3:J3"/>
    <mergeCell ref="K3:M3"/>
  </mergeCells>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7">
    <tabColor rgb="FF00B0F0"/>
  </sheetPr>
  <dimension ref="A1:T36"/>
  <sheetViews>
    <sheetView showGridLines="0" view="pageBreakPreview" zoomScaleNormal="100" zoomScaleSheetLayoutView="100" workbookViewId="0">
      <selection activeCell="Q18" sqref="Q18"/>
    </sheetView>
  </sheetViews>
  <sheetFormatPr defaultColWidth="9.140625" defaultRowHeight="12"/>
  <cols>
    <col min="1" max="1" width="24" style="7" customWidth="1"/>
    <col min="2" max="13" width="10" style="7" customWidth="1"/>
    <col min="14" max="14" width="9.140625" style="7" customWidth="1"/>
    <col min="15" max="16384" width="9.140625" style="7"/>
  </cols>
  <sheetData>
    <row r="1" spans="1:20" ht="23.25">
      <c r="A1" s="136" t="s">
        <v>361</v>
      </c>
      <c r="M1" s="191" t="str">
        <f>'3'!N1</f>
        <v>2022</v>
      </c>
    </row>
    <row r="2" spans="1:20" ht="6" customHeight="1"/>
    <row r="3" spans="1:20">
      <c r="A3" s="262"/>
      <c r="B3" s="263" t="s">
        <v>198</v>
      </c>
      <c r="C3" s="264"/>
      <c r="D3" s="265"/>
      <c r="E3" s="263" t="s">
        <v>199</v>
      </c>
      <c r="F3" s="264"/>
      <c r="G3" s="265"/>
      <c r="H3" s="263" t="s">
        <v>200</v>
      </c>
      <c r="I3" s="264"/>
      <c r="J3" s="265"/>
      <c r="K3" s="264" t="s">
        <v>201</v>
      </c>
      <c r="L3" s="264"/>
      <c r="M3" s="264"/>
    </row>
    <row r="4" spans="1:20">
      <c r="A4" s="262"/>
      <c r="B4" s="218" t="s">
        <v>202</v>
      </c>
      <c r="C4" s="154" t="s">
        <v>203</v>
      </c>
      <c r="D4" s="219" t="s">
        <v>204</v>
      </c>
      <c r="E4" s="218" t="s">
        <v>205</v>
      </c>
      <c r="F4" s="154" t="s">
        <v>206</v>
      </c>
      <c r="G4" s="219" t="s">
        <v>207</v>
      </c>
      <c r="H4" s="218" t="s">
        <v>208</v>
      </c>
      <c r="I4" s="154" t="s">
        <v>209</v>
      </c>
      <c r="J4" s="219" t="s">
        <v>210</v>
      </c>
      <c r="K4" s="154" t="s">
        <v>211</v>
      </c>
      <c r="L4" s="154" t="s">
        <v>212</v>
      </c>
      <c r="M4" s="154" t="s">
        <v>213</v>
      </c>
    </row>
    <row r="5" spans="1:20">
      <c r="A5" s="264" t="s">
        <v>279</v>
      </c>
      <c r="B5" s="268">
        <f>D6</f>
        <v>38550.565309999991</v>
      </c>
      <c r="C5" s="257"/>
      <c r="D5" s="269"/>
      <c r="E5" s="268">
        <f>G6</f>
        <v>38534.08980999999</v>
      </c>
      <c r="F5" s="257"/>
      <c r="G5" s="269"/>
      <c r="H5" s="268">
        <f>J6</f>
        <v>38535.977909999994</v>
      </c>
      <c r="I5" s="257"/>
      <c r="J5" s="269"/>
      <c r="K5" s="257">
        <f>M6</f>
        <v>38567.665509999992</v>
      </c>
      <c r="L5" s="257"/>
      <c r="M5" s="257"/>
    </row>
    <row r="6" spans="1:20">
      <c r="A6" s="264"/>
      <c r="B6" s="222">
        <f>SUM(B7:B20)</f>
        <v>39454.081310000001</v>
      </c>
      <c r="C6" s="153">
        <f t="shared" ref="C6:M6" si="0">SUM(C7:C20)</f>
        <v>39431.485310000004</v>
      </c>
      <c r="D6" s="223">
        <f t="shared" si="0"/>
        <v>38550.565309999991</v>
      </c>
      <c r="E6" s="222">
        <f t="shared" si="0"/>
        <v>38672.497409999989</v>
      </c>
      <c r="F6" s="153">
        <f t="shared" si="0"/>
        <v>38586.120909999991</v>
      </c>
      <c r="G6" s="223">
        <f t="shared" si="0"/>
        <v>38534.08980999999</v>
      </c>
      <c r="H6" s="222">
        <f t="shared" si="0"/>
        <v>38523.72690999999</v>
      </c>
      <c r="I6" s="153">
        <f t="shared" si="0"/>
        <v>38525.38390999999</v>
      </c>
      <c r="J6" s="223">
        <f t="shared" si="0"/>
        <v>38535.977909999994</v>
      </c>
      <c r="K6" s="153">
        <f t="shared" si="0"/>
        <v>38565.928909999995</v>
      </c>
      <c r="L6" s="153">
        <f t="shared" si="0"/>
        <v>38565.703909999997</v>
      </c>
      <c r="M6" s="153">
        <f t="shared" si="0"/>
        <v>38567.665509999992</v>
      </c>
    </row>
    <row r="7" spans="1:20">
      <c r="A7" s="123" t="s">
        <v>280</v>
      </c>
      <c r="B7" s="220">
        <f>'[1]Podklady RZ'!B180</f>
        <v>1580.0216000000007</v>
      </c>
      <c r="C7" s="150">
        <f>'[1]Podklady RZ'!C180</f>
        <v>1580.0216000000007</v>
      </c>
      <c r="D7" s="221">
        <f>'[1]Podklady RZ'!D180</f>
        <v>1580.0176000000008</v>
      </c>
      <c r="E7" s="220">
        <f>'[1]Podklady RZ'!E180</f>
        <v>1568.0216000000007</v>
      </c>
      <c r="F7" s="150">
        <f>'[1]Podklady RZ'!F180</f>
        <v>1567.9126000000008</v>
      </c>
      <c r="G7" s="221">
        <f>'[1]Podklady RZ'!G180</f>
        <v>1567.9126000000008</v>
      </c>
      <c r="H7" s="220">
        <f>'[1]Podklady RZ'!H180</f>
        <v>1568.4226000000008</v>
      </c>
      <c r="I7" s="150">
        <f>'[1]Podklady RZ'!I180</f>
        <v>1569.7226000000007</v>
      </c>
      <c r="J7" s="221">
        <f>'[1]Podklady RZ'!J180</f>
        <v>1569.7226000000007</v>
      </c>
      <c r="K7" s="150">
        <f>'[1]Podklady RZ'!K180</f>
        <v>1584.0726000000006</v>
      </c>
      <c r="L7" s="150">
        <f>'[1]Podklady RZ'!L180</f>
        <v>1584.0726000000006</v>
      </c>
      <c r="M7" s="150">
        <f>'[1]Podklady RZ'!M180</f>
        <v>1584.2246000000005</v>
      </c>
      <c r="T7" s="39"/>
    </row>
    <row r="8" spans="1:20">
      <c r="A8" s="123" t="s">
        <v>281</v>
      </c>
      <c r="B8" s="220">
        <f>'[1]Podklady RZ'!B181</f>
        <v>2169.2850000000026</v>
      </c>
      <c r="C8" s="150">
        <f>'[1]Podklady RZ'!C181</f>
        <v>2167.3450000000025</v>
      </c>
      <c r="D8" s="221">
        <f>'[1]Podklady RZ'!D181</f>
        <v>2167.3450000000025</v>
      </c>
      <c r="E8" s="220">
        <f>'[1]Podklady RZ'!E181</f>
        <v>2170.0050000000024</v>
      </c>
      <c r="F8" s="150">
        <f>'[1]Podklady RZ'!F181</f>
        <v>2170.0050000000024</v>
      </c>
      <c r="G8" s="221">
        <f>'[1]Podklady RZ'!G181</f>
        <v>2171.1850000000022</v>
      </c>
      <c r="H8" s="220">
        <f>'[1]Podklady RZ'!H181</f>
        <v>2170.3200000000024</v>
      </c>
      <c r="I8" s="150">
        <f>'[1]Podklady RZ'!I181</f>
        <v>2170.3200000000024</v>
      </c>
      <c r="J8" s="221">
        <f>'[1]Podklady RZ'!J181</f>
        <v>2170.3200000000024</v>
      </c>
      <c r="K8" s="150">
        <f>'[1]Podklady RZ'!K181</f>
        <v>2165.3990000000031</v>
      </c>
      <c r="L8" s="150">
        <f>'[1]Podklady RZ'!L181</f>
        <v>2165.3150000000032</v>
      </c>
      <c r="M8" s="150">
        <f>'[1]Podklady RZ'!M181</f>
        <v>2165.314000000003</v>
      </c>
      <c r="T8" s="39"/>
    </row>
    <row r="9" spans="1:20">
      <c r="A9" s="123" t="s">
        <v>282</v>
      </c>
      <c r="B9" s="220">
        <f>'[1]Podklady RZ'!B182</f>
        <v>1601.5842599999992</v>
      </c>
      <c r="C9" s="150">
        <f>'[1]Podklady RZ'!C182</f>
        <v>1601.5642599999992</v>
      </c>
      <c r="D9" s="221">
        <f>'[1]Podklady RZ'!D182</f>
        <v>1601.8612599999992</v>
      </c>
      <c r="E9" s="220">
        <f>'[1]Podklady RZ'!E182</f>
        <v>1601.8612599999992</v>
      </c>
      <c r="F9" s="150">
        <f>'[1]Podklady RZ'!F182</f>
        <v>1601.8616599999993</v>
      </c>
      <c r="G9" s="221">
        <f>'[1]Podklady RZ'!G182</f>
        <v>1555.2896599999995</v>
      </c>
      <c r="H9" s="220">
        <f>'[1]Podklady RZ'!H182</f>
        <v>1553.187259999999</v>
      </c>
      <c r="I9" s="150">
        <f>'[1]Podklady RZ'!I182</f>
        <v>1553.187259999999</v>
      </c>
      <c r="J9" s="221">
        <f>'[1]Podklady RZ'!J182</f>
        <v>1553.3352599999992</v>
      </c>
      <c r="K9" s="150">
        <f>'[1]Podklady RZ'!K182</f>
        <v>1554.5742599999992</v>
      </c>
      <c r="L9" s="150">
        <f>'[1]Podklady RZ'!L182</f>
        <v>1554.5472599999991</v>
      </c>
      <c r="M9" s="150">
        <f>'[1]Podklady RZ'!M182</f>
        <v>1554.784259999999</v>
      </c>
      <c r="T9" s="39"/>
    </row>
    <row r="10" spans="1:20">
      <c r="A10" s="123" t="s">
        <v>283</v>
      </c>
      <c r="B10" s="220">
        <f>'[1]Podklady RZ'!B183</f>
        <v>2805.4730000000009</v>
      </c>
      <c r="C10" s="150">
        <f>'[1]Podklady RZ'!C183</f>
        <v>2805.5440000000003</v>
      </c>
      <c r="D10" s="221">
        <f>'[1]Podklady RZ'!D183</f>
        <v>2805.5440000000003</v>
      </c>
      <c r="E10" s="220">
        <f>'[1]Podklady RZ'!E183</f>
        <v>2805.5480000000007</v>
      </c>
      <c r="F10" s="150">
        <f>'[1]Podklady RZ'!F183</f>
        <v>2805.5480000000007</v>
      </c>
      <c r="G10" s="221">
        <f>'[1]Podklady RZ'!G183</f>
        <v>2805.5480000000007</v>
      </c>
      <c r="H10" s="220">
        <f>'[1]Podklady RZ'!H183</f>
        <v>2805.5480000000007</v>
      </c>
      <c r="I10" s="150">
        <f>'[1]Podklady RZ'!I183</f>
        <v>2805.5480000000007</v>
      </c>
      <c r="J10" s="221">
        <f>'[1]Podklady RZ'!J183</f>
        <v>2805.5480000000007</v>
      </c>
      <c r="K10" s="150">
        <f>'[1]Podklady RZ'!K183</f>
        <v>2802.0350000000003</v>
      </c>
      <c r="L10" s="150">
        <f>'[1]Podklady RZ'!L183</f>
        <v>2801.2250000000004</v>
      </c>
      <c r="M10" s="150">
        <f>'[1]Podklady RZ'!M183</f>
        <v>2802.0350000000003</v>
      </c>
      <c r="T10" s="39"/>
    </row>
    <row r="11" spans="1:20">
      <c r="A11" s="123" t="s">
        <v>284</v>
      </c>
      <c r="B11" s="220">
        <f>'[1]Podklady RZ'!B184</f>
        <v>633.84740000000033</v>
      </c>
      <c r="C11" s="150">
        <f>'[1]Podklady RZ'!C184</f>
        <v>632.38640000000021</v>
      </c>
      <c r="D11" s="221">
        <f>'[1]Podklady RZ'!D184</f>
        <v>633.64440000000025</v>
      </c>
      <c r="E11" s="220">
        <f>'[1]Podklady RZ'!E184</f>
        <v>636.83040000000028</v>
      </c>
      <c r="F11" s="150">
        <f>'[1]Podklady RZ'!F184</f>
        <v>636.35550000000023</v>
      </c>
      <c r="G11" s="221">
        <f>'[1]Podklady RZ'!G184</f>
        <v>637.53440000000023</v>
      </c>
      <c r="H11" s="220">
        <f>'[1]Podklady RZ'!H184</f>
        <v>637.55540000000019</v>
      </c>
      <c r="I11" s="150">
        <f>'[1]Podklady RZ'!I184</f>
        <v>637.55540000000019</v>
      </c>
      <c r="J11" s="221">
        <f>'[1]Podklady RZ'!J184</f>
        <v>643.67140000000018</v>
      </c>
      <c r="K11" s="150">
        <f>'[1]Podklady RZ'!K184</f>
        <v>642.46440000000018</v>
      </c>
      <c r="L11" s="150">
        <f>'[1]Podklady RZ'!L184</f>
        <v>642.46440000000018</v>
      </c>
      <c r="M11" s="150">
        <f>'[1]Podklady RZ'!M184</f>
        <v>642.56600000000026</v>
      </c>
      <c r="T11" s="39"/>
    </row>
    <row r="12" spans="1:20">
      <c r="A12" s="123" t="s">
        <v>285</v>
      </c>
      <c r="B12" s="220">
        <f>'[1]Podklady RZ'!B185</f>
        <v>977.32099999999969</v>
      </c>
      <c r="C12" s="150">
        <f>'[1]Podklady RZ'!C185</f>
        <v>972.33099999999968</v>
      </c>
      <c r="D12" s="221">
        <f>'[1]Podklady RZ'!D185</f>
        <v>972.59699999999964</v>
      </c>
      <c r="E12" s="220">
        <f>'[1]Podklady RZ'!E185</f>
        <v>977.44709999999975</v>
      </c>
      <c r="F12" s="150">
        <f>'[1]Podklady RZ'!F185</f>
        <v>977.45309999999972</v>
      </c>
      <c r="G12" s="221">
        <f>'[1]Podklady RZ'!G185</f>
        <v>977.81309999999974</v>
      </c>
      <c r="H12" s="220">
        <f>'[1]Podklady RZ'!H185</f>
        <v>977.10709999999972</v>
      </c>
      <c r="I12" s="150">
        <f>'[1]Podklady RZ'!I185</f>
        <v>977.10709999999972</v>
      </c>
      <c r="J12" s="221">
        <f>'[1]Podklady RZ'!J185</f>
        <v>977.4730999999997</v>
      </c>
      <c r="K12" s="150">
        <f>'[1]Podklady RZ'!K185</f>
        <v>977.90809999999965</v>
      </c>
      <c r="L12" s="150">
        <f>'[1]Podklady RZ'!L185</f>
        <v>977.91409999999962</v>
      </c>
      <c r="M12" s="150">
        <f>'[1]Podklady RZ'!M185</f>
        <v>979.34609999999964</v>
      </c>
      <c r="T12" s="39"/>
    </row>
    <row r="13" spans="1:20">
      <c r="A13" s="123" t="s">
        <v>286</v>
      </c>
      <c r="B13" s="220">
        <f>'[1]Podklady RZ'!B186</f>
        <v>458.17340000000007</v>
      </c>
      <c r="C13" s="150">
        <f>'[1]Podklady RZ'!C186</f>
        <v>453.87340000000006</v>
      </c>
      <c r="D13" s="221">
        <f>'[1]Podklady RZ'!D186</f>
        <v>453.87340000000006</v>
      </c>
      <c r="E13" s="220">
        <f>'[1]Podklady RZ'!E186</f>
        <v>457.98040000000009</v>
      </c>
      <c r="F13" s="150">
        <f>'[1]Podklady RZ'!F186</f>
        <v>457.98040000000009</v>
      </c>
      <c r="G13" s="221">
        <f>'[1]Podklady RZ'!G186</f>
        <v>459.40740000000011</v>
      </c>
      <c r="H13" s="220">
        <f>'[1]Podklady RZ'!H186</f>
        <v>461.4054000000001</v>
      </c>
      <c r="I13" s="150">
        <f>'[1]Podklady RZ'!I186</f>
        <v>461.4054000000001</v>
      </c>
      <c r="J13" s="221">
        <f>'[1]Podklady RZ'!J186</f>
        <v>462.4054000000001</v>
      </c>
      <c r="K13" s="150">
        <f>'[1]Podklady RZ'!K186</f>
        <v>464.61640000000011</v>
      </c>
      <c r="L13" s="150">
        <f>'[1]Podklady RZ'!L186</f>
        <v>464.61640000000011</v>
      </c>
      <c r="M13" s="150">
        <f>'[1]Podklady RZ'!M186</f>
        <v>464.61640000000011</v>
      </c>
      <c r="T13" s="39"/>
    </row>
    <row r="14" spans="1:20">
      <c r="A14" s="123" t="s">
        <v>287</v>
      </c>
      <c r="B14" s="220">
        <f>'[1]Podklady RZ'!B187</f>
        <v>5969.874399999997</v>
      </c>
      <c r="C14" s="150">
        <f>'[1]Podklady RZ'!C187</f>
        <v>5964.0543999999973</v>
      </c>
      <c r="D14" s="221">
        <f>'[1]Podklady RZ'!D187</f>
        <v>5088.9543999999969</v>
      </c>
      <c r="E14" s="220">
        <f>'[1]Podklady RZ'!E187</f>
        <v>5095.6003999999957</v>
      </c>
      <c r="F14" s="150">
        <f>'[1]Podklady RZ'!F187</f>
        <v>5095.6003999999957</v>
      </c>
      <c r="G14" s="221">
        <f>'[1]Podklady RZ'!G187</f>
        <v>5052.3533999999954</v>
      </c>
      <c r="H14" s="220">
        <f>'[1]Podklady RZ'!H187</f>
        <v>5038.9163999999964</v>
      </c>
      <c r="I14" s="150">
        <f>'[1]Podklady RZ'!I187</f>
        <v>5038.6113999999961</v>
      </c>
      <c r="J14" s="221">
        <f>'[1]Podklady RZ'!J187</f>
        <v>5039.7863999999963</v>
      </c>
      <c r="K14" s="150">
        <f>'[1]Podklady RZ'!K187</f>
        <v>5083.4853999999959</v>
      </c>
      <c r="L14" s="150">
        <f>'[1]Podklady RZ'!L187</f>
        <v>5083.4853999999959</v>
      </c>
      <c r="M14" s="150">
        <f>'[1]Podklady RZ'!M187</f>
        <v>5083.9603999999963</v>
      </c>
      <c r="T14" s="39"/>
    </row>
    <row r="15" spans="1:20">
      <c r="A15" s="123" t="s">
        <v>288</v>
      </c>
      <c r="B15" s="220">
        <f>'[1]Podklady RZ'!B188</f>
        <v>1257.9574499999999</v>
      </c>
      <c r="C15" s="150">
        <f>'[1]Podklady RZ'!C188</f>
        <v>1262.0244499999999</v>
      </c>
      <c r="D15" s="221">
        <f>'[1]Podklady RZ'!D188</f>
        <v>1253.8644499999998</v>
      </c>
      <c r="E15" s="220">
        <f>'[1]Podklady RZ'!E188</f>
        <v>1257.5234499999999</v>
      </c>
      <c r="F15" s="150">
        <f>'[1]Podklady RZ'!F188</f>
        <v>1257.5234499999999</v>
      </c>
      <c r="G15" s="221">
        <f>'[1]Podklady RZ'!G188</f>
        <v>1257.5234499999999</v>
      </c>
      <c r="H15" s="220">
        <f>'[1]Podklady RZ'!H188</f>
        <v>1257.5234499999999</v>
      </c>
      <c r="I15" s="150">
        <f>'[1]Podklady RZ'!I188</f>
        <v>1257.5234499999999</v>
      </c>
      <c r="J15" s="221">
        <f>'[1]Podklady RZ'!J188</f>
        <v>1257.5234499999999</v>
      </c>
      <c r="K15" s="150">
        <f>'[1]Podklady RZ'!K188</f>
        <v>1230.0544500000005</v>
      </c>
      <c r="L15" s="150">
        <f>'[1]Podklady RZ'!L188</f>
        <v>1230.0544500000005</v>
      </c>
      <c r="M15" s="150">
        <f>'[1]Podklady RZ'!M188</f>
        <v>1229.4634500000004</v>
      </c>
      <c r="T15" s="39"/>
    </row>
    <row r="16" spans="1:20">
      <c r="A16" s="123" t="s">
        <v>289</v>
      </c>
      <c r="B16" s="220">
        <f>'[1]Podklady RZ'!B189</f>
        <v>3491.1652999999992</v>
      </c>
      <c r="C16" s="150">
        <f>'[1]Podklady RZ'!C189</f>
        <v>3488.1852999999996</v>
      </c>
      <c r="D16" s="221">
        <f>'[1]Podklady RZ'!D189</f>
        <v>3488.1852999999996</v>
      </c>
      <c r="E16" s="220">
        <f>'[1]Podklady RZ'!E189</f>
        <v>3491.3112999999994</v>
      </c>
      <c r="F16" s="150">
        <f>'[1]Podklady RZ'!F189</f>
        <v>3491.3102999999992</v>
      </c>
      <c r="G16" s="221">
        <f>'[1]Podklady RZ'!G189</f>
        <v>3491.3112999999994</v>
      </c>
      <c r="H16" s="220">
        <f>'[1]Podklady RZ'!H189</f>
        <v>3478.5852999999997</v>
      </c>
      <c r="I16" s="150">
        <f>'[1]Podklady RZ'!I189</f>
        <v>3478.5852999999997</v>
      </c>
      <c r="J16" s="221">
        <f>'[1]Podklady RZ'!J189</f>
        <v>3478.5852999999997</v>
      </c>
      <c r="K16" s="150">
        <f>'[1]Podklady RZ'!K189</f>
        <v>3476.1332999999995</v>
      </c>
      <c r="L16" s="150">
        <f>'[1]Podklady RZ'!L189</f>
        <v>3476.1332999999995</v>
      </c>
      <c r="M16" s="150">
        <f>'[1]Podklady RZ'!M189</f>
        <v>3474.5872999999992</v>
      </c>
      <c r="T16" s="39"/>
    </row>
    <row r="17" spans="1:20">
      <c r="A17" s="123" t="s">
        <v>290</v>
      </c>
      <c r="B17" s="220">
        <f>'[1]Podklady RZ'!B190</f>
        <v>1029.8964000000005</v>
      </c>
      <c r="C17" s="150">
        <f>'[1]Podklady RZ'!C190</f>
        <v>1025.9964000000004</v>
      </c>
      <c r="D17" s="221">
        <f>'[1]Podklady RZ'!D190</f>
        <v>1025.9964000000004</v>
      </c>
      <c r="E17" s="220">
        <f>'[1]Podklady RZ'!E190</f>
        <v>1030.1964000000005</v>
      </c>
      <c r="F17" s="150">
        <f>'[1]Podklady RZ'!F190</f>
        <v>1030.4404000000004</v>
      </c>
      <c r="G17" s="221">
        <f>'[1]Podklady RZ'!G190</f>
        <v>1030.1104000000005</v>
      </c>
      <c r="H17" s="220">
        <f>'[1]Podklady RZ'!H190</f>
        <v>1030.3744000000006</v>
      </c>
      <c r="I17" s="150">
        <f>'[1]Podklady RZ'!I190</f>
        <v>1030.3744000000006</v>
      </c>
      <c r="J17" s="221">
        <f>'[1]Podklady RZ'!J190</f>
        <v>1031.1244000000006</v>
      </c>
      <c r="K17" s="150">
        <f>'[1]Podklady RZ'!K190</f>
        <v>1031.8394000000005</v>
      </c>
      <c r="L17" s="150">
        <f>'[1]Podklady RZ'!L190</f>
        <v>1031.8394000000005</v>
      </c>
      <c r="M17" s="150">
        <f>'[1]Podklady RZ'!M190</f>
        <v>1031.9614000000004</v>
      </c>
      <c r="T17" s="39"/>
    </row>
    <row r="18" spans="1:20">
      <c r="A18" s="123" t="s">
        <v>291</v>
      </c>
      <c r="B18" s="220">
        <f>'[1]Podklady RZ'!B191</f>
        <v>4585.0997000000007</v>
      </c>
      <c r="C18" s="150">
        <f>'[1]Podklady RZ'!C191</f>
        <v>4584.8167000000012</v>
      </c>
      <c r="D18" s="221">
        <f>'[1]Podklady RZ'!D191</f>
        <v>4585.3397000000004</v>
      </c>
      <c r="E18" s="220">
        <f>'[1]Podklady RZ'!E191</f>
        <v>4685.2617</v>
      </c>
      <c r="F18" s="150">
        <f>'[1]Podklady RZ'!F191</f>
        <v>4599.2197000000006</v>
      </c>
      <c r="G18" s="221">
        <f>'[1]Podklady RZ'!G191</f>
        <v>4597.3897000000006</v>
      </c>
      <c r="H18" s="220">
        <f>'[1]Podklady RZ'!H191</f>
        <v>4613.3617000000004</v>
      </c>
      <c r="I18" s="150">
        <f>'[1]Podklady RZ'!I191</f>
        <v>4613.9177</v>
      </c>
      <c r="J18" s="221">
        <f>'[1]Podklady RZ'!J191</f>
        <v>4619.8097000000007</v>
      </c>
      <c r="K18" s="150">
        <f>'[1]Podklady RZ'!K191</f>
        <v>4622.8687</v>
      </c>
      <c r="L18" s="150">
        <f>'[1]Podklady RZ'!L191</f>
        <v>4622.7696999999998</v>
      </c>
      <c r="M18" s="150">
        <f>'[1]Podklady RZ'!M191</f>
        <v>4624.1296999999995</v>
      </c>
      <c r="T18" s="39"/>
    </row>
    <row r="19" spans="1:20">
      <c r="A19" s="123" t="s">
        <v>292</v>
      </c>
      <c r="B19" s="220">
        <f>'[1]Podklady RZ'!B192</f>
        <v>11628.264799999997</v>
      </c>
      <c r="C19" s="150">
        <f>'[1]Podklady RZ'!C192</f>
        <v>11627.984799999997</v>
      </c>
      <c r="D19" s="221">
        <f>'[1]Podklady RZ'!D192</f>
        <v>11627.984799999997</v>
      </c>
      <c r="E19" s="220">
        <f>'[1]Podklady RZ'!E192</f>
        <v>11628.264799999997</v>
      </c>
      <c r="F19" s="150">
        <f>'[1]Podklady RZ'!F192</f>
        <v>11628.264799999997</v>
      </c>
      <c r="G19" s="221">
        <f>'[1]Podklady RZ'!G192</f>
        <v>11664.065799999995</v>
      </c>
      <c r="H19" s="220">
        <f>'[1]Podklady RZ'!H192</f>
        <v>11664.938799999996</v>
      </c>
      <c r="I19" s="150">
        <f>'[1]Podklady RZ'!I192</f>
        <v>11664.938799999996</v>
      </c>
      <c r="J19" s="221">
        <f>'[1]Podklady RZ'!J192</f>
        <v>11665.475799999997</v>
      </c>
      <c r="K19" s="150">
        <f>'[1]Podklady RZ'!K192</f>
        <v>11665.585799999997</v>
      </c>
      <c r="L19" s="150">
        <f>'[1]Podklady RZ'!L192</f>
        <v>11665.585799999997</v>
      </c>
      <c r="M19" s="150">
        <f>'[1]Podklady RZ'!M192</f>
        <v>11665.701799999997</v>
      </c>
      <c r="T19" s="39"/>
    </row>
    <row r="20" spans="1:20">
      <c r="A20" s="123" t="s">
        <v>293</v>
      </c>
      <c r="B20" s="220">
        <f>'[1]Podklady RZ'!B193</f>
        <v>1266.1175999999994</v>
      </c>
      <c r="C20" s="150">
        <f>'[1]Podklady RZ'!C193</f>
        <v>1265.3575999999994</v>
      </c>
      <c r="D20" s="221">
        <f>'[1]Podklady RZ'!D193</f>
        <v>1265.3575999999994</v>
      </c>
      <c r="E20" s="220">
        <f>'[1]Podklady RZ'!E193</f>
        <v>1266.6455999999994</v>
      </c>
      <c r="F20" s="150">
        <f>'[1]Podklady RZ'!F193</f>
        <v>1266.6455999999994</v>
      </c>
      <c r="G20" s="221">
        <f>'[1]Podklady RZ'!G193</f>
        <v>1266.6455999999994</v>
      </c>
      <c r="H20" s="220">
        <f>'[1]Podklady RZ'!H193</f>
        <v>1266.4810999999995</v>
      </c>
      <c r="I20" s="150">
        <f>'[1]Podklady RZ'!I193</f>
        <v>1266.5870999999993</v>
      </c>
      <c r="J20" s="221">
        <f>'[1]Podklady RZ'!J193</f>
        <v>1261.1970999999994</v>
      </c>
      <c r="K20" s="150">
        <f>'[1]Podklady RZ'!K193</f>
        <v>1264.8920999999993</v>
      </c>
      <c r="L20" s="150">
        <f>'[1]Podklady RZ'!L193</f>
        <v>1265.6810999999993</v>
      </c>
      <c r="M20" s="150">
        <f>'[1]Podklady RZ'!M193</f>
        <v>1264.9750999999992</v>
      </c>
      <c r="T20" s="39"/>
    </row>
    <row r="21" spans="1:20">
      <c r="A21" s="4"/>
      <c r="M21" s="3"/>
    </row>
    <row r="23" spans="1:20">
      <c r="A23" s="10" t="s">
        <v>51</v>
      </c>
      <c r="B23" s="10">
        <f>INDEX(B7:M7,,MONTH('[1]Podklady RZ'!$Q$1))</f>
        <v>1584.2246000000005</v>
      </c>
    </row>
    <row r="24" spans="1:20">
      <c r="A24" s="10" t="s">
        <v>42</v>
      </c>
      <c r="B24" s="10">
        <f>INDEX(B8:M8,,MONTH('[1]Podklady RZ'!$Q$1))</f>
        <v>2165.314000000003</v>
      </c>
    </row>
    <row r="25" spans="1:20">
      <c r="A25" s="10" t="s">
        <v>43</v>
      </c>
      <c r="B25" s="10">
        <f>INDEX(B9:M9,,MONTH('[1]Podklady RZ'!$Q$1))</f>
        <v>1554.784259999999</v>
      </c>
    </row>
    <row r="26" spans="1:20">
      <c r="A26" s="10" t="s">
        <v>44</v>
      </c>
      <c r="B26" s="10">
        <f>INDEX(B10:M10,,MONTH('[1]Podklady RZ'!$Q$1))</f>
        <v>2802.0350000000003</v>
      </c>
    </row>
    <row r="27" spans="1:20">
      <c r="A27" s="10" t="s">
        <v>54</v>
      </c>
      <c r="B27" s="10">
        <f>INDEX(B11:M11,,MONTH('[1]Podklady RZ'!$Q$1))</f>
        <v>642.56600000000026</v>
      </c>
    </row>
    <row r="28" spans="1:20">
      <c r="A28" s="10" t="s">
        <v>45</v>
      </c>
      <c r="B28" s="10">
        <f>INDEX(B12:M12,,MONTH('[1]Podklady RZ'!$Q$1))</f>
        <v>979.34609999999964</v>
      </c>
    </row>
    <row r="29" spans="1:20">
      <c r="A29" s="10" t="s">
        <v>46</v>
      </c>
      <c r="B29" s="10">
        <f>INDEX(B13:M13,,MONTH('[1]Podklady RZ'!$Q$1))</f>
        <v>464.61640000000011</v>
      </c>
    </row>
    <row r="30" spans="1:20">
      <c r="A30" s="10" t="s">
        <v>47</v>
      </c>
      <c r="B30" s="10">
        <f>INDEX(B14:M14,,MONTH('[1]Podklady RZ'!$Q$1))</f>
        <v>5083.9603999999963</v>
      </c>
    </row>
    <row r="31" spans="1:20">
      <c r="A31" s="10" t="s">
        <v>48</v>
      </c>
      <c r="B31" s="10">
        <f>INDEX(B15:M15,,MONTH('[1]Podklady RZ'!$Q$1))</f>
        <v>1229.4634500000004</v>
      </c>
    </row>
    <row r="32" spans="1:20">
      <c r="A32" s="10" t="s">
        <v>49</v>
      </c>
      <c r="B32" s="10">
        <f>INDEX(B16:M16,,MONTH('[1]Podklady RZ'!$Q$1))</f>
        <v>3474.5872999999992</v>
      </c>
    </row>
    <row r="33" spans="1:2">
      <c r="A33" s="10" t="s">
        <v>50</v>
      </c>
      <c r="B33" s="10">
        <f>INDEX(B17:M17,,MONTH('[1]Podklady RZ'!$Q$1))</f>
        <v>1031.9614000000004</v>
      </c>
    </row>
    <row r="34" spans="1:2">
      <c r="A34" s="10" t="s">
        <v>52</v>
      </c>
      <c r="B34" s="10">
        <f>INDEX(B18:M18,,MONTH('[1]Podklady RZ'!$Q$1))</f>
        <v>4624.1296999999995</v>
      </c>
    </row>
    <row r="35" spans="1:2">
      <c r="A35" s="10" t="s">
        <v>53</v>
      </c>
      <c r="B35" s="10">
        <f>INDEX(B19:M19,,MONTH('[1]Podklady RZ'!$Q$1))</f>
        <v>11665.701799999997</v>
      </c>
    </row>
    <row r="36" spans="1:2">
      <c r="A36" s="10" t="s">
        <v>55</v>
      </c>
      <c r="B36" s="10">
        <f>INDEX(B20:M20,,MONTH('[1]Podklady RZ'!$Q$1))</f>
        <v>1264.9750999999992</v>
      </c>
    </row>
  </sheetData>
  <sortState xmlns:xlrd2="http://schemas.microsoft.com/office/spreadsheetml/2017/richdata2" ref="A7:M20">
    <sortCondition ref="A7"/>
  </sortState>
  <mergeCells count="10">
    <mergeCell ref="A5:A6"/>
    <mergeCell ref="B5:D5"/>
    <mergeCell ref="E5:G5"/>
    <mergeCell ref="H5:J5"/>
    <mergeCell ref="K5:M5"/>
    <mergeCell ref="A3:A4"/>
    <mergeCell ref="B3:D3"/>
    <mergeCell ref="E3:G3"/>
    <mergeCell ref="H3:J3"/>
    <mergeCell ref="K3:M3"/>
  </mergeCells>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3">
    <tabColor rgb="FF00B0F0"/>
  </sheetPr>
  <dimension ref="A1:U30"/>
  <sheetViews>
    <sheetView showGridLines="0" view="pageBreakPreview" zoomScaleNormal="100" zoomScaleSheetLayoutView="100" workbookViewId="0">
      <selection activeCell="P18" sqref="P18"/>
    </sheetView>
  </sheetViews>
  <sheetFormatPr defaultColWidth="9.140625" defaultRowHeight="12"/>
  <cols>
    <col min="1" max="1" width="31.5703125" style="7" customWidth="1"/>
    <col min="2" max="4" width="8.28515625" style="7" customWidth="1"/>
    <col min="5" max="7" width="8.5703125" style="7" customWidth="1"/>
    <col min="8" max="8" width="8" style="7" customWidth="1"/>
    <col min="9" max="9" width="8.5703125" style="7" customWidth="1"/>
    <col min="10" max="10" width="9" style="7" customWidth="1"/>
    <col min="11" max="11" width="8.5703125" style="7" customWidth="1"/>
    <col min="12" max="13" width="9" style="7" customWidth="1"/>
    <col min="14" max="14" width="9.7109375" style="7" customWidth="1"/>
    <col min="15" max="16" width="9.140625" style="7"/>
    <col min="17" max="17" width="10" style="7" bestFit="1" customWidth="1"/>
    <col min="18" max="16384" width="9.140625" style="7"/>
  </cols>
  <sheetData>
    <row r="1" spans="1:21" ht="20.25">
      <c r="A1" s="137" t="s">
        <v>294</v>
      </c>
      <c r="N1" s="191" t="str">
        <f>'3'!N1</f>
        <v>2022</v>
      </c>
    </row>
    <row r="2" spans="1:21" ht="18">
      <c r="A2" s="189" t="s">
        <v>295</v>
      </c>
    </row>
    <row r="3" spans="1:21" ht="6" customHeight="1"/>
    <row r="4" spans="1:21">
      <c r="A4" s="262"/>
      <c r="B4" s="263" t="s">
        <v>198</v>
      </c>
      <c r="C4" s="264"/>
      <c r="D4" s="265"/>
      <c r="E4" s="264" t="s">
        <v>199</v>
      </c>
      <c r="F4" s="264"/>
      <c r="G4" s="264"/>
      <c r="H4" s="263" t="s">
        <v>200</v>
      </c>
      <c r="I4" s="264"/>
      <c r="J4" s="265"/>
      <c r="K4" s="263" t="s">
        <v>201</v>
      </c>
      <c r="L4" s="264"/>
      <c r="M4" s="265"/>
      <c r="N4" s="171" t="s">
        <v>214</v>
      </c>
    </row>
    <row r="5" spans="1:21">
      <c r="A5" s="262"/>
      <c r="B5" s="218" t="s">
        <v>202</v>
      </c>
      <c r="C5" s="154" t="s">
        <v>203</v>
      </c>
      <c r="D5" s="219" t="s">
        <v>204</v>
      </c>
      <c r="E5" s="154" t="s">
        <v>205</v>
      </c>
      <c r="F5" s="154" t="s">
        <v>206</v>
      </c>
      <c r="G5" s="154" t="s">
        <v>207</v>
      </c>
      <c r="H5" s="218" t="s">
        <v>208</v>
      </c>
      <c r="I5" s="154" t="s">
        <v>209</v>
      </c>
      <c r="J5" s="219" t="s">
        <v>210</v>
      </c>
      <c r="K5" s="218" t="s">
        <v>211</v>
      </c>
      <c r="L5" s="154" t="s">
        <v>212</v>
      </c>
      <c r="M5" s="219" t="s">
        <v>213</v>
      </c>
      <c r="N5" s="155"/>
    </row>
    <row r="6" spans="1:21">
      <c r="A6" s="267" t="s">
        <v>296</v>
      </c>
      <c r="B6" s="268">
        <f>SUM(B7:D7)</f>
        <v>27201.933478000003</v>
      </c>
      <c r="C6" s="257"/>
      <c r="D6" s="269"/>
      <c r="E6" s="257">
        <f t="shared" ref="E6" si="0">SUM(E7:G7)</f>
        <v>10614.956198</v>
      </c>
      <c r="F6" s="257"/>
      <c r="G6" s="257"/>
      <c r="H6" s="268">
        <f t="shared" ref="H6" si="1">SUM(H7:J7)</f>
        <v>6811.8760280000024</v>
      </c>
      <c r="I6" s="257"/>
      <c r="J6" s="269"/>
      <c r="K6" s="268">
        <f t="shared" ref="K6" si="2">SUM(K7:M7)</f>
        <v>23910.821834000002</v>
      </c>
      <c r="L6" s="257"/>
      <c r="M6" s="269"/>
      <c r="N6" s="257">
        <f>SUM(B7:M7)</f>
        <v>68539.587538000007</v>
      </c>
    </row>
    <row r="7" spans="1:21">
      <c r="A7" s="267"/>
      <c r="B7" s="222">
        <f t="shared" ref="B7:M7" si="3">SUM(B8:B15)</f>
        <v>10311.983077000004</v>
      </c>
      <c r="C7" s="153">
        <f t="shared" si="3"/>
        <v>9531.5130379999973</v>
      </c>
      <c r="D7" s="223">
        <f t="shared" si="3"/>
        <v>7358.437363</v>
      </c>
      <c r="E7" s="153">
        <f t="shared" si="3"/>
        <v>4732.3549940000012</v>
      </c>
      <c r="F7" s="153">
        <f t="shared" si="3"/>
        <v>3755.2455949999985</v>
      </c>
      <c r="G7" s="153">
        <f t="shared" si="3"/>
        <v>2127.3556090000006</v>
      </c>
      <c r="H7" s="222">
        <f t="shared" si="3"/>
        <v>2008.5638350000006</v>
      </c>
      <c r="I7" s="153">
        <f t="shared" si="3"/>
        <v>2056.4784700000005</v>
      </c>
      <c r="J7" s="223">
        <f t="shared" si="3"/>
        <v>2746.8337230000011</v>
      </c>
      <c r="K7" s="222">
        <f t="shared" si="3"/>
        <v>6009.7597929999974</v>
      </c>
      <c r="L7" s="153">
        <f t="shared" si="3"/>
        <v>8228.1947970000019</v>
      </c>
      <c r="M7" s="223">
        <f t="shared" si="3"/>
        <v>9672.8672440000009</v>
      </c>
      <c r="N7" s="257"/>
    </row>
    <row r="8" spans="1:21">
      <c r="A8" s="123" t="s">
        <v>297</v>
      </c>
      <c r="B8" s="220">
        <f>'[1]Podklady RZ'!B201</f>
        <v>1847.5310950000003</v>
      </c>
      <c r="C8" s="150">
        <f>'[1]Podklady RZ'!C201</f>
        <v>1774.6661379999994</v>
      </c>
      <c r="D8" s="221">
        <f>'[1]Podklady RZ'!D201</f>
        <v>1551.5584139999996</v>
      </c>
      <c r="E8" s="150">
        <f>'[1]Podklady RZ'!E201</f>
        <v>1075.4858220000003</v>
      </c>
      <c r="F8" s="150">
        <f>'[1]Podklady RZ'!F201</f>
        <v>925.87447000000043</v>
      </c>
      <c r="G8" s="150">
        <f>'[1]Podklady RZ'!G201</f>
        <v>772.25090900000021</v>
      </c>
      <c r="H8" s="220">
        <f>'[1]Podklady RZ'!H201</f>
        <v>743.70635500000014</v>
      </c>
      <c r="I8" s="150">
        <f>'[1]Podklady RZ'!I201</f>
        <v>766.4249890000001</v>
      </c>
      <c r="J8" s="221">
        <f>'[1]Podklady RZ'!J201</f>
        <v>840.86584100000039</v>
      </c>
      <c r="K8" s="220">
        <f>'[1]Podklady RZ'!K201</f>
        <v>1244.2951230000001</v>
      </c>
      <c r="L8" s="150">
        <f>'[1]Podklady RZ'!L201</f>
        <v>1546.1428710000005</v>
      </c>
      <c r="M8" s="221">
        <f>'[1]Podklady RZ'!M201</f>
        <v>1645.9510449999996</v>
      </c>
      <c r="N8" s="150">
        <f t="shared" ref="N8:N13" si="4">SUM(B8:M8)</f>
        <v>14734.753072000003</v>
      </c>
      <c r="P8" s="95"/>
      <c r="Q8" s="234"/>
      <c r="R8" s="8"/>
      <c r="S8" s="8"/>
      <c r="T8" s="8"/>
      <c r="U8" s="8"/>
    </row>
    <row r="9" spans="1:21">
      <c r="A9" s="123" t="s">
        <v>298</v>
      </c>
      <c r="B9" s="220">
        <f>'[1]Podklady RZ'!B202</f>
        <v>207.87478999999999</v>
      </c>
      <c r="C9" s="150">
        <f>'[1]Podklady RZ'!C202</f>
        <v>174.75499099999996</v>
      </c>
      <c r="D9" s="221">
        <f>'[1]Podklady RZ'!D202</f>
        <v>175.47107300000005</v>
      </c>
      <c r="E9" s="150">
        <f>'[1]Podklady RZ'!E202</f>
        <v>116.13586499999998</v>
      </c>
      <c r="F9" s="150">
        <f>'[1]Podklady RZ'!F202</f>
        <v>96.005611000000016</v>
      </c>
      <c r="G9" s="150">
        <f>'[1]Podklady RZ'!G202</f>
        <v>55.219598000000005</v>
      </c>
      <c r="H9" s="220">
        <f>'[1]Podklady RZ'!H202</f>
        <v>53.691933999999996</v>
      </c>
      <c r="I9" s="150">
        <f>'[1]Podklady RZ'!I202</f>
        <v>52.707827000000009</v>
      </c>
      <c r="J9" s="221">
        <f>'[1]Podklady RZ'!J202</f>
        <v>68.759140000000002</v>
      </c>
      <c r="K9" s="220">
        <f>'[1]Podklady RZ'!K202</f>
        <v>129.174904</v>
      </c>
      <c r="L9" s="150">
        <f>'[1]Podklady RZ'!L202</f>
        <v>168.86945399999999</v>
      </c>
      <c r="M9" s="221">
        <f>'[1]Podklady RZ'!M202</f>
        <v>214.98614599999999</v>
      </c>
      <c r="N9" s="150">
        <f t="shared" si="4"/>
        <v>1513.651333</v>
      </c>
      <c r="P9" s="95"/>
      <c r="Q9" s="39"/>
    </row>
    <row r="10" spans="1:21">
      <c r="A10" s="123" t="s">
        <v>299</v>
      </c>
      <c r="B10" s="220">
        <f>'[1]Podklady RZ'!B203</f>
        <v>98.404753999999997</v>
      </c>
      <c r="C10" s="150">
        <f>'[1]Podklady RZ'!C203</f>
        <v>94.896326999999971</v>
      </c>
      <c r="D10" s="221">
        <f>'[1]Podklady RZ'!D203</f>
        <v>72.756496000000013</v>
      </c>
      <c r="E10" s="150">
        <f>'[1]Podklady RZ'!E203</f>
        <v>47.163860999999997</v>
      </c>
      <c r="F10" s="150">
        <f>'[1]Podklady RZ'!F203</f>
        <v>21.786027999999995</v>
      </c>
      <c r="G10" s="150">
        <f>'[1]Podklady RZ'!G203</f>
        <v>9.924963</v>
      </c>
      <c r="H10" s="220">
        <f>'[1]Podklady RZ'!H203</f>
        <v>4.7093240000000005</v>
      </c>
      <c r="I10" s="150">
        <f>'[1]Podklady RZ'!I203</f>
        <v>4.2301000000000002</v>
      </c>
      <c r="J10" s="221">
        <f>'[1]Podklady RZ'!J203</f>
        <v>7.8371260000000005</v>
      </c>
      <c r="K10" s="220">
        <f>'[1]Podklady RZ'!K203</f>
        <v>40.479331999999999</v>
      </c>
      <c r="L10" s="150">
        <f>'[1]Podklady RZ'!L203</f>
        <v>67.482246000000004</v>
      </c>
      <c r="M10" s="221">
        <f>'[1]Podklady RZ'!M203</f>
        <v>85.963425000000001</v>
      </c>
      <c r="N10" s="150">
        <f t="shared" si="4"/>
        <v>555.63398199999995</v>
      </c>
      <c r="P10" s="95"/>
      <c r="Q10" s="39"/>
    </row>
    <row r="11" spans="1:21">
      <c r="A11" s="123" t="s">
        <v>300</v>
      </c>
      <c r="B11" s="220">
        <f>'[1]Podklady RZ'!B204</f>
        <v>35.294074000000002</v>
      </c>
      <c r="C11" s="150">
        <f>'[1]Podklady RZ'!C204</f>
        <v>31.589755</v>
      </c>
      <c r="D11" s="221">
        <f>'[1]Podklady RZ'!D204</f>
        <v>22.468672999999999</v>
      </c>
      <c r="E11" s="150">
        <f>'[1]Podklady RZ'!E204</f>
        <v>12.670142</v>
      </c>
      <c r="F11" s="150">
        <f>'[1]Podklady RZ'!F204</f>
        <v>7.9020699999999984</v>
      </c>
      <c r="G11" s="150">
        <f>'[1]Podklady RZ'!G204</f>
        <v>3.6240329999999998</v>
      </c>
      <c r="H11" s="220">
        <f>'[1]Podklady RZ'!H204</f>
        <v>2.0314109999999999</v>
      </c>
      <c r="I11" s="150">
        <f>'[1]Podklady RZ'!I204</f>
        <v>2.1516479999999998</v>
      </c>
      <c r="J11" s="221">
        <f>'[1]Podklady RZ'!J204</f>
        <v>3.8719550000000003</v>
      </c>
      <c r="K11" s="220">
        <f>'[1]Podklady RZ'!K204</f>
        <v>13.659159000000001</v>
      </c>
      <c r="L11" s="150">
        <f>'[1]Podklady RZ'!L204</f>
        <v>23.468974999999993</v>
      </c>
      <c r="M11" s="221">
        <f>'[1]Podklady RZ'!M204</f>
        <v>28.325007000000003</v>
      </c>
      <c r="N11" s="150">
        <f t="shared" si="4"/>
        <v>187.05690199999998</v>
      </c>
      <c r="P11" s="95"/>
      <c r="Q11" s="39"/>
    </row>
    <row r="12" spans="1:21">
      <c r="A12" s="123" t="s">
        <v>301</v>
      </c>
      <c r="B12" s="220">
        <f>'[1]Podklady RZ'!B205</f>
        <v>66.090716999999998</v>
      </c>
      <c r="C12" s="150">
        <f>'[1]Podklady RZ'!C205</f>
        <v>69.256935999999968</v>
      </c>
      <c r="D12" s="221">
        <f>'[1]Podklady RZ'!D205</f>
        <v>64.744807999999992</v>
      </c>
      <c r="E12" s="150">
        <f>'[1]Podklady RZ'!E205</f>
        <v>48.113040000000005</v>
      </c>
      <c r="F12" s="150">
        <f>'[1]Podklady RZ'!F205</f>
        <v>36.194406999999998</v>
      </c>
      <c r="G12" s="150">
        <f>'[1]Podklady RZ'!G205</f>
        <v>22.953225000000003</v>
      </c>
      <c r="H12" s="220">
        <f>'[1]Podklady RZ'!H205</f>
        <v>24.981024000000005</v>
      </c>
      <c r="I12" s="150">
        <f>'[1]Podklady RZ'!I205</f>
        <v>22.505453000000003</v>
      </c>
      <c r="J12" s="221">
        <f>'[1]Podklady RZ'!J205</f>
        <v>31.852261000000002</v>
      </c>
      <c r="K12" s="220">
        <f>'[1]Podklady RZ'!K205</f>
        <v>49.306633000000005</v>
      </c>
      <c r="L12" s="150">
        <f>'[1]Podklady RZ'!L205</f>
        <v>61.472714000000025</v>
      </c>
      <c r="M12" s="221">
        <f>'[1]Podklady RZ'!M205</f>
        <v>56.403910999999994</v>
      </c>
      <c r="N12" s="150">
        <f t="shared" si="4"/>
        <v>553.8751289999999</v>
      </c>
      <c r="P12" s="95"/>
      <c r="Q12" s="39"/>
    </row>
    <row r="13" spans="1:21">
      <c r="A13" s="123" t="s">
        <v>302</v>
      </c>
      <c r="B13" s="220">
        <f>'[1]Podklady RZ'!B206</f>
        <v>5110.390389000002</v>
      </c>
      <c r="C13" s="150">
        <f>'[1]Podklady RZ'!C206</f>
        <v>4591.4890780000014</v>
      </c>
      <c r="D13" s="221">
        <f>'[1]Podklady RZ'!D206</f>
        <v>3368.5966540000018</v>
      </c>
      <c r="E13" s="150">
        <f>'[1]Podklady RZ'!E206</f>
        <v>2126.1951510000004</v>
      </c>
      <c r="F13" s="150">
        <f>'[1]Podklady RZ'!F206</f>
        <v>1764.8129169999986</v>
      </c>
      <c r="G13" s="150">
        <f>'[1]Podklady RZ'!G206</f>
        <v>831.62424199999998</v>
      </c>
      <c r="H13" s="220">
        <f>'[1]Podklady RZ'!H206</f>
        <v>809.18269800000041</v>
      </c>
      <c r="I13" s="150">
        <f>'[1]Podklady RZ'!I206</f>
        <v>847.13234499999999</v>
      </c>
      <c r="J13" s="221">
        <f>'[1]Podklady RZ'!J206</f>
        <v>1251.7658910000005</v>
      </c>
      <c r="K13" s="220">
        <f>'[1]Podklady RZ'!K206</f>
        <v>3097.5500039999984</v>
      </c>
      <c r="L13" s="150">
        <f>'[1]Podklady RZ'!L206</f>
        <v>4141.7366279999997</v>
      </c>
      <c r="M13" s="221">
        <f>'[1]Podklady RZ'!M206</f>
        <v>4944.8904020000027</v>
      </c>
      <c r="N13" s="150">
        <f t="shared" si="4"/>
        <v>32885.366398999999</v>
      </c>
      <c r="P13" s="95"/>
      <c r="Q13" s="234"/>
      <c r="R13" s="8"/>
      <c r="S13" s="8"/>
      <c r="T13" s="8"/>
      <c r="U13" s="8"/>
    </row>
    <row r="14" spans="1:21">
      <c r="A14" s="123" t="s">
        <v>303</v>
      </c>
      <c r="B14" s="220">
        <f>'[1]Podklady RZ'!B207</f>
        <v>2677.9839520000023</v>
      </c>
      <c r="C14" s="150">
        <f>'[1]Podklady RZ'!C207</f>
        <v>2556.4933129999972</v>
      </c>
      <c r="D14" s="221">
        <f>'[1]Podklady RZ'!D207</f>
        <v>1927.661777999999</v>
      </c>
      <c r="E14" s="150">
        <f>'[1]Podklady RZ'!E207</f>
        <v>1202.7812950000002</v>
      </c>
      <c r="F14" s="150">
        <f>'[1]Podklady RZ'!F207</f>
        <v>828.6975759999998</v>
      </c>
      <c r="G14" s="150">
        <f>'[1]Podklady RZ'!G207</f>
        <v>394.84783300000038</v>
      </c>
      <c r="H14" s="220">
        <f>'[1]Podklady RZ'!H207</f>
        <v>333.71463499999976</v>
      </c>
      <c r="I14" s="150">
        <f>'[1]Podklady RZ'!I207</f>
        <v>332.31047500000022</v>
      </c>
      <c r="J14" s="221">
        <f>'[1]Podklady RZ'!J207</f>
        <v>497.25292000000024</v>
      </c>
      <c r="K14" s="220">
        <f>'[1]Podklady RZ'!K207</f>
        <v>1313.7098149999995</v>
      </c>
      <c r="L14" s="150">
        <f>'[1]Podklady RZ'!L207</f>
        <v>2033.257866000002</v>
      </c>
      <c r="M14" s="221">
        <f>'[1]Podklady RZ'!M207</f>
        <v>2473.1137829999998</v>
      </c>
      <c r="N14" s="150">
        <f t="shared" ref="N14:N15" si="5">SUM(B14:M14)</f>
        <v>16571.825241000002</v>
      </c>
      <c r="P14" s="95"/>
      <c r="Q14" s="234"/>
      <c r="R14" s="8"/>
      <c r="S14" s="8"/>
      <c r="T14" s="8"/>
      <c r="U14" s="8"/>
    </row>
    <row r="15" spans="1:21">
      <c r="A15" s="123" t="s">
        <v>236</v>
      </c>
      <c r="B15" s="220">
        <f>'[1]Podklady RZ'!B208</f>
        <v>268.41330599999998</v>
      </c>
      <c r="C15" s="150">
        <f>'[1]Podklady RZ'!C208</f>
        <v>238.36649999999995</v>
      </c>
      <c r="D15" s="221">
        <f>'[1]Podklady RZ'!D208</f>
        <v>175.17946699999996</v>
      </c>
      <c r="E15" s="150">
        <f>'[1]Podklady RZ'!E208</f>
        <v>103.80981799999999</v>
      </c>
      <c r="F15" s="150">
        <f>'[1]Podklady RZ'!F208</f>
        <v>73.972515999999985</v>
      </c>
      <c r="G15" s="150">
        <f>'[1]Podklady RZ'!G208</f>
        <v>36.910805999999994</v>
      </c>
      <c r="H15" s="220">
        <f>'[1]Podklady RZ'!H208</f>
        <v>36.546453999999997</v>
      </c>
      <c r="I15" s="150">
        <f>'[1]Podklady RZ'!I208</f>
        <v>29.015633000000008</v>
      </c>
      <c r="J15" s="221">
        <f>'[1]Podklady RZ'!J208</f>
        <v>44.628588999999984</v>
      </c>
      <c r="K15" s="220">
        <f>'[1]Podklady RZ'!K208</f>
        <v>121.58482299999997</v>
      </c>
      <c r="L15" s="150">
        <f>'[1]Podklady RZ'!L208</f>
        <v>185.76404299999987</v>
      </c>
      <c r="M15" s="221">
        <f>'[1]Podklady RZ'!M208</f>
        <v>223.23352499999993</v>
      </c>
      <c r="N15" s="150">
        <f t="shared" si="5"/>
        <v>1537.4254799999994</v>
      </c>
      <c r="P15" s="95"/>
      <c r="Q15" s="39"/>
    </row>
    <row r="16" spans="1:21">
      <c r="A16" s="4" t="s">
        <v>304</v>
      </c>
      <c r="N16" s="3"/>
    </row>
    <row r="17" spans="1:2">
      <c r="A17" s="151"/>
      <c r="B17" s="8"/>
    </row>
    <row r="18" spans="1:2">
      <c r="B18" s="8"/>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sheetData>
  <mergeCells count="11">
    <mergeCell ref="N6:N7"/>
    <mergeCell ref="A4:A5"/>
    <mergeCell ref="B4:D4"/>
    <mergeCell ref="E4:G4"/>
    <mergeCell ref="H4:J4"/>
    <mergeCell ref="K4:M4"/>
    <mergeCell ref="A6:A7"/>
    <mergeCell ref="B6:D6"/>
    <mergeCell ref="E6:G6"/>
    <mergeCell ref="H6:J6"/>
    <mergeCell ref="K6:M6"/>
  </mergeCells>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21">
    <tabColor rgb="FF00B0F0"/>
  </sheetPr>
  <dimension ref="A1:Q32"/>
  <sheetViews>
    <sheetView showGridLines="0" view="pageBreakPreview" zoomScaleNormal="70" zoomScaleSheetLayoutView="100" workbookViewId="0">
      <selection activeCell="N16" sqref="N16"/>
    </sheetView>
  </sheetViews>
  <sheetFormatPr defaultColWidth="9.140625" defaultRowHeight="12"/>
  <cols>
    <col min="1" max="1" width="28.28515625" style="7" customWidth="1"/>
    <col min="2" max="2" width="11.7109375" style="7" customWidth="1"/>
    <col min="3" max="7" width="12" style="7" customWidth="1"/>
    <col min="8" max="8" width="16.5703125" style="7" customWidth="1"/>
    <col min="9" max="9" width="12" style="7" customWidth="1"/>
    <col min="10" max="10" width="15.28515625" style="7" customWidth="1"/>
    <col min="11" max="16384" width="9.140625" style="7"/>
  </cols>
  <sheetData>
    <row r="1" spans="1:12" ht="18">
      <c r="A1" s="189" t="s">
        <v>305</v>
      </c>
      <c r="B1" s="6"/>
      <c r="J1" s="191" t="str">
        <f>'3'!N1</f>
        <v>2022</v>
      </c>
    </row>
    <row r="2" spans="1:12" ht="6" customHeight="1">
      <c r="A2" s="6"/>
      <c r="B2" s="270"/>
      <c r="C2" s="270"/>
      <c r="D2" s="270"/>
      <c r="E2" s="270"/>
      <c r="F2" s="270"/>
      <c r="G2" s="270"/>
      <c r="H2" s="270"/>
      <c r="I2" s="270"/>
      <c r="J2" s="270"/>
    </row>
    <row r="3" spans="1:12" ht="37.9" customHeight="1">
      <c r="A3" s="124"/>
      <c r="B3" s="169" t="s">
        <v>297</v>
      </c>
      <c r="C3" s="169" t="s">
        <v>298</v>
      </c>
      <c r="D3" s="169" t="s">
        <v>299</v>
      </c>
      <c r="E3" s="169" t="s">
        <v>300</v>
      </c>
      <c r="F3" s="169" t="s">
        <v>301</v>
      </c>
      <c r="G3" s="169" t="s">
        <v>302</v>
      </c>
      <c r="H3" s="169" t="s">
        <v>303</v>
      </c>
      <c r="I3" s="169" t="s">
        <v>236</v>
      </c>
      <c r="J3" s="169" t="s">
        <v>214</v>
      </c>
    </row>
    <row r="4" spans="1:12" ht="12" customHeight="1">
      <c r="A4" s="176" t="s">
        <v>306</v>
      </c>
      <c r="B4" s="156">
        <f>SUM(B5:B18)</f>
        <v>14734.753072000003</v>
      </c>
      <c r="C4" s="156">
        <f t="shared" ref="C4:I4" si="0">SUM(C5:C18)</f>
        <v>1513.651333</v>
      </c>
      <c r="D4" s="156">
        <f t="shared" si="0"/>
        <v>555.63398199999995</v>
      </c>
      <c r="E4" s="156">
        <f t="shared" si="0"/>
        <v>187.05690199999998</v>
      </c>
      <c r="F4" s="156">
        <f t="shared" si="0"/>
        <v>553.87512900000013</v>
      </c>
      <c r="G4" s="156">
        <f t="shared" si="0"/>
        <v>32885.366399000006</v>
      </c>
      <c r="H4" s="156">
        <f t="shared" si="0"/>
        <v>16571.825241000006</v>
      </c>
      <c r="I4" s="156">
        <f t="shared" si="0"/>
        <v>1537.4254800000001</v>
      </c>
      <c r="J4" s="156">
        <f t="shared" ref="J4" si="1">SUM(B4:I4)</f>
        <v>68539.587538000022</v>
      </c>
      <c r="L4" s="39"/>
    </row>
    <row r="5" spans="1:12">
      <c r="A5" s="159" t="s">
        <v>166</v>
      </c>
      <c r="B5" s="168">
        <f>'[1]Podklady RZ'!B215</f>
        <v>258.28844600000002</v>
      </c>
      <c r="C5" s="168">
        <f>'[1]Podklady RZ'!C215</f>
        <v>222.85402300000007</v>
      </c>
      <c r="D5" s="168">
        <f>'[1]Podklady RZ'!D215</f>
        <v>180.88902900000002</v>
      </c>
      <c r="E5" s="168">
        <f>'[1]Podklady RZ'!E215</f>
        <v>28.403909000000002</v>
      </c>
      <c r="F5" s="168">
        <f>'[1]Podklady RZ'!F215</f>
        <v>3.8299899999999996</v>
      </c>
      <c r="G5" s="168">
        <f>'[1]Podklady RZ'!G215</f>
        <v>6209.41428</v>
      </c>
      <c r="H5" s="168">
        <f>'[1]Podklady RZ'!H215</f>
        <v>3830.4497080000042</v>
      </c>
      <c r="I5" s="168">
        <f>'[1]Podklady RZ'!I215</f>
        <v>91.221751000000012</v>
      </c>
      <c r="J5" s="157">
        <f t="shared" ref="J5:J18" si="2">SUM(B5:I5)</f>
        <v>10825.351136000003</v>
      </c>
      <c r="L5" s="39"/>
    </row>
    <row r="6" spans="1:12">
      <c r="A6" s="159" t="s">
        <v>240</v>
      </c>
      <c r="B6" s="168">
        <f>'[1]Podklady RZ'!B216</f>
        <v>828.76236800000015</v>
      </c>
      <c r="C6" s="168">
        <f>'[1]Podklady RZ'!C216</f>
        <v>30.438837999999997</v>
      </c>
      <c r="D6" s="168">
        <f>'[1]Podklady RZ'!D216</f>
        <v>44.013860000000001</v>
      </c>
      <c r="E6" s="168">
        <f>'[1]Podklady RZ'!E216</f>
        <v>4.7755930000000006</v>
      </c>
      <c r="F6" s="168">
        <f>'[1]Podklady RZ'!F216</f>
        <v>23.293470000000003</v>
      </c>
      <c r="G6" s="168">
        <f>'[1]Podklady RZ'!G216</f>
        <v>2027.8328269999988</v>
      </c>
      <c r="H6" s="168">
        <f>'[1]Podklady RZ'!H216</f>
        <v>1027.9114409999993</v>
      </c>
      <c r="I6" s="168">
        <f>'[1]Podklady RZ'!I216</f>
        <v>98.374398999999983</v>
      </c>
      <c r="J6" s="157">
        <f t="shared" si="2"/>
        <v>4085.402795999998</v>
      </c>
      <c r="L6" s="39"/>
    </row>
    <row r="7" spans="1:12">
      <c r="A7" s="159" t="s">
        <v>241</v>
      </c>
      <c r="B7" s="168">
        <f>'[1]Podklady RZ'!B217</f>
        <v>421.57818300000002</v>
      </c>
      <c r="C7" s="168">
        <f>'[1]Podklady RZ'!C217</f>
        <v>5.3867200000000004</v>
      </c>
      <c r="D7" s="168">
        <f>'[1]Podklady RZ'!D217</f>
        <v>0.58199999999999996</v>
      </c>
      <c r="E7" s="168">
        <f>'[1]Podklady RZ'!E217</f>
        <v>0.94437000000000015</v>
      </c>
      <c r="F7" s="168">
        <f>'[1]Podklady RZ'!F217</f>
        <v>38.578478000000004</v>
      </c>
      <c r="G7" s="168">
        <f>'[1]Podklady RZ'!G217</f>
        <v>2539.9559590000031</v>
      </c>
      <c r="H7" s="168">
        <f>'[1]Podklady RZ'!H217</f>
        <v>708.36152599999957</v>
      </c>
      <c r="I7" s="168">
        <f>'[1]Podklady RZ'!I217</f>
        <v>700.00222700000018</v>
      </c>
      <c r="J7" s="157">
        <f t="shared" si="2"/>
        <v>4415.3894630000032</v>
      </c>
      <c r="L7" s="39"/>
    </row>
    <row r="8" spans="1:12">
      <c r="A8" s="159" t="s">
        <v>242</v>
      </c>
      <c r="B8" s="168">
        <f>'[1]Podklady RZ'!B218</f>
        <v>180.79694800000004</v>
      </c>
      <c r="C8" s="168">
        <f>'[1]Podklady RZ'!C218</f>
        <v>102.61495900000001</v>
      </c>
      <c r="D8" s="168">
        <f>'[1]Podklady RZ'!D218</f>
        <v>18.747740999999998</v>
      </c>
      <c r="E8" s="168">
        <f>'[1]Podklady RZ'!E218</f>
        <v>16.412803</v>
      </c>
      <c r="F8" s="168">
        <f>'[1]Podklady RZ'!F218</f>
        <v>4.4952299999999994</v>
      </c>
      <c r="G8" s="168">
        <f>'[1]Podklady RZ'!G218</f>
        <v>1919.165399</v>
      </c>
      <c r="H8" s="168">
        <f>'[1]Podklady RZ'!H218</f>
        <v>703.74134600000014</v>
      </c>
      <c r="I8" s="168">
        <f>'[1]Podklady RZ'!I218</f>
        <v>145.99838500000001</v>
      </c>
      <c r="J8" s="157">
        <f t="shared" si="2"/>
        <v>3091.9728110000001</v>
      </c>
      <c r="L8" s="39"/>
    </row>
    <row r="9" spans="1:12">
      <c r="A9" s="159" t="s">
        <v>170</v>
      </c>
      <c r="B9" s="168">
        <f>'[1]Podklady RZ'!B219</f>
        <v>145.26633400000006</v>
      </c>
      <c r="C9" s="168">
        <f>'[1]Podklady RZ'!C219</f>
        <v>40.486139999999999</v>
      </c>
      <c r="D9" s="168">
        <f>'[1]Podklady RZ'!D219</f>
        <v>2.7439800000000001</v>
      </c>
      <c r="E9" s="168">
        <f>'[1]Podklady RZ'!E219</f>
        <v>3.5833199999999987</v>
      </c>
      <c r="F9" s="168">
        <f>'[1]Podklady RZ'!F219</f>
        <v>60.401741999999977</v>
      </c>
      <c r="G9" s="168">
        <f>'[1]Podklady RZ'!G219</f>
        <v>860.67676000000029</v>
      </c>
      <c r="H9" s="168">
        <f>'[1]Podklady RZ'!H219</f>
        <v>330.86808899999988</v>
      </c>
      <c r="I9" s="168">
        <f>'[1]Podklady RZ'!I219</f>
        <v>19.043635999999996</v>
      </c>
      <c r="J9" s="157">
        <f t="shared" si="2"/>
        <v>1463.0700010000003</v>
      </c>
      <c r="L9" s="39"/>
    </row>
    <row r="10" spans="1:12">
      <c r="A10" s="159" t="s">
        <v>243</v>
      </c>
      <c r="B10" s="168">
        <f>'[1]Podklady RZ'!B220</f>
        <v>645.04412400000024</v>
      </c>
      <c r="C10" s="168">
        <f>'[1]Podklady RZ'!C220</f>
        <v>8.7355999999999998</v>
      </c>
      <c r="D10" s="168">
        <f>'[1]Podklady RZ'!D220</f>
        <v>15.3645</v>
      </c>
      <c r="E10" s="168">
        <f>'[1]Podklady RZ'!E220</f>
        <v>6.806</v>
      </c>
      <c r="F10" s="168">
        <f>'[1]Podklady RZ'!F220</f>
        <v>1.2869999999999999</v>
      </c>
      <c r="G10" s="168">
        <f>'[1]Podklady RZ'!G220</f>
        <v>1429.4660440000009</v>
      </c>
      <c r="H10" s="168">
        <f>'[1]Podklady RZ'!H220</f>
        <v>986.62828599999978</v>
      </c>
      <c r="I10" s="168">
        <f>'[1]Podklady RZ'!I220</f>
        <v>46.093103000000013</v>
      </c>
      <c r="J10" s="157">
        <f t="shared" si="2"/>
        <v>3139.4246570000009</v>
      </c>
      <c r="L10" s="39"/>
    </row>
    <row r="11" spans="1:12">
      <c r="A11" s="159" t="s">
        <v>244</v>
      </c>
      <c r="B11" s="168">
        <f>'[1]Podklady RZ'!B221</f>
        <v>169.89893500000002</v>
      </c>
      <c r="C11" s="168">
        <f>'[1]Podklady RZ'!C221</f>
        <v>2.6789999999999998</v>
      </c>
      <c r="D11" s="168">
        <f>'[1]Podklady RZ'!D221</f>
        <v>7.157</v>
      </c>
      <c r="E11" s="168">
        <f>'[1]Podklady RZ'!E221</f>
        <v>2.0705999999999998</v>
      </c>
      <c r="F11" s="168">
        <f>'[1]Podklady RZ'!F221</f>
        <v>8.2786299999999997</v>
      </c>
      <c r="G11" s="168">
        <f>'[1]Podklady RZ'!G221</f>
        <v>956.53451099999972</v>
      </c>
      <c r="H11" s="168">
        <f>'[1]Podklady RZ'!H221</f>
        <v>523.94375900000034</v>
      </c>
      <c r="I11" s="168">
        <f>'[1]Podklady RZ'!I221</f>
        <v>10.800152000000001</v>
      </c>
      <c r="J11" s="157">
        <f t="shared" si="2"/>
        <v>1681.3625870000003</v>
      </c>
      <c r="L11" s="39"/>
    </row>
    <row r="12" spans="1:12">
      <c r="A12" s="159" t="s">
        <v>245</v>
      </c>
      <c r="B12" s="168">
        <f>'[1]Podklady RZ'!B222</f>
        <v>1798.171511</v>
      </c>
      <c r="C12" s="168">
        <f>'[1]Podklady RZ'!C222</f>
        <v>641.2292470000001</v>
      </c>
      <c r="D12" s="168">
        <f>'[1]Podklady RZ'!D222</f>
        <v>38.120403999999979</v>
      </c>
      <c r="E12" s="168">
        <f>'[1]Podklady RZ'!E222</f>
        <v>56.853611000000008</v>
      </c>
      <c r="F12" s="168">
        <f>'[1]Podklady RZ'!F222</f>
        <v>56.586977000000012</v>
      </c>
      <c r="G12" s="168">
        <f>'[1]Podklady RZ'!G222</f>
        <v>5120.1714680000014</v>
      </c>
      <c r="H12" s="168">
        <f>'[1]Podklady RZ'!H222</f>
        <v>2500.9582320000009</v>
      </c>
      <c r="I12" s="168">
        <f>'[1]Podklady RZ'!I222</f>
        <v>48.498394999999988</v>
      </c>
      <c r="J12" s="157">
        <f t="shared" si="2"/>
        <v>10260.589845000002</v>
      </c>
    </row>
    <row r="13" spans="1:12">
      <c r="A13" s="159" t="s">
        <v>246</v>
      </c>
      <c r="B13" s="168">
        <f>'[1]Podklady RZ'!B223</f>
        <v>469.77921099999992</v>
      </c>
      <c r="C13" s="168">
        <f>'[1]Podklady RZ'!C223</f>
        <v>33.739712000000004</v>
      </c>
      <c r="D13" s="168">
        <f>'[1]Podklady RZ'!D223</f>
        <v>0.996</v>
      </c>
      <c r="E13" s="168">
        <f>'[1]Podklady RZ'!E223</f>
        <v>22.685102000000001</v>
      </c>
      <c r="F13" s="168">
        <f>'[1]Podklady RZ'!F223</f>
        <v>14.215296999999998</v>
      </c>
      <c r="G13" s="168">
        <f>'[1]Podklady RZ'!G223</f>
        <v>1422.033295</v>
      </c>
      <c r="H13" s="168">
        <f>'[1]Podklady RZ'!H223</f>
        <v>897.15534399999933</v>
      </c>
      <c r="I13" s="168">
        <f>'[1]Podklady RZ'!I223</f>
        <v>14.432716999999997</v>
      </c>
      <c r="J13" s="157">
        <f t="shared" si="2"/>
        <v>2875.036677999999</v>
      </c>
    </row>
    <row r="14" spans="1:12">
      <c r="A14" s="159" t="s">
        <v>247</v>
      </c>
      <c r="B14" s="168">
        <f>'[1]Podklady RZ'!B224</f>
        <v>456.20247699999993</v>
      </c>
      <c r="C14" s="168">
        <f>'[1]Podklady RZ'!C224</f>
        <v>12.452566999999998</v>
      </c>
      <c r="D14" s="168">
        <f>'[1]Podklady RZ'!D224</f>
        <v>55.792765000000003</v>
      </c>
      <c r="E14" s="168">
        <f>'[1]Podklady RZ'!E224</f>
        <v>22.031051999999999</v>
      </c>
      <c r="F14" s="168">
        <f>'[1]Podklady RZ'!F224</f>
        <v>54.713115000000002</v>
      </c>
      <c r="G14" s="168">
        <f>'[1]Podklady RZ'!G224</f>
        <v>1221.6755640000003</v>
      </c>
      <c r="H14" s="168">
        <f>'[1]Podklady RZ'!H224</f>
        <v>756.02344900000003</v>
      </c>
      <c r="I14" s="168">
        <f>'[1]Podklady RZ'!I224</f>
        <v>175.04834099999999</v>
      </c>
      <c r="J14" s="157">
        <f t="shared" si="2"/>
        <v>2753.9393300000006</v>
      </c>
    </row>
    <row r="15" spans="1:12">
      <c r="A15" s="159" t="s">
        <v>248</v>
      </c>
      <c r="B15" s="168">
        <f>'[1]Podklady RZ'!B225</f>
        <v>423.09013400000003</v>
      </c>
      <c r="C15" s="168">
        <f>'[1]Podklady RZ'!C225</f>
        <v>0</v>
      </c>
      <c r="D15" s="168">
        <f>'[1]Podklady RZ'!D225</f>
        <v>25.602829999999997</v>
      </c>
      <c r="E15" s="168">
        <f>'[1]Podklady RZ'!E225</f>
        <v>3.6166520000000002</v>
      </c>
      <c r="F15" s="168">
        <f>'[1]Podklady RZ'!F225</f>
        <v>38.194315000000003</v>
      </c>
      <c r="G15" s="168">
        <f>'[1]Podklady RZ'!G225</f>
        <v>1786.2495569999996</v>
      </c>
      <c r="H15" s="168">
        <f>'[1]Podklady RZ'!H225</f>
        <v>1158.8266280000003</v>
      </c>
      <c r="I15" s="168">
        <f>'[1]Podklady RZ'!I225</f>
        <v>6.6467999999999998</v>
      </c>
      <c r="J15" s="157">
        <f t="shared" si="2"/>
        <v>3442.2269160000001</v>
      </c>
    </row>
    <row r="16" spans="1:12">
      <c r="A16" s="159" t="s">
        <v>249</v>
      </c>
      <c r="B16" s="168">
        <f>'[1]Podklady RZ'!B226</f>
        <v>3946.0720119999996</v>
      </c>
      <c r="C16" s="168">
        <f>'[1]Podklady RZ'!C226</f>
        <v>25.385926000000001</v>
      </c>
      <c r="D16" s="168">
        <f>'[1]Podklady RZ'!D226</f>
        <v>20.598600000000001</v>
      </c>
      <c r="E16" s="168">
        <f>'[1]Podklady RZ'!E226</f>
        <v>1.1645500000000002</v>
      </c>
      <c r="F16" s="168">
        <f>'[1]Podklady RZ'!F226</f>
        <v>15.441875</v>
      </c>
      <c r="G16" s="168">
        <f>'[1]Podklady RZ'!G226</f>
        <v>2425.2779770000006</v>
      </c>
      <c r="H16" s="168">
        <f>'[1]Podklady RZ'!H226</f>
        <v>1030.1905320000003</v>
      </c>
      <c r="I16" s="168">
        <f>'[1]Podklady RZ'!I226</f>
        <v>18.730785000000004</v>
      </c>
      <c r="J16" s="157">
        <f t="shared" si="2"/>
        <v>7482.8622570000007</v>
      </c>
    </row>
    <row r="17" spans="1:17">
      <c r="A17" s="159" t="s">
        <v>250</v>
      </c>
      <c r="B17" s="168">
        <f>'[1]Podklady RZ'!B227</f>
        <v>3541.4767400000032</v>
      </c>
      <c r="C17" s="168">
        <f>'[1]Podklady RZ'!C227</f>
        <v>386.91371099999992</v>
      </c>
      <c r="D17" s="168">
        <f>'[1]Podklady RZ'!D227</f>
        <v>131.84693299999998</v>
      </c>
      <c r="E17" s="168">
        <f>'[1]Podklady RZ'!E227</f>
        <v>7.275855</v>
      </c>
      <c r="F17" s="168">
        <f>'[1]Podklady RZ'!F227</f>
        <v>223.22757000000001</v>
      </c>
      <c r="G17" s="168">
        <f>'[1]Podklady RZ'!G227</f>
        <v>3768.6108409999988</v>
      </c>
      <c r="H17" s="168">
        <f>'[1]Podklady RZ'!H227</f>
        <v>1633.6599040000006</v>
      </c>
      <c r="I17" s="168">
        <f>'[1]Podklady RZ'!I227</f>
        <v>160.35083100000003</v>
      </c>
      <c r="J17" s="157">
        <f t="shared" si="2"/>
        <v>9853.3623850000022</v>
      </c>
    </row>
    <row r="18" spans="1:17">
      <c r="A18" s="159" t="s">
        <v>251</v>
      </c>
      <c r="B18" s="168">
        <f>'[1]Podklady RZ'!B228</f>
        <v>1450.3256490000001</v>
      </c>
      <c r="C18" s="168">
        <f>'[1]Podklady RZ'!C228</f>
        <v>0.73489000000000004</v>
      </c>
      <c r="D18" s="168">
        <f>'[1]Podklady RZ'!D228</f>
        <v>13.17834</v>
      </c>
      <c r="E18" s="168">
        <f>'[1]Podklady RZ'!E228</f>
        <v>10.433485000000001</v>
      </c>
      <c r="F18" s="168">
        <f>'[1]Podklady RZ'!F228</f>
        <v>11.331439999999997</v>
      </c>
      <c r="G18" s="168">
        <f>'[1]Podklady RZ'!G228</f>
        <v>1198.301917</v>
      </c>
      <c r="H18" s="168">
        <f>'[1]Podklady RZ'!H228</f>
        <v>483.10699700000009</v>
      </c>
      <c r="I18" s="168">
        <f>'[1]Podklady RZ'!I228</f>
        <v>2.1839579999999996</v>
      </c>
      <c r="J18" s="157">
        <f t="shared" si="2"/>
        <v>3169.5966759999997</v>
      </c>
    </row>
    <row r="19" spans="1:17">
      <c r="A19" s="4" t="s">
        <v>304</v>
      </c>
      <c r="J19" s="3"/>
    </row>
    <row r="20" spans="1:17">
      <c r="A20" s="161"/>
    </row>
    <row r="32" spans="1:17">
      <c r="K32" s="39"/>
      <c r="L32" s="39"/>
      <c r="M32" s="39"/>
      <c r="N32" s="39"/>
      <c r="O32" s="39"/>
      <c r="P32" s="39"/>
      <c r="Q32" s="39"/>
    </row>
  </sheetData>
  <sortState xmlns:xlrd2="http://schemas.microsoft.com/office/spreadsheetml/2017/richdata2" ref="A5:J18">
    <sortCondition ref="A5"/>
  </sortState>
  <mergeCells count="1">
    <mergeCell ref="B2:J2"/>
  </mergeCells>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6">
    <tabColor rgb="FF00B0F0"/>
  </sheetPr>
  <dimension ref="A1:U42"/>
  <sheetViews>
    <sheetView showGridLines="0" view="pageBreakPreview" zoomScale="85" zoomScaleNormal="85" zoomScaleSheetLayoutView="85" workbookViewId="0">
      <selection activeCell="H6" sqref="H6"/>
    </sheetView>
  </sheetViews>
  <sheetFormatPr defaultColWidth="9.140625" defaultRowHeight="12"/>
  <cols>
    <col min="1" max="1" width="33.4257812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28515625" style="7" customWidth="1"/>
    <col min="15" max="15" width="7.85546875" style="7" customWidth="1"/>
    <col min="16" max="21" width="9.140625" style="140" customWidth="1"/>
    <col min="22" max="16384" width="9.140625" style="7"/>
  </cols>
  <sheetData>
    <row r="1" spans="1:21" ht="20.25">
      <c r="A1" s="137" t="s">
        <v>307</v>
      </c>
      <c r="O1" s="191" t="str">
        <f>'3'!N1</f>
        <v>2022</v>
      </c>
    </row>
    <row r="2" spans="1:21" ht="18">
      <c r="A2" s="189" t="s">
        <v>308</v>
      </c>
    </row>
    <row r="3" spans="1:21" ht="12" customHeight="1">
      <c r="F3" s="10"/>
      <c r="G3" s="10"/>
      <c r="H3" s="10"/>
      <c r="I3" s="10"/>
      <c r="J3" s="10"/>
      <c r="K3" s="10"/>
    </row>
    <row r="4" spans="1:21">
      <c r="B4" s="22"/>
      <c r="C4" s="22"/>
      <c r="D4" s="22"/>
      <c r="E4" s="22"/>
      <c r="F4" s="10"/>
      <c r="K4" s="10"/>
      <c r="L4" s="9"/>
    </row>
    <row r="5" spans="1:21" ht="12.75" customHeight="1">
      <c r="A5" s="271"/>
      <c r="B5" s="263" t="s">
        <v>198</v>
      </c>
      <c r="C5" s="264"/>
      <c r="D5" s="265"/>
      <c r="E5" s="263" t="s">
        <v>199</v>
      </c>
      <c r="F5" s="264"/>
      <c r="G5" s="265"/>
      <c r="H5" s="264" t="s">
        <v>200</v>
      </c>
      <c r="I5" s="264"/>
      <c r="J5" s="264"/>
      <c r="K5" s="263" t="s">
        <v>201</v>
      </c>
      <c r="L5" s="264"/>
      <c r="M5" s="265"/>
      <c r="N5" s="266" t="s">
        <v>214</v>
      </c>
      <c r="O5" s="273" t="s">
        <v>309</v>
      </c>
    </row>
    <row r="6" spans="1:21">
      <c r="A6" s="272"/>
      <c r="B6" s="243" t="s">
        <v>202</v>
      </c>
      <c r="C6" s="244" t="s">
        <v>203</v>
      </c>
      <c r="D6" s="245" t="s">
        <v>204</v>
      </c>
      <c r="E6" s="243" t="s">
        <v>205</v>
      </c>
      <c r="F6" s="244" t="s">
        <v>206</v>
      </c>
      <c r="G6" s="245" t="s">
        <v>207</v>
      </c>
      <c r="H6" s="244" t="s">
        <v>208</v>
      </c>
      <c r="I6" s="244" t="s">
        <v>209</v>
      </c>
      <c r="J6" s="244" t="s">
        <v>210</v>
      </c>
      <c r="K6" s="243" t="s">
        <v>211</v>
      </c>
      <c r="L6" s="244" t="s">
        <v>212</v>
      </c>
      <c r="M6" s="245" t="s">
        <v>213</v>
      </c>
      <c r="N6" s="266"/>
      <c r="O6" s="273"/>
    </row>
    <row r="7" spans="1:21">
      <c r="A7" s="129" t="s">
        <v>310</v>
      </c>
      <c r="B7" s="222">
        <f>'[1]Podklady RZ'!B236</f>
        <v>1580.0216000000007</v>
      </c>
      <c r="C7" s="153">
        <f>'[1]Podklady RZ'!C236</f>
        <v>1580.0216000000007</v>
      </c>
      <c r="D7" s="223">
        <f>'[1]Podklady RZ'!D236</f>
        <v>1580.0176000000008</v>
      </c>
      <c r="E7" s="222">
        <f>'[1]Podklady RZ'!E236</f>
        <v>1568.0216000000007</v>
      </c>
      <c r="F7" s="153">
        <f>'[1]Podklady RZ'!F236</f>
        <v>1567.9126000000008</v>
      </c>
      <c r="G7" s="223">
        <f>'[1]Podklady RZ'!G236</f>
        <v>1567.9126000000008</v>
      </c>
      <c r="H7" s="153">
        <f>'[1]Podklady RZ'!H236</f>
        <v>1568.4226000000008</v>
      </c>
      <c r="I7" s="153">
        <f>'[1]Podklady RZ'!I236</f>
        <v>1569.7226000000007</v>
      </c>
      <c r="J7" s="153">
        <f>'[1]Podklady RZ'!J236</f>
        <v>1569.7226000000007</v>
      </c>
      <c r="K7" s="222">
        <f>'[1]Podklady RZ'!K236</f>
        <v>1584.0726000000006</v>
      </c>
      <c r="L7" s="153">
        <f>'[1]Podklady RZ'!L236</f>
        <v>1584.0726000000006</v>
      </c>
      <c r="M7" s="223">
        <f>'[1]Podklady RZ'!M236</f>
        <v>1584.2246000000005</v>
      </c>
      <c r="N7" s="153">
        <f>'[1]Podklady RZ'!N236</f>
        <v>1584.2246000000005</v>
      </c>
      <c r="O7" s="165">
        <f>'[1]Podklady RZ'!O236</f>
        <v>4.1076497087676613E-2</v>
      </c>
      <c r="U7" s="214"/>
    </row>
    <row r="8" spans="1:21">
      <c r="A8" s="124" t="s">
        <v>311</v>
      </c>
      <c r="B8" s="222">
        <f>'[1]Podklady RZ'!B237</f>
        <v>701.83383899999978</v>
      </c>
      <c r="C8" s="153">
        <f>'[1]Podklady RZ'!C237</f>
        <v>647.42768200000012</v>
      </c>
      <c r="D8" s="223">
        <f>'[1]Podklady RZ'!D237</f>
        <v>535.96928300000002</v>
      </c>
      <c r="E8" s="222">
        <f>'[1]Podklady RZ'!E237</f>
        <v>350.22648999999996</v>
      </c>
      <c r="F8" s="153">
        <f>'[1]Podklady RZ'!F237</f>
        <v>278.73124899999999</v>
      </c>
      <c r="G8" s="223">
        <f>'[1]Podklady RZ'!G237</f>
        <v>212.67398999999989</v>
      </c>
      <c r="H8" s="153">
        <f>'[1]Podklady RZ'!H237</f>
        <v>209.35098999999997</v>
      </c>
      <c r="I8" s="153">
        <f>'[1]Podklady RZ'!I237</f>
        <v>219.42076000000003</v>
      </c>
      <c r="J8" s="153">
        <f>'[1]Podklady RZ'!J237</f>
        <v>201.22339300000002</v>
      </c>
      <c r="K8" s="222">
        <f>'[1]Podklady RZ'!K237</f>
        <v>412.82934299999999</v>
      </c>
      <c r="L8" s="153">
        <f>'[1]Podklady RZ'!L237</f>
        <v>532.71223899999995</v>
      </c>
      <c r="M8" s="223">
        <f>'[1]Podklady RZ'!M237</f>
        <v>647.58369800000014</v>
      </c>
      <c r="N8" s="153">
        <f>'[1]Podklady RZ'!N237</f>
        <v>4949.9829559999998</v>
      </c>
      <c r="O8" s="165">
        <f>'[1]Podklady RZ'!O237</f>
        <v>3.6043270354445434E-2</v>
      </c>
      <c r="U8" s="214"/>
    </row>
    <row r="9" spans="1:21">
      <c r="A9" s="124" t="s">
        <v>312</v>
      </c>
      <c r="B9" s="222">
        <f>'[1]Podklady RZ'!B238</f>
        <v>526.42671899999993</v>
      </c>
      <c r="C9" s="153">
        <f>'[1]Podklady RZ'!C238</f>
        <v>494.20351699999992</v>
      </c>
      <c r="D9" s="223">
        <f>'[1]Podklady RZ'!D238</f>
        <v>390.97341500000005</v>
      </c>
      <c r="E9" s="222">
        <f>'[1]Podklady RZ'!E238</f>
        <v>271.609219</v>
      </c>
      <c r="F9" s="153">
        <f>'[1]Podklady RZ'!F238</f>
        <v>207.38528700000001</v>
      </c>
      <c r="G9" s="223">
        <f>'[1]Podklady RZ'!G238</f>
        <v>154.00920500000001</v>
      </c>
      <c r="H9" s="153">
        <f>'[1]Podklady RZ'!H238</f>
        <v>161.02092100000002</v>
      </c>
      <c r="I9" s="153">
        <f>'[1]Podklady RZ'!I238</f>
        <v>169.462941</v>
      </c>
      <c r="J9" s="153">
        <f>'[1]Podklady RZ'!J238</f>
        <v>144.413027</v>
      </c>
      <c r="K9" s="222">
        <f>'[1]Podklady RZ'!K238</f>
        <v>324.28475300000002</v>
      </c>
      <c r="L9" s="153">
        <f>'[1]Podklady RZ'!L238</f>
        <v>427.34886499999993</v>
      </c>
      <c r="M9" s="223">
        <f>'[1]Podklady RZ'!M238</f>
        <v>518.56904300000008</v>
      </c>
      <c r="N9" s="153">
        <f>'[1]Podklady RZ'!N238</f>
        <v>3789.7069119999996</v>
      </c>
      <c r="O9" s="166">
        <f>'[1]Podklady RZ'!O238</f>
        <v>4.9157542763513785E-2</v>
      </c>
      <c r="P9" s="215"/>
      <c r="U9" s="216"/>
    </row>
    <row r="10" spans="1:21">
      <c r="A10" s="127" t="s">
        <v>223</v>
      </c>
      <c r="B10" s="220">
        <f>'[1]Podklady RZ'!B239</f>
        <v>0</v>
      </c>
      <c r="C10" s="150">
        <f>'[1]Podklady RZ'!C239</f>
        <v>0</v>
      </c>
      <c r="D10" s="221">
        <f>'[1]Podklady RZ'!D239</f>
        <v>0</v>
      </c>
      <c r="E10" s="220">
        <f>'[1]Podklady RZ'!E239</f>
        <v>0</v>
      </c>
      <c r="F10" s="150">
        <f>'[1]Podklady RZ'!F239</f>
        <v>0</v>
      </c>
      <c r="G10" s="221">
        <f>'[1]Podklady RZ'!G239</f>
        <v>0</v>
      </c>
      <c r="H10" s="150">
        <f>'[1]Podklady RZ'!H239</f>
        <v>0</v>
      </c>
      <c r="I10" s="150">
        <f>'[1]Podklady RZ'!I239</f>
        <v>0</v>
      </c>
      <c r="J10" s="150">
        <f>'[1]Podklady RZ'!J239</f>
        <v>0</v>
      </c>
      <c r="K10" s="220">
        <f>'[1]Podklady RZ'!K239</f>
        <v>0</v>
      </c>
      <c r="L10" s="150">
        <f>'[1]Podklady RZ'!L239</f>
        <v>0</v>
      </c>
      <c r="M10" s="221">
        <f>'[1]Podklady RZ'!M239</f>
        <v>0</v>
      </c>
      <c r="N10" s="150">
        <f>'[1]Podklady RZ'!N239</f>
        <v>0</v>
      </c>
      <c r="O10" s="167">
        <f>'[1]Podklady RZ'!O239</f>
        <v>0</v>
      </c>
      <c r="P10" s="215"/>
      <c r="U10" s="216"/>
    </row>
    <row r="11" spans="1:21">
      <c r="A11" s="127" t="s">
        <v>224</v>
      </c>
      <c r="B11" s="220">
        <f>'[1]Podklady RZ'!B240</f>
        <v>6.8680000000000003</v>
      </c>
      <c r="C11" s="150">
        <f>'[1]Podklady RZ'!C240</f>
        <v>5.5106080000000004</v>
      </c>
      <c r="D11" s="221">
        <f>'[1]Podklady RZ'!D240</f>
        <v>7.88</v>
      </c>
      <c r="E11" s="220">
        <f>'[1]Podklady RZ'!E240</f>
        <v>6.2065900000000003</v>
      </c>
      <c r="F11" s="150">
        <f>'[1]Podklady RZ'!F240</f>
        <v>6.9967759999999997</v>
      </c>
      <c r="G11" s="221">
        <f>'[1]Podklady RZ'!G240</f>
        <v>4.9481619999999999</v>
      </c>
      <c r="H11" s="150">
        <f>'[1]Podklady RZ'!H240</f>
        <v>4.6245020000000006</v>
      </c>
      <c r="I11" s="150">
        <f>'[1]Podklady RZ'!I240</f>
        <v>4.5619700000000005</v>
      </c>
      <c r="J11" s="150">
        <f>'[1]Podklady RZ'!J240</f>
        <v>5.0093940000000003</v>
      </c>
      <c r="K11" s="220">
        <f>'[1]Podklady RZ'!K240</f>
        <v>5.3901019999999997</v>
      </c>
      <c r="L11" s="150">
        <f>'[1]Podklady RZ'!L240</f>
        <v>6.5502439999999993</v>
      </c>
      <c r="M11" s="221">
        <f>'[1]Podklady RZ'!M240</f>
        <v>6.4834120000000004</v>
      </c>
      <c r="N11" s="150">
        <f>'[1]Podklady RZ'!N240</f>
        <v>71.029759999999996</v>
      </c>
      <c r="O11" s="167">
        <f>'[1]Podklady RZ'!O240</f>
        <v>0.13200502121069346</v>
      </c>
      <c r="P11" s="215"/>
      <c r="U11" s="216"/>
    </row>
    <row r="12" spans="1:21">
      <c r="A12" s="127" t="s">
        <v>225</v>
      </c>
      <c r="B12" s="220">
        <f>'[1]Podklady RZ'!B241</f>
        <v>0</v>
      </c>
      <c r="C12" s="150">
        <f>'[1]Podklady RZ'!C241</f>
        <v>0</v>
      </c>
      <c r="D12" s="221">
        <f>'[1]Podklady RZ'!D241</f>
        <v>0</v>
      </c>
      <c r="E12" s="220">
        <f>'[1]Podklady RZ'!E241</f>
        <v>0</v>
      </c>
      <c r="F12" s="150">
        <f>'[1]Podklady RZ'!F241</f>
        <v>0</v>
      </c>
      <c r="G12" s="221">
        <f>'[1]Podklady RZ'!G241</f>
        <v>0</v>
      </c>
      <c r="H12" s="150">
        <f>'[1]Podklady RZ'!H241</f>
        <v>0</v>
      </c>
      <c r="I12" s="150">
        <f>'[1]Podklady RZ'!I241</f>
        <v>0</v>
      </c>
      <c r="J12" s="150">
        <f>'[1]Podklady RZ'!J241</f>
        <v>0</v>
      </c>
      <c r="K12" s="220">
        <f>'[1]Podklady RZ'!K241</f>
        <v>0</v>
      </c>
      <c r="L12" s="150">
        <f>'[1]Podklady RZ'!L241</f>
        <v>0</v>
      </c>
      <c r="M12" s="221">
        <f>'[1]Podklady RZ'!M241</f>
        <v>0</v>
      </c>
      <c r="N12" s="150">
        <f>'[1]Podklady RZ'!N241</f>
        <v>0</v>
      </c>
      <c r="O12" s="167">
        <f>'[1]Podklady RZ'!O241</f>
        <v>0</v>
      </c>
      <c r="P12" s="215"/>
      <c r="U12" s="216"/>
    </row>
    <row r="13" spans="1:21">
      <c r="A13" s="127" t="s">
        <v>226</v>
      </c>
      <c r="B13" s="220">
        <f>'[1]Podklady RZ'!B242</f>
        <v>0</v>
      </c>
      <c r="C13" s="150">
        <f>'[1]Podklady RZ'!C242</f>
        <v>0</v>
      </c>
      <c r="D13" s="221">
        <f>'[1]Podklady RZ'!D242</f>
        <v>0</v>
      </c>
      <c r="E13" s="220">
        <f>'[1]Podklady RZ'!E242</f>
        <v>0</v>
      </c>
      <c r="F13" s="150">
        <f>'[1]Podklady RZ'!F242</f>
        <v>0</v>
      </c>
      <c r="G13" s="221">
        <f>'[1]Podklady RZ'!G242</f>
        <v>0</v>
      </c>
      <c r="H13" s="150">
        <f>'[1]Podklady RZ'!H242</f>
        <v>0.59899999999999998</v>
      </c>
      <c r="I13" s="150">
        <f>'[1]Podklady RZ'!I242</f>
        <v>0.70499999999999996</v>
      </c>
      <c r="J13" s="150">
        <f>'[1]Podklady RZ'!J242</f>
        <v>0.315</v>
      </c>
      <c r="K13" s="220">
        <f>'[1]Podklady RZ'!K242</f>
        <v>0</v>
      </c>
      <c r="L13" s="150">
        <f>'[1]Podklady RZ'!L242</f>
        <v>0</v>
      </c>
      <c r="M13" s="221">
        <f>'[1]Podklady RZ'!M242</f>
        <v>0</v>
      </c>
      <c r="N13" s="150">
        <f>'[1]Podklady RZ'!N242</f>
        <v>1.6189999999999998</v>
      </c>
      <c r="O13" s="167">
        <f>'[1]Podklady RZ'!O242</f>
        <v>3.0606455092314848E-2</v>
      </c>
      <c r="P13" s="215"/>
      <c r="U13" s="216"/>
    </row>
    <row r="14" spans="1:21">
      <c r="A14" s="127" t="s">
        <v>227</v>
      </c>
      <c r="B14" s="220">
        <f>'[1]Podklady RZ'!B243</f>
        <v>1.0431199999999998</v>
      </c>
      <c r="C14" s="150">
        <f>'[1]Podklady RZ'!C243</f>
        <v>0.93992999999999993</v>
      </c>
      <c r="D14" s="221">
        <f>'[1]Podklady RZ'!D243</f>
        <v>1.6673800000000001</v>
      </c>
      <c r="E14" s="220">
        <f>'[1]Podklady RZ'!E243</f>
        <v>2.5958999999999999</v>
      </c>
      <c r="F14" s="150">
        <f>'[1]Podklady RZ'!F243</f>
        <v>2.7963</v>
      </c>
      <c r="G14" s="221">
        <f>'[1]Podklady RZ'!G243</f>
        <v>4.0751799999999996</v>
      </c>
      <c r="H14" s="150">
        <f>'[1]Podklady RZ'!H243</f>
        <v>4.3310500000000003</v>
      </c>
      <c r="I14" s="150">
        <f>'[1]Podklady RZ'!I243</f>
        <v>3.8789000000000002</v>
      </c>
      <c r="J14" s="150">
        <f>'[1]Podklady RZ'!J243</f>
        <v>3.3755700000000002</v>
      </c>
      <c r="K14" s="220">
        <f>'[1]Podklady RZ'!K243</f>
        <v>2.1842200000000003</v>
      </c>
      <c r="L14" s="150">
        <f>'[1]Podklady RZ'!L243</f>
        <v>1.12242</v>
      </c>
      <c r="M14" s="221">
        <f>'[1]Podklady RZ'!M243</f>
        <v>1.1271799999999998</v>
      </c>
      <c r="N14" s="150">
        <f>'[1]Podklady RZ'!N243</f>
        <v>29.137150000000002</v>
      </c>
      <c r="O14" s="167">
        <f>'[1]Podklady RZ'!O243</f>
        <v>0.33063742907408611</v>
      </c>
      <c r="P14" s="215"/>
      <c r="U14" s="216"/>
    </row>
    <row r="15" spans="1:21">
      <c r="A15" s="127" t="s">
        <v>228</v>
      </c>
      <c r="B15" s="220">
        <f>'[1]Podklady RZ'!B244</f>
        <v>0</v>
      </c>
      <c r="C15" s="150">
        <f>'[1]Podklady RZ'!C244</f>
        <v>0</v>
      </c>
      <c r="D15" s="221">
        <f>'[1]Podklady RZ'!D244</f>
        <v>0</v>
      </c>
      <c r="E15" s="220">
        <f>'[1]Podklady RZ'!E244</f>
        <v>0</v>
      </c>
      <c r="F15" s="150">
        <f>'[1]Podklady RZ'!F244</f>
        <v>0</v>
      </c>
      <c r="G15" s="221">
        <f>'[1]Podklady RZ'!G244</f>
        <v>0</v>
      </c>
      <c r="H15" s="150">
        <f>'[1]Podklady RZ'!H244</f>
        <v>0</v>
      </c>
      <c r="I15" s="150">
        <f>'[1]Podklady RZ'!I244</f>
        <v>0</v>
      </c>
      <c r="J15" s="150">
        <f>'[1]Podklady RZ'!J244</f>
        <v>0</v>
      </c>
      <c r="K15" s="220">
        <f>'[1]Podklady RZ'!K244</f>
        <v>0</v>
      </c>
      <c r="L15" s="150">
        <f>'[1]Podklady RZ'!L244</f>
        <v>0</v>
      </c>
      <c r="M15" s="221">
        <f>'[1]Podklady RZ'!M244</f>
        <v>0</v>
      </c>
      <c r="N15" s="150">
        <f>'[1]Podklady RZ'!N244</f>
        <v>0</v>
      </c>
      <c r="O15" s="167">
        <f>'[1]Podklady RZ'!O244</f>
        <v>0</v>
      </c>
      <c r="P15" s="215"/>
      <c r="U15" s="216"/>
    </row>
    <row r="16" spans="1:21">
      <c r="A16" s="127" t="s">
        <v>229</v>
      </c>
      <c r="B16" s="220">
        <f>'[1]Podklady RZ'!B245</f>
        <v>0</v>
      </c>
      <c r="C16" s="150">
        <f>'[1]Podklady RZ'!C245</f>
        <v>0</v>
      </c>
      <c r="D16" s="221">
        <f>'[1]Podklady RZ'!D245</f>
        <v>0</v>
      </c>
      <c r="E16" s="220">
        <f>'[1]Podklady RZ'!E245</f>
        <v>0</v>
      </c>
      <c r="F16" s="150">
        <f>'[1]Podklady RZ'!F245</f>
        <v>0</v>
      </c>
      <c r="G16" s="221">
        <f>'[1]Podklady RZ'!G245</f>
        <v>0</v>
      </c>
      <c r="H16" s="150">
        <f>'[1]Podklady RZ'!H245</f>
        <v>0</v>
      </c>
      <c r="I16" s="150">
        <f>'[1]Podklady RZ'!I245</f>
        <v>0</v>
      </c>
      <c r="J16" s="150">
        <f>'[1]Podklady RZ'!J245</f>
        <v>0</v>
      </c>
      <c r="K16" s="220">
        <f>'[1]Podklady RZ'!K245</f>
        <v>0</v>
      </c>
      <c r="L16" s="150">
        <f>'[1]Podklady RZ'!L245</f>
        <v>0</v>
      </c>
      <c r="M16" s="221">
        <f>'[1]Podklady RZ'!M245</f>
        <v>0</v>
      </c>
      <c r="N16" s="150">
        <f>'[1]Podklady RZ'!N245</f>
        <v>0</v>
      </c>
      <c r="O16" s="167">
        <f>'[1]Podklady RZ'!O245</f>
        <v>0</v>
      </c>
      <c r="P16" s="215"/>
      <c r="U16" s="216"/>
    </row>
    <row r="17" spans="1:21">
      <c r="A17" s="127" t="s">
        <v>230</v>
      </c>
      <c r="B17" s="220">
        <f>'[1]Podklady RZ'!B246</f>
        <v>0</v>
      </c>
      <c r="C17" s="150">
        <f>'[1]Podklady RZ'!C246</f>
        <v>0</v>
      </c>
      <c r="D17" s="221">
        <f>'[1]Podklady RZ'!D246</f>
        <v>0</v>
      </c>
      <c r="E17" s="220">
        <f>'[1]Podklady RZ'!E246</f>
        <v>0</v>
      </c>
      <c r="F17" s="150">
        <f>'[1]Podklady RZ'!F246</f>
        <v>0</v>
      </c>
      <c r="G17" s="221">
        <f>'[1]Podklady RZ'!G246</f>
        <v>0</v>
      </c>
      <c r="H17" s="150">
        <f>'[1]Podklady RZ'!H246</f>
        <v>0</v>
      </c>
      <c r="I17" s="150">
        <f>'[1]Podklady RZ'!I246</f>
        <v>0</v>
      </c>
      <c r="J17" s="150">
        <f>'[1]Podklady RZ'!J246</f>
        <v>0</v>
      </c>
      <c r="K17" s="220">
        <f>'[1]Podklady RZ'!K246</f>
        <v>0</v>
      </c>
      <c r="L17" s="150">
        <f>'[1]Podklady RZ'!L246</f>
        <v>0</v>
      </c>
      <c r="M17" s="221">
        <f>'[1]Podklady RZ'!M246</f>
        <v>0</v>
      </c>
      <c r="N17" s="150">
        <f>'[1]Podklady RZ'!N246</f>
        <v>0</v>
      </c>
      <c r="O17" s="167">
        <f>'[1]Podklady RZ'!O246</f>
        <v>0</v>
      </c>
      <c r="P17" s="215"/>
      <c r="U17" s="216"/>
    </row>
    <row r="18" spans="1:21">
      <c r="A18" s="127" t="s">
        <v>231</v>
      </c>
      <c r="B18" s="220">
        <f>'[1]Podklady RZ'!B247</f>
        <v>0</v>
      </c>
      <c r="C18" s="150">
        <f>'[1]Podklady RZ'!C247</f>
        <v>0</v>
      </c>
      <c r="D18" s="221">
        <f>'[1]Podklady RZ'!D247</f>
        <v>0</v>
      </c>
      <c r="E18" s="220">
        <f>'[1]Podklady RZ'!E247</f>
        <v>0</v>
      </c>
      <c r="F18" s="150">
        <f>'[1]Podklady RZ'!F247</f>
        <v>0</v>
      </c>
      <c r="G18" s="221">
        <f>'[1]Podklady RZ'!G247</f>
        <v>0</v>
      </c>
      <c r="H18" s="150">
        <f>'[1]Podklady RZ'!H247</f>
        <v>0</v>
      </c>
      <c r="I18" s="150">
        <f>'[1]Podklady RZ'!I247</f>
        <v>0</v>
      </c>
      <c r="J18" s="150">
        <f>'[1]Podklady RZ'!J247</f>
        <v>0</v>
      </c>
      <c r="K18" s="220">
        <f>'[1]Podklady RZ'!K247</f>
        <v>0</v>
      </c>
      <c r="L18" s="150">
        <f>'[1]Podklady RZ'!L247</f>
        <v>0</v>
      </c>
      <c r="M18" s="221">
        <f>'[1]Podklady RZ'!M247</f>
        <v>0</v>
      </c>
      <c r="N18" s="150">
        <f>'[1]Podklady RZ'!N247</f>
        <v>0</v>
      </c>
      <c r="O18" s="167">
        <f>'[1]Podklady RZ'!O247</f>
        <v>0</v>
      </c>
      <c r="U18" s="216"/>
    </row>
    <row r="19" spans="1:21">
      <c r="A19" s="127" t="s">
        <v>232</v>
      </c>
      <c r="B19" s="220">
        <f>'[1]Podklady RZ'!B248</f>
        <v>0</v>
      </c>
      <c r="C19" s="150">
        <f>'[1]Podklady RZ'!C248</f>
        <v>0</v>
      </c>
      <c r="D19" s="221">
        <f>'[1]Podklady RZ'!D248</f>
        <v>0</v>
      </c>
      <c r="E19" s="220">
        <f>'[1]Podklady RZ'!E248</f>
        <v>0</v>
      </c>
      <c r="F19" s="150">
        <f>'[1]Podklady RZ'!F248</f>
        <v>0</v>
      </c>
      <c r="G19" s="221">
        <f>'[1]Podklady RZ'!G248</f>
        <v>0</v>
      </c>
      <c r="H19" s="150">
        <f>'[1]Podklady RZ'!H248</f>
        <v>0</v>
      </c>
      <c r="I19" s="150">
        <f>'[1]Podklady RZ'!I248</f>
        <v>0</v>
      </c>
      <c r="J19" s="150">
        <f>'[1]Podklady RZ'!J248</f>
        <v>0</v>
      </c>
      <c r="K19" s="220">
        <f>'[1]Podklady RZ'!K248</f>
        <v>0</v>
      </c>
      <c r="L19" s="150">
        <f>'[1]Podklady RZ'!L248</f>
        <v>0</v>
      </c>
      <c r="M19" s="221">
        <f>'[1]Podklady RZ'!M248</f>
        <v>0</v>
      </c>
      <c r="N19" s="150">
        <f>'[1]Podklady RZ'!N248</f>
        <v>0</v>
      </c>
      <c r="O19" s="167">
        <f>'[1]Podklady RZ'!O248</f>
        <v>0</v>
      </c>
      <c r="U19" s="216"/>
    </row>
    <row r="20" spans="1:21">
      <c r="A20" s="127" t="s">
        <v>233</v>
      </c>
      <c r="B20" s="220">
        <f>'[1]Podklady RZ'!B249</f>
        <v>0</v>
      </c>
      <c r="C20" s="150">
        <f>'[1]Podklady RZ'!C249</f>
        <v>0</v>
      </c>
      <c r="D20" s="221">
        <f>'[1]Podklady RZ'!D249</f>
        <v>0</v>
      </c>
      <c r="E20" s="220">
        <f>'[1]Podklady RZ'!E249</f>
        <v>0</v>
      </c>
      <c r="F20" s="150">
        <f>'[1]Podklady RZ'!F249</f>
        <v>0</v>
      </c>
      <c r="G20" s="221">
        <f>'[1]Podklady RZ'!G249</f>
        <v>0</v>
      </c>
      <c r="H20" s="150">
        <f>'[1]Podklady RZ'!H249</f>
        <v>0</v>
      </c>
      <c r="I20" s="150">
        <f>'[1]Podklady RZ'!I249</f>
        <v>0</v>
      </c>
      <c r="J20" s="150">
        <f>'[1]Podklady RZ'!J249</f>
        <v>0</v>
      </c>
      <c r="K20" s="220">
        <f>'[1]Podklady RZ'!K249</f>
        <v>0</v>
      </c>
      <c r="L20" s="150">
        <f>'[1]Podklady RZ'!L249</f>
        <v>0</v>
      </c>
      <c r="M20" s="221">
        <f>'[1]Podklady RZ'!M249</f>
        <v>0</v>
      </c>
      <c r="N20" s="150">
        <f>'[1]Podklady RZ'!N249</f>
        <v>0</v>
      </c>
      <c r="O20" s="167">
        <f>'[1]Podklady RZ'!O249</f>
        <v>0</v>
      </c>
      <c r="U20" s="216"/>
    </row>
    <row r="21" spans="1:21">
      <c r="A21" s="127" t="s">
        <v>234</v>
      </c>
      <c r="B21" s="220">
        <f>'[1]Podklady RZ'!B250</f>
        <v>94.161000000000001</v>
      </c>
      <c r="C21" s="150">
        <f>'[1]Podklady RZ'!C250</f>
        <v>88.123000000000005</v>
      </c>
      <c r="D21" s="221">
        <f>'[1]Podklady RZ'!D250</f>
        <v>84.641000000000005</v>
      </c>
      <c r="E21" s="220">
        <f>'[1]Podklady RZ'!E250</f>
        <v>77.694999999999993</v>
      </c>
      <c r="F21" s="150">
        <f>'[1]Podklady RZ'!F250</f>
        <v>61.993000000000002</v>
      </c>
      <c r="G21" s="221">
        <f>'[1]Podklady RZ'!G250</f>
        <v>53.741</v>
      </c>
      <c r="H21" s="150">
        <f>'[1]Podklady RZ'!H250</f>
        <v>44.771000000000001</v>
      </c>
      <c r="I21" s="150">
        <f>'[1]Podklady RZ'!I250</f>
        <v>58.350999999999999</v>
      </c>
      <c r="J21" s="150">
        <f>'[1]Podklady RZ'!J250</f>
        <v>38.232999999999997</v>
      </c>
      <c r="K21" s="220">
        <f>'[1]Podklady RZ'!K250</f>
        <v>85.400999999999996</v>
      </c>
      <c r="L21" s="150">
        <f>'[1]Podklady RZ'!L250</f>
        <v>80.272000000000006</v>
      </c>
      <c r="M21" s="221">
        <f>'[1]Podklady RZ'!M250</f>
        <v>88.872</v>
      </c>
      <c r="N21" s="150">
        <f>'[1]Podklady RZ'!N250</f>
        <v>856.25399999999991</v>
      </c>
      <c r="O21" s="167">
        <f>'[1]Podklady RZ'!O250</f>
        <v>0.26043702984824818</v>
      </c>
      <c r="U21" s="216"/>
    </row>
    <row r="22" spans="1:21">
      <c r="A22" s="127" t="s">
        <v>235</v>
      </c>
      <c r="B22" s="220">
        <f>'[1]Podklady RZ'!B251</f>
        <v>0</v>
      </c>
      <c r="C22" s="150">
        <f>'[1]Podklady RZ'!C251</f>
        <v>0</v>
      </c>
      <c r="D22" s="221">
        <f>'[1]Podklady RZ'!D251</f>
        <v>0</v>
      </c>
      <c r="E22" s="220">
        <f>'[1]Podklady RZ'!E251</f>
        <v>0</v>
      </c>
      <c r="F22" s="150">
        <f>'[1]Podklady RZ'!F251</f>
        <v>0</v>
      </c>
      <c r="G22" s="221">
        <f>'[1]Podklady RZ'!G251</f>
        <v>0</v>
      </c>
      <c r="H22" s="150">
        <f>'[1]Podklady RZ'!H251</f>
        <v>0</v>
      </c>
      <c r="I22" s="150">
        <f>'[1]Podklady RZ'!I251</f>
        <v>0</v>
      </c>
      <c r="J22" s="150">
        <f>'[1]Podklady RZ'!J251</f>
        <v>0</v>
      </c>
      <c r="K22" s="220">
        <f>'[1]Podklady RZ'!K251</f>
        <v>0</v>
      </c>
      <c r="L22" s="150">
        <f>'[1]Podklady RZ'!L251</f>
        <v>0</v>
      </c>
      <c r="M22" s="221">
        <f>'[1]Podklady RZ'!M251</f>
        <v>0</v>
      </c>
      <c r="N22" s="150">
        <f>'[1]Podklady RZ'!N251</f>
        <v>0</v>
      </c>
      <c r="O22" s="167">
        <f>'[1]Podklady RZ'!O251</f>
        <v>0</v>
      </c>
      <c r="U22" s="216"/>
    </row>
    <row r="23" spans="1:21">
      <c r="A23" s="127" t="s">
        <v>236</v>
      </c>
      <c r="B23" s="220">
        <f>'[1]Podklady RZ'!B252</f>
        <v>0</v>
      </c>
      <c r="C23" s="150">
        <f>'[1]Podklady RZ'!C252</f>
        <v>0</v>
      </c>
      <c r="D23" s="221">
        <f>'[1]Podklady RZ'!D252</f>
        <v>0</v>
      </c>
      <c r="E23" s="220">
        <f>'[1]Podklady RZ'!E252</f>
        <v>0</v>
      </c>
      <c r="F23" s="150">
        <f>'[1]Podklady RZ'!F252</f>
        <v>0</v>
      </c>
      <c r="G23" s="221">
        <f>'[1]Podklady RZ'!G252</f>
        <v>0</v>
      </c>
      <c r="H23" s="150">
        <f>'[1]Podklady RZ'!H252</f>
        <v>0</v>
      </c>
      <c r="I23" s="150">
        <f>'[1]Podklady RZ'!I252</f>
        <v>0</v>
      </c>
      <c r="J23" s="150">
        <f>'[1]Podklady RZ'!J252</f>
        <v>0</v>
      </c>
      <c r="K23" s="220">
        <f>'[1]Podklady RZ'!K252</f>
        <v>0</v>
      </c>
      <c r="L23" s="150">
        <f>'[1]Podklady RZ'!L252</f>
        <v>0</v>
      </c>
      <c r="M23" s="221">
        <f>'[1]Podklady RZ'!M252</f>
        <v>0</v>
      </c>
      <c r="N23" s="150">
        <f>'[1]Podklady RZ'!N252</f>
        <v>0</v>
      </c>
      <c r="O23" s="167">
        <f>'[1]Podklady RZ'!O252</f>
        <v>0</v>
      </c>
      <c r="U23" s="216"/>
    </row>
    <row r="24" spans="1:21">
      <c r="A24" s="127" t="s">
        <v>237</v>
      </c>
      <c r="B24" s="220">
        <f>'[1]Podklady RZ'!B253</f>
        <v>0</v>
      </c>
      <c r="C24" s="150">
        <f>'[1]Podklady RZ'!C253</f>
        <v>0</v>
      </c>
      <c r="D24" s="221">
        <f>'[1]Podklady RZ'!D253</f>
        <v>0</v>
      </c>
      <c r="E24" s="220">
        <f>'[1]Podklady RZ'!E253</f>
        <v>0</v>
      </c>
      <c r="F24" s="150">
        <f>'[1]Podklady RZ'!F253</f>
        <v>0</v>
      </c>
      <c r="G24" s="221">
        <f>'[1]Podklady RZ'!G253</f>
        <v>0</v>
      </c>
      <c r="H24" s="150">
        <f>'[1]Podklady RZ'!H253</f>
        <v>3.9E-2</v>
      </c>
      <c r="I24" s="150">
        <f>'[1]Podklady RZ'!I253</f>
        <v>0</v>
      </c>
      <c r="J24" s="150">
        <f>'[1]Podklady RZ'!J253</f>
        <v>0</v>
      </c>
      <c r="K24" s="220">
        <f>'[1]Podklady RZ'!K253</f>
        <v>0</v>
      </c>
      <c r="L24" s="150">
        <f>'[1]Podklady RZ'!L253</f>
        <v>0</v>
      </c>
      <c r="M24" s="221">
        <f>'[1]Podklady RZ'!M253</f>
        <v>0</v>
      </c>
      <c r="N24" s="150">
        <f>'[1]Podklady RZ'!N253</f>
        <v>3.9E-2</v>
      </c>
      <c r="O24" s="167">
        <f>'[1]Podklady RZ'!O253</f>
        <v>2.7069439379625085E-4</v>
      </c>
      <c r="U24" s="216"/>
    </row>
    <row r="25" spans="1:21">
      <c r="A25" s="127" t="s">
        <v>238</v>
      </c>
      <c r="B25" s="220">
        <f>'[1]Podklady RZ'!B254</f>
        <v>424.35459899999995</v>
      </c>
      <c r="C25" s="150">
        <f>'[1]Podklady RZ'!C254</f>
        <v>399.62997899999993</v>
      </c>
      <c r="D25" s="221">
        <f>'[1]Podklady RZ'!D254</f>
        <v>296.78503500000005</v>
      </c>
      <c r="E25" s="220">
        <f>'[1]Podklady RZ'!E254</f>
        <v>185.111729</v>
      </c>
      <c r="F25" s="150">
        <f>'[1]Podklady RZ'!F254</f>
        <v>135.599211</v>
      </c>
      <c r="G25" s="221">
        <f>'[1]Podklady RZ'!G254</f>
        <v>91.244862999999995</v>
      </c>
      <c r="H25" s="150">
        <f>'[1]Podklady RZ'!H254</f>
        <v>106.65636900000001</v>
      </c>
      <c r="I25" s="150">
        <f>'[1]Podklady RZ'!I254</f>
        <v>101.966071</v>
      </c>
      <c r="J25" s="150">
        <f>'[1]Podklady RZ'!J254</f>
        <v>97.480063000000001</v>
      </c>
      <c r="K25" s="220">
        <f>'[1]Podklady RZ'!K254</f>
        <v>231.30943100000005</v>
      </c>
      <c r="L25" s="150">
        <f>'[1]Podklady RZ'!L254</f>
        <v>339.40420099999994</v>
      </c>
      <c r="M25" s="221">
        <f>'[1]Podklady RZ'!M254</f>
        <v>422.08645100000012</v>
      </c>
      <c r="N25" s="150">
        <f>'[1]Podklady RZ'!N254</f>
        <v>2831.6280019999999</v>
      </c>
      <c r="O25" s="167">
        <f>'[1]Podklady RZ'!O254</f>
        <v>0.13442307313066584</v>
      </c>
      <c r="U25" s="215"/>
    </row>
    <row r="26" spans="1:21" ht="13.5" customHeight="1">
      <c r="A26" s="125" t="s">
        <v>313</v>
      </c>
      <c r="B26" s="222">
        <f>'[1]Podklady RZ'!B255</f>
        <v>1352.837</v>
      </c>
      <c r="C26" s="153">
        <f>'[1]Podklady RZ'!C255</f>
        <v>1217.644</v>
      </c>
      <c r="D26" s="223">
        <f>'[1]Podklady RZ'!D255</f>
        <v>953.25400000000002</v>
      </c>
      <c r="E26" s="222">
        <f>'[1]Podklady RZ'!E255</f>
        <v>597.15091000000007</v>
      </c>
      <c r="F26" s="153">
        <f>'[1]Podklady RZ'!F255</f>
        <v>465.81599</v>
      </c>
      <c r="G26" s="223">
        <f>'[1]Podklady RZ'!G255</f>
        <v>233.46799799999999</v>
      </c>
      <c r="H26" s="153">
        <f>'[1]Podklady RZ'!H255</f>
        <v>181.16800000000001</v>
      </c>
      <c r="I26" s="153">
        <f>'[1]Podklady RZ'!I255</f>
        <v>180.68</v>
      </c>
      <c r="J26" s="153">
        <f>'[1]Podklady RZ'!J255</f>
        <v>339.38</v>
      </c>
      <c r="K26" s="222">
        <f>'[1]Podklady RZ'!K255</f>
        <v>762.71284400000002</v>
      </c>
      <c r="L26" s="153">
        <f>'[1]Podklady RZ'!L255</f>
        <v>1104.3979999999999</v>
      </c>
      <c r="M26" s="223">
        <f>'[1]Podklady RZ'!M255</f>
        <v>1292.4949999999999</v>
      </c>
      <c r="N26" s="153">
        <f>'[1]Podklady RZ'!N255</f>
        <v>8681.0037420000008</v>
      </c>
      <c r="O26" s="166"/>
      <c r="U26" s="217"/>
    </row>
    <row r="27" spans="1:21" ht="13.5" customHeight="1">
      <c r="A27" s="125" t="s">
        <v>314</v>
      </c>
      <c r="B27" s="222">
        <f>'[1]Podklady RZ'!B256</f>
        <v>1667.754357</v>
      </c>
      <c r="C27" s="153">
        <f>'[1]Podklady RZ'!C256</f>
        <v>1552.7117289999997</v>
      </c>
      <c r="D27" s="223">
        <f>'[1]Podklady RZ'!D256</f>
        <v>1147.392139</v>
      </c>
      <c r="E27" s="222">
        <f>'[1]Podklady RZ'!E256</f>
        <v>721.26548099999991</v>
      </c>
      <c r="F27" s="153">
        <f>'[1]Podklady RZ'!F256</f>
        <v>530.30790800000011</v>
      </c>
      <c r="G27" s="223">
        <f>'[1]Podklady RZ'!G256</f>
        <v>294.53476199999994</v>
      </c>
      <c r="H27" s="153">
        <f>'[1]Podklady RZ'!H256</f>
        <v>244.90852600000005</v>
      </c>
      <c r="I27" s="153">
        <f>'[1]Podklady RZ'!I256</f>
        <v>262.28618899999998</v>
      </c>
      <c r="J27" s="153">
        <f>'[1]Podklady RZ'!J256</f>
        <v>387.22066399999994</v>
      </c>
      <c r="K27" s="222">
        <f>'[1]Podklady RZ'!K256</f>
        <v>957.799173</v>
      </c>
      <c r="L27" s="153">
        <f>'[1]Podklady RZ'!L256</f>
        <v>1380.8975789999997</v>
      </c>
      <c r="M27" s="223">
        <f>'[1]Podklady RZ'!M256</f>
        <v>1678.2726289999998</v>
      </c>
      <c r="N27" s="153">
        <f>'[1]Podklady RZ'!N256</f>
        <v>10825.351135999999</v>
      </c>
      <c r="O27" s="166">
        <f>'[1]Podklady RZ'!O256</f>
        <v>0.15794304466740713</v>
      </c>
      <c r="U27" s="217"/>
    </row>
    <row r="28" spans="1:21" ht="12.75" customHeight="1">
      <c r="A28" s="127" t="s">
        <v>297</v>
      </c>
      <c r="B28" s="220">
        <f>'[1]Podklady RZ'!B257</f>
        <v>40.737714999999994</v>
      </c>
      <c r="C28" s="150">
        <f>'[1]Podklady RZ'!C257</f>
        <v>40.132047999999998</v>
      </c>
      <c r="D28" s="221">
        <f>'[1]Podklady RZ'!D257</f>
        <v>33.259914999999999</v>
      </c>
      <c r="E28" s="220">
        <f>'[1]Podklady RZ'!E257</f>
        <v>22.367478999999999</v>
      </c>
      <c r="F28" s="150">
        <f>'[1]Podklady RZ'!F257</f>
        <v>13.336322000000001</v>
      </c>
      <c r="G28" s="221">
        <f>'[1]Podklady RZ'!G257</f>
        <v>7.9493510000000001</v>
      </c>
      <c r="H28" s="150">
        <f>'[1]Podklady RZ'!H257</f>
        <v>6.6926480000000002</v>
      </c>
      <c r="I28" s="150">
        <f>'[1]Podklady RZ'!I257</f>
        <v>7.8327169999999997</v>
      </c>
      <c r="J28" s="150">
        <f>'[1]Podklady RZ'!J257</f>
        <v>9.9347459999999987</v>
      </c>
      <c r="K28" s="220">
        <f>'[1]Podklady RZ'!K257</f>
        <v>15.455230999999999</v>
      </c>
      <c r="L28" s="150">
        <f>'[1]Podklady RZ'!L257</f>
        <v>25.806516999999999</v>
      </c>
      <c r="M28" s="221">
        <f>'[1]Podklady RZ'!M257</f>
        <v>34.783756999999994</v>
      </c>
      <c r="N28" s="150">
        <f>'[1]Podklady RZ'!N257</f>
        <v>258.28844599999996</v>
      </c>
      <c r="O28" s="167">
        <f>'[1]Podklady RZ'!O257</f>
        <v>1.7529200844961394E-2</v>
      </c>
      <c r="U28" s="217"/>
    </row>
    <row r="29" spans="1:21" ht="12.75" customHeight="1">
      <c r="A29" s="127" t="s">
        <v>298</v>
      </c>
      <c r="B29" s="220">
        <f>'[1]Podklady RZ'!B258</f>
        <v>8.0870999999999995</v>
      </c>
      <c r="C29" s="150">
        <f>'[1]Podklady RZ'!C258</f>
        <v>3.7219499999999996</v>
      </c>
      <c r="D29" s="221">
        <f>'[1]Podklady RZ'!D258</f>
        <v>29.421697000000002</v>
      </c>
      <c r="E29" s="220">
        <f>'[1]Podklady RZ'!E258</f>
        <v>23.164379999999998</v>
      </c>
      <c r="F29" s="150">
        <f>'[1]Podklady RZ'!F258</f>
        <v>16.827561999999997</v>
      </c>
      <c r="G29" s="221">
        <f>'[1]Podklady RZ'!G258</f>
        <v>11.510856</v>
      </c>
      <c r="H29" s="150">
        <f>'[1]Podklady RZ'!H258</f>
        <v>10.914665999999999</v>
      </c>
      <c r="I29" s="150">
        <f>'[1]Podklady RZ'!I258</f>
        <v>10.948957999999999</v>
      </c>
      <c r="J29" s="150">
        <f>'[1]Podklady RZ'!J258</f>
        <v>15.574286000000001</v>
      </c>
      <c r="K29" s="220">
        <f>'[1]Podklady RZ'!K258</f>
        <v>21.519446999999996</v>
      </c>
      <c r="L29" s="150">
        <f>'[1]Podklady RZ'!L258</f>
        <v>28.848076000000002</v>
      </c>
      <c r="M29" s="221">
        <f>'[1]Podklady RZ'!M258</f>
        <v>42.315044999999998</v>
      </c>
      <c r="N29" s="150">
        <f>'[1]Podklady RZ'!N258</f>
        <v>222.85402299999998</v>
      </c>
      <c r="O29" s="167">
        <f>'[1]Podklady RZ'!O258</f>
        <v>0.14722943001563754</v>
      </c>
      <c r="U29" s="217"/>
    </row>
    <row r="30" spans="1:21" ht="12.75" customHeight="1">
      <c r="A30" s="127" t="s">
        <v>299</v>
      </c>
      <c r="B30" s="220">
        <f>'[1]Podklady RZ'!B259</f>
        <v>31.608578000000001</v>
      </c>
      <c r="C30" s="150">
        <f>'[1]Podklady RZ'!C259</f>
        <v>33.370204999999999</v>
      </c>
      <c r="D30" s="221">
        <f>'[1]Podklady RZ'!D259</f>
        <v>27.283846</v>
      </c>
      <c r="E30" s="220">
        <f>'[1]Podklady RZ'!E259</f>
        <v>20.079280999999998</v>
      </c>
      <c r="F30" s="150">
        <f>'[1]Podklady RZ'!F259</f>
        <v>9.3397679999999994</v>
      </c>
      <c r="G30" s="221">
        <f>'[1]Podklady RZ'!G259</f>
        <v>6.7080989999999998</v>
      </c>
      <c r="H30" s="150">
        <f>'[1]Podklady RZ'!H259</f>
        <v>0.85472000000000004</v>
      </c>
      <c r="I30" s="150">
        <f>'[1]Podklady RZ'!I259</f>
        <v>0.99700199999999994</v>
      </c>
      <c r="J30" s="150">
        <f>'[1]Podklady RZ'!J259</f>
        <v>1.4123350000000001</v>
      </c>
      <c r="K30" s="220">
        <f>'[1]Podklady RZ'!K259</f>
        <v>4.5805769999999999</v>
      </c>
      <c r="L30" s="150">
        <f>'[1]Podklady RZ'!L259</f>
        <v>18.676721000000001</v>
      </c>
      <c r="M30" s="221">
        <f>'[1]Podklady RZ'!M259</f>
        <v>25.977897000000002</v>
      </c>
      <c r="N30" s="150">
        <f>'[1]Podklady RZ'!N259</f>
        <v>180.88902900000002</v>
      </c>
      <c r="O30" s="167">
        <f>'[1]Podklady RZ'!O259</f>
        <v>0.32555429448157841</v>
      </c>
      <c r="U30" s="217"/>
    </row>
    <row r="31" spans="1:21" ht="12.75" customHeight="1">
      <c r="A31" s="127" t="s">
        <v>300</v>
      </c>
      <c r="B31" s="220">
        <f>'[1]Podklady RZ'!B260</f>
        <v>5.0995140000000001</v>
      </c>
      <c r="C31" s="150">
        <f>'[1]Podklady RZ'!C260</f>
        <v>5.1421710000000003</v>
      </c>
      <c r="D31" s="221">
        <f>'[1]Podklady RZ'!D260</f>
        <v>4.4323439999999996</v>
      </c>
      <c r="E31" s="220">
        <f>'[1]Podklady RZ'!E260</f>
        <v>2.797752</v>
      </c>
      <c r="F31" s="150">
        <f>'[1]Podklady RZ'!F260</f>
        <v>1.9502360000000001</v>
      </c>
      <c r="G31" s="221">
        <f>'[1]Podklady RZ'!G260</f>
        <v>1.1116199999999998</v>
      </c>
      <c r="H31" s="150">
        <f>'[1]Podklady RZ'!H260</f>
        <v>0.40384300000000001</v>
      </c>
      <c r="I31" s="150">
        <f>'[1]Podklady RZ'!I260</f>
        <v>0.39418000000000003</v>
      </c>
      <c r="J31" s="150">
        <f>'[1]Podklady RZ'!J260</f>
        <v>0.49720800000000004</v>
      </c>
      <c r="K31" s="220">
        <f>'[1]Podklady RZ'!K260</f>
        <v>1.0402060000000002</v>
      </c>
      <c r="L31" s="150">
        <f>'[1]Podklady RZ'!L260</f>
        <v>2.3210600000000001</v>
      </c>
      <c r="M31" s="221">
        <f>'[1]Podklady RZ'!M260</f>
        <v>3.213775</v>
      </c>
      <c r="N31" s="150">
        <f>'[1]Podklady RZ'!N260</f>
        <v>28.403908999999999</v>
      </c>
      <c r="O31" s="167">
        <f>'[1]Podklady RZ'!O260</f>
        <v>0.15184635635631344</v>
      </c>
    </row>
    <row r="32" spans="1:21">
      <c r="A32" s="127" t="s">
        <v>301</v>
      </c>
      <c r="B32" s="220">
        <f>'[1]Podklady RZ'!B261</f>
        <v>0.63659699999999997</v>
      </c>
      <c r="C32" s="150">
        <f>'[1]Podklady RZ'!C261</f>
        <v>0.62111799999999995</v>
      </c>
      <c r="D32" s="221">
        <f>'[1]Podklady RZ'!D261</f>
        <v>0.50749599999999995</v>
      </c>
      <c r="E32" s="220">
        <f>'[1]Podklady RZ'!E261</f>
        <v>0.30360500000000001</v>
      </c>
      <c r="F32" s="150">
        <f>'[1]Podklady RZ'!F261</f>
        <v>0.211559</v>
      </c>
      <c r="G32" s="221">
        <f>'[1]Podklady RZ'!G261</f>
        <v>0.11871999999999999</v>
      </c>
      <c r="H32" s="150">
        <f>'[1]Podklady RZ'!H261</f>
        <v>4.7E-2</v>
      </c>
      <c r="I32" s="150">
        <f>'[1]Podklady RZ'!I261</f>
        <v>4.8000000000000001E-2</v>
      </c>
      <c r="J32" s="150">
        <f>'[1]Podklady RZ'!J261</f>
        <v>7.0999999999999994E-2</v>
      </c>
      <c r="K32" s="220">
        <f>'[1]Podklady RZ'!K261</f>
        <v>0.19731800000000002</v>
      </c>
      <c r="L32" s="150">
        <f>'[1]Podklady RZ'!L261</f>
        <v>0.48843700000000001</v>
      </c>
      <c r="M32" s="221">
        <f>'[1]Podklady RZ'!M261</f>
        <v>0.57913999999999999</v>
      </c>
      <c r="N32" s="150">
        <f>'[1]Podklady RZ'!N261</f>
        <v>3.8299900000000004</v>
      </c>
      <c r="O32" s="167">
        <f>'[1]Podklady RZ'!O261</f>
        <v>6.914897960691788E-3</v>
      </c>
    </row>
    <row r="33" spans="1:15">
      <c r="A33" s="127" t="s">
        <v>302</v>
      </c>
      <c r="B33" s="220">
        <f>'[1]Podklady RZ'!B262</f>
        <v>935.1015359999999</v>
      </c>
      <c r="C33" s="150">
        <f>'[1]Podklady RZ'!C262</f>
        <v>832.89353899999981</v>
      </c>
      <c r="D33" s="221">
        <f>'[1]Podklady RZ'!D262</f>
        <v>538.53422699999987</v>
      </c>
      <c r="E33" s="220">
        <f>'[1]Podklady RZ'!E262</f>
        <v>311.56798599999996</v>
      </c>
      <c r="F33" s="150">
        <f>'[1]Podklady RZ'!F262</f>
        <v>279.57027500000009</v>
      </c>
      <c r="G33" s="221">
        <f>'[1]Podklady RZ'!G262</f>
        <v>143.64609799999997</v>
      </c>
      <c r="H33" s="150">
        <f>'[1]Podklady RZ'!H262</f>
        <v>153.58636800000002</v>
      </c>
      <c r="I33" s="150">
        <f>'[1]Podklady RZ'!I262</f>
        <v>174.80253199999996</v>
      </c>
      <c r="J33" s="150">
        <f>'[1]Podklady RZ'!J262</f>
        <v>268.06122299999993</v>
      </c>
      <c r="K33" s="220">
        <f>'[1]Podklady RZ'!K262</f>
        <v>702.12021300000004</v>
      </c>
      <c r="L33" s="150">
        <f>'[1]Podklady RZ'!L262</f>
        <v>861.48714000000007</v>
      </c>
      <c r="M33" s="221">
        <f>'[1]Podklady RZ'!M262</f>
        <v>1008.0431430000001</v>
      </c>
      <c r="N33" s="150">
        <f>'[1]Podklady RZ'!N262</f>
        <v>6209.4142800000009</v>
      </c>
      <c r="O33" s="167">
        <f>'[1]Podklady RZ'!O262</f>
        <v>0.18881998164961364</v>
      </c>
    </row>
    <row r="34" spans="1:15">
      <c r="A34" s="127" t="s">
        <v>303</v>
      </c>
      <c r="B34" s="220">
        <f>'[1]Podklady RZ'!B263</f>
        <v>631.45462100000009</v>
      </c>
      <c r="C34" s="150">
        <f>'[1]Podklady RZ'!C263</f>
        <v>621.90855999999997</v>
      </c>
      <c r="D34" s="221">
        <f>'[1]Podklady RZ'!D263</f>
        <v>501.87246200000004</v>
      </c>
      <c r="E34" s="220">
        <f>'[1]Podklady RZ'!E263</f>
        <v>334.45260300000007</v>
      </c>
      <c r="F34" s="150">
        <f>'[1]Podklady RZ'!F263</f>
        <v>205.31889100000004</v>
      </c>
      <c r="G34" s="221">
        <f>'[1]Podklady RZ'!G263</f>
        <v>121.48782300000001</v>
      </c>
      <c r="H34" s="150">
        <f>'[1]Podklady RZ'!H263</f>
        <v>70.74631100000002</v>
      </c>
      <c r="I34" s="150">
        <f>'[1]Podklady RZ'!I263</f>
        <v>65.593405000000004</v>
      </c>
      <c r="J34" s="150">
        <f>'[1]Podklady RZ'!J263</f>
        <v>89.290210999999999</v>
      </c>
      <c r="K34" s="220">
        <f>'[1]Podklady RZ'!K263</f>
        <v>206.98636500000003</v>
      </c>
      <c r="L34" s="150">
        <f>'[1]Podklady RZ'!L263</f>
        <v>432.51269499999989</v>
      </c>
      <c r="M34" s="221">
        <f>'[1]Podklady RZ'!M263</f>
        <v>548.82576099999983</v>
      </c>
      <c r="N34" s="150">
        <f>'[1]Podklady RZ'!N263</f>
        <v>3830.4497080000001</v>
      </c>
      <c r="O34" s="167">
        <f>'[1]Podklady RZ'!O263</f>
        <v>0.23114229436375938</v>
      </c>
    </row>
    <row r="35" spans="1:15">
      <c r="A35" s="127" t="s">
        <v>236</v>
      </c>
      <c r="B35" s="220">
        <f>'[1]Podklady RZ'!B264</f>
        <v>15.028696</v>
      </c>
      <c r="C35" s="150">
        <f>'[1]Podklady RZ'!C264</f>
        <v>14.922137999999999</v>
      </c>
      <c r="D35" s="221">
        <f>'[1]Podklady RZ'!D264</f>
        <v>12.080152</v>
      </c>
      <c r="E35" s="220">
        <f>'[1]Podklady RZ'!E264</f>
        <v>6.5323950000000002</v>
      </c>
      <c r="F35" s="150">
        <f>'[1]Podklady RZ'!F264</f>
        <v>3.753295</v>
      </c>
      <c r="G35" s="221">
        <f>'[1]Podklady RZ'!G264</f>
        <v>2.0021949999999999</v>
      </c>
      <c r="H35" s="150">
        <f>'[1]Podklady RZ'!H264</f>
        <v>1.6629700000000003</v>
      </c>
      <c r="I35" s="150">
        <f>'[1]Podklady RZ'!I264</f>
        <v>1.6693950000000002</v>
      </c>
      <c r="J35" s="150">
        <f>'[1]Podklady RZ'!J264</f>
        <v>2.3796550000000001</v>
      </c>
      <c r="K35" s="220">
        <f>'[1]Podklady RZ'!K264</f>
        <v>5.8998159999999986</v>
      </c>
      <c r="L35" s="150">
        <f>'[1]Podklady RZ'!L264</f>
        <v>10.756932999999998</v>
      </c>
      <c r="M35" s="221">
        <f>'[1]Podklady RZ'!M264</f>
        <v>14.534110999999998</v>
      </c>
      <c r="N35" s="150">
        <f>'[1]Podklady RZ'!N264</f>
        <v>91.221750999999998</v>
      </c>
      <c r="O35" s="167">
        <f>'[1]Podklady RZ'!O264</f>
        <v>5.9334095984931924E-2</v>
      </c>
    </row>
    <row r="36" spans="1:15" ht="12" customHeight="1">
      <c r="A36" s="151" t="s">
        <v>315</v>
      </c>
      <c r="B36" s="65"/>
      <c r="C36" s="65"/>
      <c r="D36" s="8"/>
      <c r="F36" s="10"/>
      <c r="G36" s="10"/>
      <c r="H36" s="10"/>
      <c r="I36" s="10"/>
      <c r="J36" s="10"/>
      <c r="K36" s="10"/>
      <c r="O36" s="3"/>
    </row>
    <row r="37" spans="1:15">
      <c r="A37" s="151"/>
      <c r="B37" s="65"/>
      <c r="C37" s="65"/>
    </row>
    <row r="38" spans="1:15">
      <c r="A38" s="140"/>
      <c r="B38" s="217"/>
      <c r="C38" s="217"/>
      <c r="D38" s="217"/>
      <c r="E38" s="140"/>
      <c r="F38" s="140"/>
      <c r="G38" s="140"/>
      <c r="H38" s="140"/>
      <c r="I38" s="140"/>
      <c r="J38" s="140"/>
      <c r="K38" s="140"/>
      <c r="L38" s="140"/>
      <c r="M38" s="140"/>
      <c r="N38" s="140"/>
    </row>
    <row r="39" spans="1:15">
      <c r="A39" s="140"/>
      <c r="B39" s="217"/>
      <c r="C39" s="217"/>
      <c r="D39" s="217"/>
      <c r="E39" s="140"/>
      <c r="F39" s="140"/>
      <c r="G39" s="140"/>
      <c r="H39" s="140"/>
      <c r="I39" s="140"/>
      <c r="J39" s="140"/>
      <c r="K39" s="140"/>
      <c r="L39" s="140"/>
      <c r="M39" s="140"/>
      <c r="N39" s="140"/>
    </row>
    <row r="40" spans="1:15">
      <c r="A40" s="140"/>
      <c r="B40" s="217"/>
      <c r="C40" s="217"/>
      <c r="D40" s="217"/>
      <c r="E40" s="140"/>
      <c r="F40" s="140"/>
      <c r="G40" s="140"/>
      <c r="H40" s="140"/>
      <c r="I40" s="140"/>
      <c r="J40" s="140"/>
      <c r="K40" s="140"/>
      <c r="L40" s="140"/>
      <c r="M40" s="10" t="s">
        <v>316</v>
      </c>
      <c r="N40" s="84">
        <f>O7</f>
        <v>4.1076497087676613E-2</v>
      </c>
    </row>
    <row r="41" spans="1:15">
      <c r="A41" s="140"/>
      <c r="B41" s="242"/>
      <c r="C41" s="242"/>
      <c r="D41" s="242"/>
      <c r="E41" s="140"/>
      <c r="F41" s="140"/>
      <c r="G41" s="140"/>
      <c r="H41" s="140"/>
      <c r="I41" s="140"/>
      <c r="J41" s="140"/>
      <c r="K41" s="140"/>
      <c r="L41" s="140"/>
      <c r="M41" s="10" t="s">
        <v>215</v>
      </c>
      <c r="N41" s="84">
        <f>O8</f>
        <v>3.6043270354445434E-2</v>
      </c>
    </row>
    <row r="42" spans="1:15">
      <c r="B42" s="8"/>
      <c r="C42" s="8"/>
      <c r="D42" s="8"/>
      <c r="M42" s="10" t="s">
        <v>219</v>
      </c>
      <c r="N42" s="84">
        <f>O9</f>
        <v>4.9157542763513785E-2</v>
      </c>
    </row>
  </sheetData>
  <mergeCells count="7">
    <mergeCell ref="A5:A6"/>
    <mergeCell ref="N5:N6"/>
    <mergeCell ref="O5:O6"/>
    <mergeCell ref="B5:D5"/>
    <mergeCell ref="E5:G5"/>
    <mergeCell ref="H5:J5"/>
    <mergeCell ref="K5:M5"/>
  </mergeCells>
  <conditionalFormatting sqref="O10:O25 O28:O35">
    <cfRule type="dataBar" priority="1">
      <dataBar>
        <cfvo type="num" val="0"/>
        <cfvo type="num" val="1"/>
        <color theme="9"/>
      </dataBar>
      <extLst>
        <ext xmlns:x14="http://schemas.microsoft.com/office/spreadsheetml/2009/9/main" uri="{B025F937-C7B1-47D3-B67F-A62EFF666E3E}">
          <x14:id>{434664EA-4D25-45A7-8C03-F8AE07084FA9}</x14:id>
        </ext>
      </extLst>
    </cfRule>
  </conditionalFormatting>
  <pageMargins left="0.31496062992125984" right="0.31496062992125984" top="0.35433070866141736" bottom="0.35433070866141736" header="0.31496062992125984" footer="0.19685039370078741"/>
  <pageSetup paperSize="9" scale="9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434664EA-4D25-45A7-8C03-F8AE07084FA9}">
            <x14:dataBar minLength="0" maxLength="100" gradient="0" direction="rightToLeft">
              <x14:cfvo type="num">
                <xm:f>0</xm:f>
              </x14:cfvo>
              <x14:cfvo type="num">
                <xm:f>1</xm:f>
              </x14:cfvo>
              <x14:negativeFillColor rgb="FFFF0000"/>
              <x14:axisColor rgb="FF000000"/>
            </x14:dataBar>
          </x14:cfRule>
          <xm:sqref>O10:O25 O28:O35</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20">
    <tabColor rgb="FF00B0F0"/>
  </sheetPr>
  <dimension ref="A1:U41"/>
  <sheetViews>
    <sheetView showGridLines="0" view="pageBreakPreview" zoomScaleNormal="70" zoomScaleSheetLayoutView="100" workbookViewId="0">
      <selection activeCell="Q36" sqref="Q36"/>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317</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271"/>
      <c r="B5" s="263" t="s">
        <v>198</v>
      </c>
      <c r="C5" s="264"/>
      <c r="D5" s="265"/>
      <c r="E5" s="263" t="s">
        <v>199</v>
      </c>
      <c r="F5" s="264"/>
      <c r="G5" s="265"/>
      <c r="H5" s="263" t="s">
        <v>200</v>
      </c>
      <c r="I5" s="264"/>
      <c r="J5" s="265"/>
      <c r="K5" s="263" t="s">
        <v>201</v>
      </c>
      <c r="L5" s="264"/>
      <c r="M5" s="265"/>
      <c r="N5" s="266" t="s">
        <v>214</v>
      </c>
      <c r="O5" s="273" t="s">
        <v>309</v>
      </c>
    </row>
    <row r="6" spans="1:21">
      <c r="A6" s="272"/>
      <c r="B6" s="243" t="s">
        <v>202</v>
      </c>
      <c r="C6" s="244" t="s">
        <v>203</v>
      </c>
      <c r="D6" s="245" t="s">
        <v>204</v>
      </c>
      <c r="E6" s="243" t="s">
        <v>205</v>
      </c>
      <c r="F6" s="244" t="s">
        <v>206</v>
      </c>
      <c r="G6" s="245" t="s">
        <v>207</v>
      </c>
      <c r="H6" s="243" t="s">
        <v>208</v>
      </c>
      <c r="I6" s="244" t="s">
        <v>209</v>
      </c>
      <c r="J6" s="245" t="s">
        <v>210</v>
      </c>
      <c r="K6" s="243" t="s">
        <v>211</v>
      </c>
      <c r="L6" s="244" t="s">
        <v>212</v>
      </c>
      <c r="M6" s="245" t="s">
        <v>213</v>
      </c>
      <c r="N6" s="266"/>
      <c r="O6" s="273"/>
      <c r="P6" s="10"/>
      <c r="U6" s="10"/>
    </row>
    <row r="7" spans="1:21">
      <c r="A7" s="124" t="s">
        <v>310</v>
      </c>
      <c r="B7" s="224">
        <f>'[1]Podklady RZ'!B272</f>
        <v>2169.2850000000026</v>
      </c>
      <c r="C7" s="156">
        <f>'[1]Podklady RZ'!C272</f>
        <v>2167.3450000000025</v>
      </c>
      <c r="D7" s="225">
        <f>'[1]Podklady RZ'!D272</f>
        <v>2167.3450000000025</v>
      </c>
      <c r="E7" s="224">
        <f>'[1]Podklady RZ'!E272</f>
        <v>2170.0050000000024</v>
      </c>
      <c r="F7" s="156">
        <f>'[1]Podklady RZ'!F272</f>
        <v>2170.0050000000024</v>
      </c>
      <c r="G7" s="225">
        <f>'[1]Podklady RZ'!G272</f>
        <v>2171.1850000000022</v>
      </c>
      <c r="H7" s="224">
        <f>'[1]Podklady RZ'!H272</f>
        <v>2170.3200000000024</v>
      </c>
      <c r="I7" s="156">
        <f>'[1]Podklady RZ'!I272</f>
        <v>2170.3200000000024</v>
      </c>
      <c r="J7" s="225">
        <f>'[1]Podklady RZ'!J272</f>
        <v>2170.3200000000024</v>
      </c>
      <c r="K7" s="224">
        <f>'[1]Podklady RZ'!K272</f>
        <v>2165.3990000000031</v>
      </c>
      <c r="L7" s="156">
        <f>'[1]Podklady RZ'!L272</f>
        <v>2165.3150000000032</v>
      </c>
      <c r="M7" s="225">
        <f>'[1]Podklady RZ'!M272</f>
        <v>2165.314000000003</v>
      </c>
      <c r="N7" s="156">
        <f>'[1]Podklady RZ'!N272</f>
        <v>2165.314000000003</v>
      </c>
      <c r="O7" s="162">
        <f>'[1]Podklady RZ'!O272</f>
        <v>5.614324775344702E-2</v>
      </c>
      <c r="P7" s="10"/>
      <c r="U7" s="56"/>
    </row>
    <row r="8" spans="1:21">
      <c r="A8" s="124" t="s">
        <v>311</v>
      </c>
      <c r="B8" s="224">
        <f>'[1]Podklady RZ'!B273</f>
        <v>941.83407799999998</v>
      </c>
      <c r="C8" s="156">
        <f>'[1]Podklady RZ'!C273</f>
        <v>837.91943500000014</v>
      </c>
      <c r="D8" s="225">
        <f>'[1]Podklady RZ'!D273</f>
        <v>700.63859200000047</v>
      </c>
      <c r="E8" s="224">
        <f>'[1]Podklady RZ'!E273</f>
        <v>495.05722999999989</v>
      </c>
      <c r="F8" s="156">
        <f>'[1]Podklady RZ'!F273</f>
        <v>409.36051000000015</v>
      </c>
      <c r="G8" s="225">
        <f>'[1]Podklady RZ'!G273</f>
        <v>265.20983900000004</v>
      </c>
      <c r="H8" s="224">
        <f>'[1]Podklady RZ'!H273</f>
        <v>257.11681400000009</v>
      </c>
      <c r="I8" s="156">
        <f>'[1]Podklady RZ'!I273</f>
        <v>255.2556780000001</v>
      </c>
      <c r="J8" s="225">
        <f>'[1]Podklady RZ'!J273</f>
        <v>310.04777299999984</v>
      </c>
      <c r="K8" s="224">
        <f>'[1]Podklady RZ'!K273</f>
        <v>591.44738799999971</v>
      </c>
      <c r="L8" s="156">
        <f>'[1]Podklady RZ'!L273</f>
        <v>751.59259099999963</v>
      </c>
      <c r="M8" s="225">
        <f>'[1]Podklady RZ'!M273</f>
        <v>857.76357499999961</v>
      </c>
      <c r="N8" s="156">
        <f>'[1]Podklady RZ'!N273</f>
        <v>6673.2435030000006</v>
      </c>
      <c r="O8" s="162">
        <f>'[1]Podklady RZ'!O273</f>
        <v>4.8591181395509338E-2</v>
      </c>
      <c r="P8" s="10"/>
      <c r="U8" s="56"/>
    </row>
    <row r="9" spans="1:21">
      <c r="A9" s="124" t="s">
        <v>312</v>
      </c>
      <c r="B9" s="224">
        <f>'[1]Podklady RZ'!B274</f>
        <v>642.01529999999991</v>
      </c>
      <c r="C9" s="156">
        <f>'[1]Podklady RZ'!C274</f>
        <v>573.74972400000001</v>
      </c>
      <c r="D9" s="225">
        <f>'[1]Podklady RZ'!D274</f>
        <v>457.58052499999997</v>
      </c>
      <c r="E9" s="224">
        <f>'[1]Podklady RZ'!E274</f>
        <v>301.40173899999996</v>
      </c>
      <c r="F9" s="156">
        <f>'[1]Podklady RZ'!F274</f>
        <v>235.57676999999998</v>
      </c>
      <c r="G9" s="225">
        <f>'[1]Podklady RZ'!G274</f>
        <v>131.863652</v>
      </c>
      <c r="H9" s="224">
        <f>'[1]Podklady RZ'!H274</f>
        <v>126.075284</v>
      </c>
      <c r="I9" s="156">
        <f>'[1]Podklady RZ'!I274</f>
        <v>123.96739200000002</v>
      </c>
      <c r="J9" s="225">
        <f>'[1]Podklady RZ'!J274</f>
        <v>166.14572900000007</v>
      </c>
      <c r="K9" s="224">
        <f>'[1]Podklady RZ'!K274</f>
        <v>371.20740700000005</v>
      </c>
      <c r="L9" s="156">
        <f>'[1]Podklady RZ'!L274</f>
        <v>510.38783500000005</v>
      </c>
      <c r="M9" s="225">
        <f>'[1]Podklady RZ'!M274</f>
        <v>586.30736899999999</v>
      </c>
      <c r="N9" s="156">
        <f>'[1]Podklady RZ'!N274</f>
        <v>4226.2787259999996</v>
      </c>
      <c r="O9" s="163">
        <f>'[1]Podklady RZ'!O274</f>
        <v>5.4820460269903205E-2</v>
      </c>
      <c r="P9" s="81"/>
      <c r="U9" s="83"/>
    </row>
    <row r="10" spans="1:21">
      <c r="A10" s="127" t="s">
        <v>223</v>
      </c>
      <c r="B10" s="226">
        <f>'[1]Podklady RZ'!B275</f>
        <v>243.36536299999997</v>
      </c>
      <c r="C10" s="157">
        <f>'[1]Podklady RZ'!C275</f>
        <v>234.23436100000001</v>
      </c>
      <c r="D10" s="227">
        <f>'[1]Podklady RZ'!D275</f>
        <v>192.82878000000002</v>
      </c>
      <c r="E10" s="226">
        <f>'[1]Podklady RZ'!E275</f>
        <v>135.11012000000002</v>
      </c>
      <c r="F10" s="157">
        <f>'[1]Podklady RZ'!F275</f>
        <v>97.592391999999975</v>
      </c>
      <c r="G10" s="227">
        <f>'[1]Podklady RZ'!G275</f>
        <v>64.599301999999994</v>
      </c>
      <c r="H10" s="226">
        <f>'[1]Podklady RZ'!H275</f>
        <v>59.071609000000002</v>
      </c>
      <c r="I10" s="157">
        <f>'[1]Podklady RZ'!I275</f>
        <v>59.855785000000004</v>
      </c>
      <c r="J10" s="227">
        <f>'[1]Podklady RZ'!J275</f>
        <v>81.070232000000019</v>
      </c>
      <c r="K10" s="226">
        <f>'[1]Podklady RZ'!K275</f>
        <v>137.09014800000003</v>
      </c>
      <c r="L10" s="157">
        <f>'[1]Podklady RZ'!L275</f>
        <v>189.39779099999998</v>
      </c>
      <c r="M10" s="227">
        <f>'[1]Podklady RZ'!M275</f>
        <v>256.35956299999998</v>
      </c>
      <c r="N10" s="157">
        <f>'[1]Podklady RZ'!N275</f>
        <v>1750.5754459999998</v>
      </c>
      <c r="O10" s="164">
        <f>'[1]Podklady RZ'!O275</f>
        <v>0.16351602281692029</v>
      </c>
      <c r="P10" s="81"/>
      <c r="U10" s="97"/>
    </row>
    <row r="11" spans="1:21">
      <c r="A11" s="127" t="s">
        <v>224</v>
      </c>
      <c r="B11" s="226">
        <f>'[1]Podklady RZ'!B276</f>
        <v>9.9712570000000014</v>
      </c>
      <c r="C11" s="157">
        <f>'[1]Podklady RZ'!C276</f>
        <v>9.2304520000000014</v>
      </c>
      <c r="D11" s="227">
        <f>'[1]Podklady RZ'!D276</f>
        <v>8.6924650000000003</v>
      </c>
      <c r="E11" s="226">
        <f>'[1]Podklady RZ'!E276</f>
        <v>7.4335369999999994</v>
      </c>
      <c r="F11" s="157">
        <f>'[1]Podklady RZ'!F276</f>
        <v>7.0521580000000004</v>
      </c>
      <c r="G11" s="227">
        <f>'[1]Podklady RZ'!G276</f>
        <v>6.2019649999999995</v>
      </c>
      <c r="H11" s="226">
        <f>'[1]Podklady RZ'!H276</f>
        <v>6.2909110000000004</v>
      </c>
      <c r="I11" s="157">
        <f>'[1]Podklady RZ'!I276</f>
        <v>5.906148</v>
      </c>
      <c r="J11" s="227">
        <f>'[1]Podklady RZ'!J276</f>
        <v>6.5433339999999998</v>
      </c>
      <c r="K11" s="226">
        <f>'[1]Podklady RZ'!K276</f>
        <v>8.0277410000000007</v>
      </c>
      <c r="L11" s="157">
        <f>'[1]Podklady RZ'!L276</f>
        <v>9.225090999999999</v>
      </c>
      <c r="M11" s="227">
        <f>'[1]Podklady RZ'!M276</f>
        <v>9.7712180000000011</v>
      </c>
      <c r="N11" s="157">
        <f>'[1]Podklady RZ'!N276</f>
        <v>94.346277000000015</v>
      </c>
      <c r="O11" s="164">
        <f>'[1]Podklady RZ'!O276</f>
        <v>0.17533752467324912</v>
      </c>
      <c r="P11" s="81"/>
      <c r="U11" s="97"/>
    </row>
    <row r="12" spans="1:21">
      <c r="A12" s="127" t="s">
        <v>225</v>
      </c>
      <c r="B12" s="226">
        <f>'[1]Podklady RZ'!B277</f>
        <v>7.2849080000000006</v>
      </c>
      <c r="C12" s="157">
        <f>'[1]Podklady RZ'!C277</f>
        <v>0</v>
      </c>
      <c r="D12" s="227">
        <f>'[1]Podklady RZ'!D277</f>
        <v>5.4329099999999997</v>
      </c>
      <c r="E12" s="226">
        <f>'[1]Podklady RZ'!E277</f>
        <v>2.9148100000000001</v>
      </c>
      <c r="F12" s="157">
        <f>'[1]Podklady RZ'!F277</f>
        <v>0</v>
      </c>
      <c r="G12" s="227">
        <f>'[1]Podklady RZ'!G277</f>
        <v>0.92453200000000002</v>
      </c>
      <c r="H12" s="226">
        <f>'[1]Podklady RZ'!H277</f>
        <v>0.94065700000000008</v>
      </c>
      <c r="I12" s="157">
        <f>'[1]Podklady RZ'!I277</f>
        <v>0</v>
      </c>
      <c r="J12" s="227">
        <f>'[1]Podklady RZ'!J277</f>
        <v>0.998838</v>
      </c>
      <c r="K12" s="226">
        <f>'[1]Podklady RZ'!K277</f>
        <v>0</v>
      </c>
      <c r="L12" s="157">
        <f>'[1]Podklady RZ'!L277</f>
        <v>0</v>
      </c>
      <c r="M12" s="227">
        <f>'[1]Podklady RZ'!M277</f>
        <v>0</v>
      </c>
      <c r="N12" s="157">
        <f>'[1]Podklady RZ'!N277</f>
        <v>18.496655000000001</v>
      </c>
      <c r="O12" s="164">
        <f>'[1]Podklady RZ'!O277</f>
        <v>3.5364679653381494E-3</v>
      </c>
      <c r="P12" s="81"/>
      <c r="U12" s="97"/>
    </row>
    <row r="13" spans="1:21">
      <c r="A13" s="127" t="s">
        <v>226</v>
      </c>
      <c r="B13" s="226">
        <f>'[1]Podklady RZ'!B278</f>
        <v>0</v>
      </c>
      <c r="C13" s="157">
        <f>'[1]Podklady RZ'!C278</f>
        <v>0</v>
      </c>
      <c r="D13" s="227">
        <f>'[1]Podklady RZ'!D278</f>
        <v>3.3999999999999998E-3</v>
      </c>
      <c r="E13" s="226">
        <f>'[1]Podklady RZ'!E278</f>
        <v>0.03</v>
      </c>
      <c r="F13" s="157">
        <f>'[1]Podklady RZ'!F278</f>
        <v>3.2299999999999995E-2</v>
      </c>
      <c r="G13" s="227">
        <f>'[1]Podklady RZ'!G278</f>
        <v>2.5100000000000001E-2</v>
      </c>
      <c r="H13" s="226">
        <f>'[1]Podklady RZ'!H278</f>
        <v>3.3E-3</v>
      </c>
      <c r="I13" s="157">
        <f>'[1]Podklady RZ'!I278</f>
        <v>1.84E-2</v>
      </c>
      <c r="J13" s="227">
        <f>'[1]Podklady RZ'!J278</f>
        <v>8.0000000000000002E-3</v>
      </c>
      <c r="K13" s="226">
        <f>'[1]Podklady RZ'!K278</f>
        <v>3.5400000000000002E-3</v>
      </c>
      <c r="L13" s="157">
        <f>'[1]Podklady RZ'!L278</f>
        <v>0</v>
      </c>
      <c r="M13" s="227">
        <f>'[1]Podklady RZ'!M278</f>
        <v>0</v>
      </c>
      <c r="N13" s="157">
        <f>'[1]Podklady RZ'!N278</f>
        <v>0.12404</v>
      </c>
      <c r="O13" s="164">
        <f>'[1]Podklady RZ'!O278</f>
        <v>2.3449195118287426E-3</v>
      </c>
      <c r="P13" s="81"/>
      <c r="U13" s="97"/>
    </row>
    <row r="14" spans="1:21">
      <c r="A14" s="127" t="s">
        <v>227</v>
      </c>
      <c r="B14" s="226">
        <f>'[1]Podklady RZ'!B279</f>
        <v>0</v>
      </c>
      <c r="C14" s="157">
        <f>'[1]Podklady RZ'!C279</f>
        <v>0</v>
      </c>
      <c r="D14" s="227">
        <f>'[1]Podklady RZ'!D279</f>
        <v>0</v>
      </c>
      <c r="E14" s="226">
        <f>'[1]Podklady RZ'!E279</f>
        <v>0</v>
      </c>
      <c r="F14" s="157">
        <f>'[1]Podklady RZ'!F279</f>
        <v>0</v>
      </c>
      <c r="G14" s="227">
        <f>'[1]Podklady RZ'!G279</f>
        <v>0</v>
      </c>
      <c r="H14" s="226">
        <f>'[1]Podklady RZ'!H279</f>
        <v>0</v>
      </c>
      <c r="I14" s="157">
        <f>'[1]Podklady RZ'!I279</f>
        <v>0</v>
      </c>
      <c r="J14" s="227">
        <f>'[1]Podklady RZ'!J279</f>
        <v>0</v>
      </c>
      <c r="K14" s="226">
        <f>'[1]Podklady RZ'!K279</f>
        <v>0</v>
      </c>
      <c r="L14" s="157">
        <f>'[1]Podklady RZ'!L279</f>
        <v>0</v>
      </c>
      <c r="M14" s="227">
        <f>'[1]Podklady RZ'!M279</f>
        <v>0</v>
      </c>
      <c r="N14" s="157">
        <f>'[1]Podklady RZ'!N279</f>
        <v>0</v>
      </c>
      <c r="O14" s="164">
        <f>'[1]Podklady RZ'!O279</f>
        <v>0</v>
      </c>
      <c r="P14" s="81"/>
      <c r="U14" s="97"/>
    </row>
    <row r="15" spans="1:21">
      <c r="A15" s="127" t="s">
        <v>228</v>
      </c>
      <c r="B15" s="226">
        <f>'[1]Podklady RZ'!B280</f>
        <v>0</v>
      </c>
      <c r="C15" s="157">
        <f>'[1]Podklady RZ'!C280</f>
        <v>0</v>
      </c>
      <c r="D15" s="227">
        <f>'[1]Podklady RZ'!D280</f>
        <v>0</v>
      </c>
      <c r="E15" s="226">
        <f>'[1]Podklady RZ'!E280</f>
        <v>0</v>
      </c>
      <c r="F15" s="157">
        <f>'[1]Podklady RZ'!F280</f>
        <v>0</v>
      </c>
      <c r="G15" s="227">
        <f>'[1]Podklady RZ'!G280</f>
        <v>0</v>
      </c>
      <c r="H15" s="226">
        <f>'[1]Podklady RZ'!H280</f>
        <v>0</v>
      </c>
      <c r="I15" s="157">
        <f>'[1]Podklady RZ'!I280</f>
        <v>0</v>
      </c>
      <c r="J15" s="227">
        <f>'[1]Podklady RZ'!J280</f>
        <v>0</v>
      </c>
      <c r="K15" s="226">
        <f>'[1]Podklady RZ'!K280</f>
        <v>0</v>
      </c>
      <c r="L15" s="157">
        <f>'[1]Podklady RZ'!L280</f>
        <v>0</v>
      </c>
      <c r="M15" s="227">
        <f>'[1]Podklady RZ'!M280</f>
        <v>0</v>
      </c>
      <c r="N15" s="157">
        <f>'[1]Podklady RZ'!N280</f>
        <v>0</v>
      </c>
      <c r="O15" s="164">
        <f>'[1]Podklady RZ'!O280</f>
        <v>0</v>
      </c>
      <c r="P15" s="81"/>
      <c r="U15" s="97"/>
    </row>
    <row r="16" spans="1:21">
      <c r="A16" s="127" t="s">
        <v>229</v>
      </c>
      <c r="B16" s="226">
        <f>'[1]Podklady RZ'!B281</f>
        <v>139.99612599999998</v>
      </c>
      <c r="C16" s="157">
        <f>'[1]Podklady RZ'!C281</f>
        <v>109.649827</v>
      </c>
      <c r="D16" s="227">
        <f>'[1]Podklady RZ'!D281</f>
        <v>105.64074699999999</v>
      </c>
      <c r="E16" s="226">
        <f>'[1]Podklady RZ'!E281</f>
        <v>55.749065999999999</v>
      </c>
      <c r="F16" s="157">
        <f>'[1]Podklady RZ'!F281</f>
        <v>41.955709999999996</v>
      </c>
      <c r="G16" s="227">
        <f>'[1]Podklady RZ'!G281</f>
        <v>4.8974650000000004</v>
      </c>
      <c r="H16" s="226">
        <f>'[1]Podklady RZ'!H281</f>
        <v>1.784905</v>
      </c>
      <c r="I16" s="157">
        <f>'[1]Podklady RZ'!I281</f>
        <v>2.6312799999999998</v>
      </c>
      <c r="J16" s="227">
        <f>'[1]Podklady RZ'!J281</f>
        <v>12.767688</v>
      </c>
      <c r="K16" s="226">
        <f>'[1]Podklady RZ'!K281</f>
        <v>76.873988999999995</v>
      </c>
      <c r="L16" s="157">
        <f>'[1]Podklady RZ'!L281</f>
        <v>139.45037200000002</v>
      </c>
      <c r="M16" s="227">
        <f>'[1]Podklady RZ'!M281</f>
        <v>157.18943299999998</v>
      </c>
      <c r="N16" s="157">
        <f>'[1]Podklady RZ'!N281</f>
        <v>848.58660800000007</v>
      </c>
      <c r="O16" s="164">
        <f>'[1]Podklady RZ'!O281</f>
        <v>2.7055437960101347E-2</v>
      </c>
      <c r="P16" s="81"/>
      <c r="U16" s="97"/>
    </row>
    <row r="17" spans="1:21">
      <c r="A17" s="127" t="s">
        <v>230</v>
      </c>
      <c r="B17" s="226">
        <f>'[1]Podklady RZ'!B282</f>
        <v>159.35626000000002</v>
      </c>
      <c r="C17" s="157">
        <f>'[1]Podklady RZ'!C282</f>
        <v>146.05451000000002</v>
      </c>
      <c r="D17" s="227">
        <f>'[1]Podklady RZ'!D282</f>
        <v>82.424300000000002</v>
      </c>
      <c r="E17" s="226">
        <f>'[1]Podklady RZ'!E282</f>
        <v>62.955889999999997</v>
      </c>
      <c r="F17" s="157">
        <f>'[1]Podklady RZ'!F282</f>
        <v>57.762650000000001</v>
      </c>
      <c r="G17" s="227">
        <f>'[1]Podklady RZ'!G282</f>
        <v>31.979790000000001</v>
      </c>
      <c r="H17" s="226">
        <f>'[1]Podklady RZ'!H282</f>
        <v>30.602900000000002</v>
      </c>
      <c r="I17" s="157">
        <f>'[1]Podklady RZ'!I282</f>
        <v>16.26125</v>
      </c>
      <c r="J17" s="227">
        <f>'[1]Podklady RZ'!J282</f>
        <v>42.067550000000004</v>
      </c>
      <c r="K17" s="226">
        <f>'[1]Podklady RZ'!K282</f>
        <v>96.408899999999988</v>
      </c>
      <c r="L17" s="157">
        <f>'[1]Podklady RZ'!L282</f>
        <v>106.92682000000001</v>
      </c>
      <c r="M17" s="227">
        <f>'[1]Podklady RZ'!M282</f>
        <v>96.749639999999999</v>
      </c>
      <c r="N17" s="157">
        <f>'[1]Podklady RZ'!N282</f>
        <v>929.55046000000016</v>
      </c>
      <c r="O17" s="164">
        <f>'[1]Podklady RZ'!O282</f>
        <v>0.95969034130868602</v>
      </c>
      <c r="P17" s="81"/>
      <c r="U17" s="97"/>
    </row>
    <row r="18" spans="1:21">
      <c r="A18" s="127" t="s">
        <v>231</v>
      </c>
      <c r="B18" s="226">
        <f>'[1]Podklady RZ'!B283</f>
        <v>0</v>
      </c>
      <c r="C18" s="157">
        <f>'[1]Podklady RZ'!C283</f>
        <v>0</v>
      </c>
      <c r="D18" s="227">
        <f>'[1]Podklady RZ'!D283</f>
        <v>0</v>
      </c>
      <c r="E18" s="226">
        <f>'[1]Podklady RZ'!E283</f>
        <v>0</v>
      </c>
      <c r="F18" s="157">
        <f>'[1]Podklady RZ'!F283</f>
        <v>0</v>
      </c>
      <c r="G18" s="227">
        <f>'[1]Podklady RZ'!G283</f>
        <v>0</v>
      </c>
      <c r="H18" s="226">
        <f>'[1]Podklady RZ'!H283</f>
        <v>0</v>
      </c>
      <c r="I18" s="157">
        <f>'[1]Podklady RZ'!I283</f>
        <v>0</v>
      </c>
      <c r="J18" s="227">
        <f>'[1]Podklady RZ'!J283</f>
        <v>0</v>
      </c>
      <c r="K18" s="226">
        <f>'[1]Podklady RZ'!K283</f>
        <v>0</v>
      </c>
      <c r="L18" s="157">
        <f>'[1]Podklady RZ'!L283</f>
        <v>0</v>
      </c>
      <c r="M18" s="227">
        <f>'[1]Podklady RZ'!M283</f>
        <v>0</v>
      </c>
      <c r="N18" s="157">
        <f>'[1]Podklady RZ'!N283</f>
        <v>0</v>
      </c>
      <c r="O18" s="164">
        <f>'[1]Podklady RZ'!O283</f>
        <v>0</v>
      </c>
      <c r="P18" s="81"/>
      <c r="U18" s="97"/>
    </row>
    <row r="19" spans="1:21">
      <c r="A19" s="127" t="s">
        <v>232</v>
      </c>
      <c r="B19" s="226">
        <f>'[1]Podklady RZ'!B284</f>
        <v>0</v>
      </c>
      <c r="C19" s="157">
        <f>'[1]Podklady RZ'!C284</f>
        <v>0</v>
      </c>
      <c r="D19" s="227">
        <f>'[1]Podklady RZ'!D284</f>
        <v>0</v>
      </c>
      <c r="E19" s="226">
        <f>'[1]Podklady RZ'!E284</f>
        <v>0</v>
      </c>
      <c r="F19" s="157">
        <f>'[1]Podklady RZ'!F284</f>
        <v>0</v>
      </c>
      <c r="G19" s="227">
        <f>'[1]Podklady RZ'!G284</f>
        <v>0</v>
      </c>
      <c r="H19" s="226">
        <f>'[1]Podklady RZ'!H284</f>
        <v>0</v>
      </c>
      <c r="I19" s="157">
        <f>'[1]Podklady RZ'!I284</f>
        <v>0</v>
      </c>
      <c r="J19" s="227">
        <f>'[1]Podklady RZ'!J284</f>
        <v>0</v>
      </c>
      <c r="K19" s="226">
        <f>'[1]Podklady RZ'!K284</f>
        <v>0</v>
      </c>
      <c r="L19" s="157">
        <f>'[1]Podklady RZ'!L284</f>
        <v>0</v>
      </c>
      <c r="M19" s="227">
        <f>'[1]Podklady RZ'!M284</f>
        <v>0</v>
      </c>
      <c r="N19" s="157">
        <f>'[1]Podklady RZ'!N284</f>
        <v>0</v>
      </c>
      <c r="O19" s="164">
        <f>'[1]Podklady RZ'!O284</f>
        <v>0</v>
      </c>
      <c r="P19" s="81"/>
      <c r="U19" s="97"/>
    </row>
    <row r="20" spans="1:21">
      <c r="A20" s="127" t="s">
        <v>233</v>
      </c>
      <c r="B20" s="226">
        <f>'[1]Podklady RZ'!B285</f>
        <v>0</v>
      </c>
      <c r="C20" s="157">
        <f>'[1]Podklady RZ'!C285</f>
        <v>0</v>
      </c>
      <c r="D20" s="227">
        <f>'[1]Podklady RZ'!D285</f>
        <v>0</v>
      </c>
      <c r="E20" s="226">
        <f>'[1]Podklady RZ'!E285</f>
        <v>0</v>
      </c>
      <c r="F20" s="157">
        <f>'[1]Podklady RZ'!F285</f>
        <v>0</v>
      </c>
      <c r="G20" s="227">
        <f>'[1]Podklady RZ'!G285</f>
        <v>0</v>
      </c>
      <c r="H20" s="226">
        <f>'[1]Podklady RZ'!H285</f>
        <v>0</v>
      </c>
      <c r="I20" s="157">
        <f>'[1]Podklady RZ'!I285</f>
        <v>0</v>
      </c>
      <c r="J20" s="227">
        <f>'[1]Podklady RZ'!J285</f>
        <v>0</v>
      </c>
      <c r="K20" s="226">
        <f>'[1]Podklady RZ'!K285</f>
        <v>0</v>
      </c>
      <c r="L20" s="157">
        <f>'[1]Podklady RZ'!L285</f>
        <v>0</v>
      </c>
      <c r="M20" s="227">
        <f>'[1]Podklady RZ'!M285</f>
        <v>0</v>
      </c>
      <c r="N20" s="157">
        <f>'[1]Podklady RZ'!N285</f>
        <v>0</v>
      </c>
      <c r="O20" s="164">
        <f>'[1]Podklady RZ'!O285</f>
        <v>0</v>
      </c>
      <c r="P20" s="81"/>
      <c r="U20" s="97"/>
    </row>
    <row r="21" spans="1:21">
      <c r="A21" s="127" t="s">
        <v>234</v>
      </c>
      <c r="B21" s="226">
        <f>'[1]Podklady RZ'!B286</f>
        <v>1.0984609999999999</v>
      </c>
      <c r="C21" s="157">
        <f>'[1]Podklady RZ'!C286</f>
        <v>0.879444</v>
      </c>
      <c r="D21" s="227">
        <f>'[1]Podklady RZ'!D286</f>
        <v>0.91209799999999996</v>
      </c>
      <c r="E21" s="226">
        <f>'[1]Podklady RZ'!E286</f>
        <v>0.61940800000000007</v>
      </c>
      <c r="F21" s="157">
        <f>'[1]Podklady RZ'!F286</f>
        <v>0.90471100000000004</v>
      </c>
      <c r="G21" s="227">
        <f>'[1]Podklady RZ'!G286</f>
        <v>0.75013800000000008</v>
      </c>
      <c r="H21" s="226">
        <f>'[1]Podklady RZ'!H286</f>
        <v>0.74522900000000003</v>
      </c>
      <c r="I21" s="157">
        <f>'[1]Podklady RZ'!I286</f>
        <v>0.30590400000000001</v>
      </c>
      <c r="J21" s="227">
        <f>'[1]Podklady RZ'!J286</f>
        <v>0.59854200000000002</v>
      </c>
      <c r="K21" s="226">
        <f>'[1]Podklady RZ'!K286</f>
        <v>0.90667299999999995</v>
      </c>
      <c r="L21" s="157">
        <f>'[1]Podklady RZ'!L286</f>
        <v>0.74159900000000001</v>
      </c>
      <c r="M21" s="227">
        <f>'[1]Podklady RZ'!M286</f>
        <v>0.55557600000000007</v>
      </c>
      <c r="N21" s="157">
        <f>'[1]Podklady RZ'!N286</f>
        <v>9.0177829999999997</v>
      </c>
      <c r="O21" s="164">
        <f>'[1]Podklady RZ'!O286</f>
        <v>2.742836378383079E-3</v>
      </c>
      <c r="P21" s="81"/>
      <c r="U21" s="97"/>
    </row>
    <row r="22" spans="1:21">
      <c r="A22" s="127" t="s">
        <v>235</v>
      </c>
      <c r="B22" s="226">
        <f>'[1]Podklady RZ'!B287</f>
        <v>9.7988000000000006E-2</v>
      </c>
      <c r="C22" s="157">
        <f>'[1]Podklady RZ'!C287</f>
        <v>9.1024000000000008E-2</v>
      </c>
      <c r="D22" s="227">
        <f>'[1]Podklady RZ'!D287</f>
        <v>8.2210999999999992E-2</v>
      </c>
      <c r="E22" s="226">
        <f>'[1]Podklady RZ'!E287</f>
        <v>5.3366999999999998E-2</v>
      </c>
      <c r="F22" s="157">
        <f>'[1]Podklady RZ'!F287</f>
        <v>4.2941E-2</v>
      </c>
      <c r="G22" s="227">
        <f>'[1]Podklady RZ'!G287</f>
        <v>1.9694E-2</v>
      </c>
      <c r="H22" s="226">
        <f>'[1]Podklady RZ'!H287</f>
        <v>1.8526000000000001E-2</v>
      </c>
      <c r="I22" s="157">
        <f>'[1]Podklady RZ'!I287</f>
        <v>1.8556999999999997E-2</v>
      </c>
      <c r="J22" s="227">
        <f>'[1]Podklady RZ'!J287</f>
        <v>2.1847000000000002E-2</v>
      </c>
      <c r="K22" s="226">
        <f>'[1]Podklady RZ'!K287</f>
        <v>7.5369000000000005E-2</v>
      </c>
      <c r="L22" s="157">
        <f>'[1]Podklady RZ'!L287</f>
        <v>6.6444000000000003E-2</v>
      </c>
      <c r="M22" s="227">
        <f>'[1]Podklady RZ'!M287</f>
        <v>0.10000400000000001</v>
      </c>
      <c r="N22" s="157">
        <f>'[1]Podklady RZ'!N287</f>
        <v>0.68797200000000003</v>
      </c>
      <c r="O22" s="164">
        <f>'[1]Podklady RZ'!O287</f>
        <v>3.2643369901290338E-4</v>
      </c>
      <c r="P22" s="81"/>
      <c r="U22" s="97"/>
    </row>
    <row r="23" spans="1:21">
      <c r="A23" s="127" t="s">
        <v>236</v>
      </c>
      <c r="B23" s="226">
        <f>'[1]Podklady RZ'!B288</f>
        <v>0</v>
      </c>
      <c r="C23" s="157">
        <f>'[1]Podklady RZ'!C288</f>
        <v>0</v>
      </c>
      <c r="D23" s="227">
        <f>'[1]Podklady RZ'!D288</f>
        <v>0</v>
      </c>
      <c r="E23" s="226">
        <f>'[1]Podklady RZ'!E288</f>
        <v>0</v>
      </c>
      <c r="F23" s="157">
        <f>'[1]Podklady RZ'!F288</f>
        <v>0</v>
      </c>
      <c r="G23" s="227">
        <f>'[1]Podklady RZ'!G288</f>
        <v>0</v>
      </c>
      <c r="H23" s="226">
        <f>'[1]Podklady RZ'!H288</f>
        <v>0</v>
      </c>
      <c r="I23" s="157">
        <f>'[1]Podklady RZ'!I288</f>
        <v>0</v>
      </c>
      <c r="J23" s="227">
        <f>'[1]Podklady RZ'!J288</f>
        <v>0</v>
      </c>
      <c r="K23" s="226">
        <f>'[1]Podklady RZ'!K288</f>
        <v>0</v>
      </c>
      <c r="L23" s="157">
        <f>'[1]Podklady RZ'!L288</f>
        <v>0</v>
      </c>
      <c r="M23" s="227">
        <f>'[1]Podklady RZ'!M288</f>
        <v>0</v>
      </c>
      <c r="N23" s="157">
        <f>'[1]Podklady RZ'!N288</f>
        <v>0</v>
      </c>
      <c r="O23" s="164">
        <f>'[1]Podklady RZ'!O288</f>
        <v>0</v>
      </c>
      <c r="P23" s="81"/>
      <c r="U23" s="97"/>
    </row>
    <row r="24" spans="1:21">
      <c r="A24" s="127" t="s">
        <v>237</v>
      </c>
      <c r="B24" s="226">
        <f>'[1]Podklady RZ'!B289</f>
        <v>2.7449629999999998</v>
      </c>
      <c r="C24" s="157">
        <f>'[1]Podklady RZ'!C289</f>
        <v>3.2714600000000003</v>
      </c>
      <c r="D24" s="227">
        <f>'[1]Podklady RZ'!D289</f>
        <v>3.8537980000000003</v>
      </c>
      <c r="E24" s="226">
        <f>'[1]Podklady RZ'!E289</f>
        <v>2.087342</v>
      </c>
      <c r="F24" s="157">
        <f>'[1]Podklady RZ'!F289</f>
        <v>0.25489800000000001</v>
      </c>
      <c r="G24" s="227">
        <f>'[1]Podklady RZ'!G289</f>
        <v>2.0001530000000001</v>
      </c>
      <c r="H24" s="226">
        <f>'[1]Podklady RZ'!H289</f>
        <v>0.24967200000000001</v>
      </c>
      <c r="I24" s="157">
        <f>'[1]Podklady RZ'!I289</f>
        <v>0.333872</v>
      </c>
      <c r="J24" s="227">
        <f>'[1]Podklady RZ'!J289</f>
        <v>0.42538199999999998</v>
      </c>
      <c r="K24" s="226">
        <f>'[1]Podklady RZ'!K289</f>
        <v>2.3938200000000003</v>
      </c>
      <c r="L24" s="157">
        <f>'[1]Podklady RZ'!L289</f>
        <v>3.0460599999999993</v>
      </c>
      <c r="M24" s="227">
        <f>'[1]Podklady RZ'!M289</f>
        <v>0.73027399999999998</v>
      </c>
      <c r="N24" s="157">
        <f>'[1]Podklady RZ'!N289</f>
        <v>21.391694000000005</v>
      </c>
      <c r="O24" s="164">
        <f>'[1]Podklady RZ'!O289</f>
        <v>0.14847722152833071</v>
      </c>
      <c r="P24" s="81"/>
      <c r="U24" s="97"/>
    </row>
    <row r="25" spans="1:21">
      <c r="A25" s="127" t="s">
        <v>238</v>
      </c>
      <c r="B25" s="226">
        <f>'[1]Podklady RZ'!B290</f>
        <v>78.099974000000003</v>
      </c>
      <c r="C25" s="157">
        <f>'[1]Podklady RZ'!C290</f>
        <v>70.338645999999997</v>
      </c>
      <c r="D25" s="227">
        <f>'[1]Podklady RZ'!D290</f>
        <v>57.709816000000004</v>
      </c>
      <c r="E25" s="226">
        <f>'[1]Podklady RZ'!E290</f>
        <v>34.448199000000002</v>
      </c>
      <c r="F25" s="157">
        <f>'[1]Podklady RZ'!F290</f>
        <v>29.979009999999999</v>
      </c>
      <c r="G25" s="227">
        <f>'[1]Podklady RZ'!G290</f>
        <v>20.465513000000001</v>
      </c>
      <c r="H25" s="226">
        <f>'[1]Podklady RZ'!H290</f>
        <v>26.367574999999999</v>
      </c>
      <c r="I25" s="157">
        <f>'[1]Podklady RZ'!I290</f>
        <v>38.636196000000005</v>
      </c>
      <c r="J25" s="227">
        <f>'[1]Podklady RZ'!J290</f>
        <v>21.644316000000003</v>
      </c>
      <c r="K25" s="226">
        <f>'[1]Podklady RZ'!K290</f>
        <v>49.427226999999995</v>
      </c>
      <c r="L25" s="157">
        <f>'[1]Podklady RZ'!L290</f>
        <v>61.533657999999996</v>
      </c>
      <c r="M25" s="227">
        <f>'[1]Podklady RZ'!M290</f>
        <v>64.851661000000007</v>
      </c>
      <c r="N25" s="157">
        <f>'[1]Podklady RZ'!N290</f>
        <v>553.50179100000003</v>
      </c>
      <c r="O25" s="164">
        <f>'[1]Podklady RZ'!O290</f>
        <v>2.6275842616684059E-2</v>
      </c>
      <c r="P25" s="81"/>
      <c r="U25" s="78"/>
    </row>
    <row r="26" spans="1:21" ht="13.5" customHeight="1">
      <c r="A26" s="125" t="s">
        <v>314</v>
      </c>
      <c r="B26" s="224">
        <f>'[1]Podklady RZ'!B291</f>
        <v>623.69815599999993</v>
      </c>
      <c r="C26" s="156">
        <f>'[1]Podklady RZ'!C291</f>
        <v>558.49815999999998</v>
      </c>
      <c r="D26" s="225">
        <f>'[1]Podklady RZ'!D291</f>
        <v>444.65783599999997</v>
      </c>
      <c r="E26" s="224">
        <f>'[1]Podklady RZ'!E291</f>
        <v>288.522018</v>
      </c>
      <c r="F26" s="156">
        <f>'[1]Podklady RZ'!F291</f>
        <v>225.53937299999998</v>
      </c>
      <c r="G26" s="225">
        <f>'[1]Podklady RZ'!G291</f>
        <v>125.25270500000002</v>
      </c>
      <c r="H26" s="224">
        <f>'[1]Podklady RZ'!H291</f>
        <v>118.31097199999998</v>
      </c>
      <c r="I26" s="156">
        <f>'[1]Podklady RZ'!I291</f>
        <v>115.76922599999999</v>
      </c>
      <c r="J26" s="225">
        <f>'[1]Podklady RZ'!J291</f>
        <v>157.19895700000004</v>
      </c>
      <c r="K26" s="224">
        <f>'[1]Podklady RZ'!K291</f>
        <v>359.07394099999988</v>
      </c>
      <c r="L26" s="156">
        <f>'[1]Podklady RZ'!L291</f>
        <v>495.99149299999993</v>
      </c>
      <c r="M26" s="225">
        <f>'[1]Podklady RZ'!M291</f>
        <v>572.88995900000009</v>
      </c>
      <c r="N26" s="156">
        <f>'[1]Podklady RZ'!N291</f>
        <v>4085.4027959999999</v>
      </c>
      <c r="O26" s="163">
        <f>'[1]Podklady RZ'!O291</f>
        <v>5.9606468943732012E-2</v>
      </c>
      <c r="P26" s="10"/>
      <c r="U26" s="8"/>
    </row>
    <row r="27" spans="1:21" ht="12.75" customHeight="1">
      <c r="A27" s="127" t="s">
        <v>297</v>
      </c>
      <c r="B27" s="226">
        <f>'[1]Podklady RZ'!B292</f>
        <v>105.85761199999999</v>
      </c>
      <c r="C27" s="157">
        <f>'[1]Podklady RZ'!C292</f>
        <v>96.908681000000001</v>
      </c>
      <c r="D27" s="227">
        <f>'[1]Podklady RZ'!D292</f>
        <v>83.94896199999998</v>
      </c>
      <c r="E27" s="226">
        <f>'[1]Podklady RZ'!E292</f>
        <v>65.131136999999995</v>
      </c>
      <c r="F27" s="157">
        <f>'[1]Podklady RZ'!F292</f>
        <v>58.465891000000006</v>
      </c>
      <c r="G27" s="227">
        <f>'[1]Podklady RZ'!G292</f>
        <v>47.236089000000007</v>
      </c>
      <c r="H27" s="226">
        <f>'[1]Podklady RZ'!H292</f>
        <v>44.954179000000003</v>
      </c>
      <c r="I27" s="157">
        <f>'[1]Podklady RZ'!I292</f>
        <v>41.860179999999993</v>
      </c>
      <c r="J27" s="227">
        <f>'[1]Podklady RZ'!J292</f>
        <v>45.201239999999991</v>
      </c>
      <c r="K27" s="226">
        <f>'[1]Podklady RZ'!K292</f>
        <v>66.749720999999994</v>
      </c>
      <c r="L27" s="157">
        <f>'[1]Podklady RZ'!L292</f>
        <v>84.740481999999986</v>
      </c>
      <c r="M27" s="227">
        <f>'[1]Podklady RZ'!M292</f>
        <v>87.708194000000006</v>
      </c>
      <c r="N27" s="157">
        <f>'[1]Podklady RZ'!N292</f>
        <v>828.76236799999992</v>
      </c>
      <c r="O27" s="164">
        <f>'[1]Podklady RZ'!O292</f>
        <v>5.6245419516046828E-2</v>
      </c>
      <c r="P27" s="81"/>
      <c r="U27" s="8"/>
    </row>
    <row r="28" spans="1:21" ht="12.75" customHeight="1">
      <c r="A28" s="127" t="s">
        <v>298</v>
      </c>
      <c r="B28" s="226">
        <f>'[1]Podklady RZ'!B293</f>
        <v>4.2214900000000002</v>
      </c>
      <c r="C28" s="157">
        <f>'[1]Podklady RZ'!C293</f>
        <v>3.8548110000000002</v>
      </c>
      <c r="D28" s="227">
        <f>'[1]Podklady RZ'!D293</f>
        <v>3.4161329999999999</v>
      </c>
      <c r="E28" s="226">
        <f>'[1]Podklady RZ'!E293</f>
        <v>2.5442140000000002</v>
      </c>
      <c r="F28" s="157">
        <f>'[1]Podklady RZ'!F293</f>
        <v>1.6302999999999999</v>
      </c>
      <c r="G28" s="227">
        <f>'[1]Podklady RZ'!G293</f>
        <v>1.0784299999999998</v>
      </c>
      <c r="H28" s="226">
        <f>'[1]Podklady RZ'!H293</f>
        <v>1.0820999999999998</v>
      </c>
      <c r="I28" s="157">
        <f>'[1]Podklady RZ'!I293</f>
        <v>1.0906199999999997</v>
      </c>
      <c r="J28" s="227">
        <f>'[1]Podklady RZ'!J293</f>
        <v>1.3750900000000001</v>
      </c>
      <c r="K28" s="226">
        <f>'[1]Podklady RZ'!K293</f>
        <v>2.5950569999999997</v>
      </c>
      <c r="L28" s="157">
        <f>'[1]Podklady RZ'!L293</f>
        <v>3.4339000000000004</v>
      </c>
      <c r="M28" s="227">
        <f>'[1]Podklady RZ'!M293</f>
        <v>4.1166929999999997</v>
      </c>
      <c r="N28" s="157">
        <f>'[1]Podklady RZ'!N293</f>
        <v>30.438838000000004</v>
      </c>
      <c r="O28" s="164">
        <f>'[1]Podklady RZ'!O293</f>
        <v>2.0109543946075992E-2</v>
      </c>
      <c r="P28" s="81"/>
      <c r="U28" s="8"/>
    </row>
    <row r="29" spans="1:21" ht="12.75" customHeight="1">
      <c r="A29" s="127" t="s">
        <v>299</v>
      </c>
      <c r="B29" s="226">
        <f>'[1]Podklady RZ'!B294</f>
        <v>8.4658759999999997</v>
      </c>
      <c r="C29" s="157">
        <f>'[1]Podklady RZ'!C294</f>
        <v>7.6579749999999995</v>
      </c>
      <c r="D29" s="227">
        <f>'[1]Podklady RZ'!D294</f>
        <v>5.3314810000000001</v>
      </c>
      <c r="E29" s="226">
        <f>'[1]Podklady RZ'!E294</f>
        <v>2.9108389999999997</v>
      </c>
      <c r="F29" s="157">
        <f>'[1]Podklady RZ'!F294</f>
        <v>1.196364</v>
      </c>
      <c r="G29" s="227">
        <f>'[1]Podklady RZ'!G294</f>
        <v>0.33893099999999998</v>
      </c>
      <c r="H29" s="226">
        <f>'[1]Podklady RZ'!H294</f>
        <v>0.29273300000000002</v>
      </c>
      <c r="I29" s="157">
        <f>'[1]Podklady RZ'!I294</f>
        <v>0.263187</v>
      </c>
      <c r="J29" s="227">
        <f>'[1]Podklady RZ'!J294</f>
        <v>0.41106999999999999</v>
      </c>
      <c r="K29" s="226">
        <f>'[1]Podklady RZ'!K294</f>
        <v>3.7779859999999998</v>
      </c>
      <c r="L29" s="157">
        <f>'[1]Podklady RZ'!L294</f>
        <v>6.0697009999999993</v>
      </c>
      <c r="M29" s="227">
        <f>'[1]Podklady RZ'!M294</f>
        <v>7.2977169999999996</v>
      </c>
      <c r="N29" s="157">
        <f>'[1]Podklady RZ'!N294</f>
        <v>44.013859999999987</v>
      </c>
      <c r="O29" s="164">
        <f>'[1]Podklady RZ'!O294</f>
        <v>7.9213765582825696E-2</v>
      </c>
      <c r="P29" s="81"/>
      <c r="U29" s="8"/>
    </row>
    <row r="30" spans="1:21" ht="12.75" customHeight="1">
      <c r="A30" s="127" t="s">
        <v>300</v>
      </c>
      <c r="B30" s="226">
        <f>'[1]Podklady RZ'!B295</f>
        <v>0.745784</v>
      </c>
      <c r="C30" s="157">
        <f>'[1]Podklady RZ'!C295</f>
        <v>0.680836</v>
      </c>
      <c r="D30" s="227">
        <f>'[1]Podklady RZ'!D295</f>
        <v>0.5340689999999999</v>
      </c>
      <c r="E30" s="226">
        <f>'[1]Podklady RZ'!E295</f>
        <v>0.43090100000000003</v>
      </c>
      <c r="F30" s="157">
        <f>'[1]Podklady RZ'!F295</f>
        <v>0.22880400000000001</v>
      </c>
      <c r="G30" s="227">
        <f>'[1]Podklady RZ'!G295</f>
        <v>0.11544</v>
      </c>
      <c r="H30" s="226">
        <f>'[1]Podklady RZ'!H295</f>
        <v>0.11325700000000001</v>
      </c>
      <c r="I30" s="157">
        <f>'[1]Podklady RZ'!I295</f>
        <v>6.6621000000000014E-2</v>
      </c>
      <c r="J30" s="227">
        <f>'[1]Podklady RZ'!J295</f>
        <v>0.12779399999999999</v>
      </c>
      <c r="K30" s="226">
        <f>'[1]Podklady RZ'!K295</f>
        <v>0.39183200000000001</v>
      </c>
      <c r="L30" s="157">
        <f>'[1]Podklady RZ'!L295</f>
        <v>0.64303399999999999</v>
      </c>
      <c r="M30" s="227">
        <f>'[1]Podklady RZ'!M295</f>
        <v>0.69722099999999998</v>
      </c>
      <c r="N30" s="157">
        <f>'[1]Podklady RZ'!N295</f>
        <v>4.7755929999999998</v>
      </c>
      <c r="O30" s="164">
        <f>'[1]Podklady RZ'!O295</f>
        <v>2.5530161939707523E-2</v>
      </c>
      <c r="P30" s="81"/>
    </row>
    <row r="31" spans="1:21">
      <c r="A31" s="127" t="s">
        <v>301</v>
      </c>
      <c r="B31" s="226">
        <f>'[1]Podklady RZ'!B296</f>
        <v>3.2163189999999995</v>
      </c>
      <c r="C31" s="157">
        <f>'[1]Podklady RZ'!C296</f>
        <v>3.0283519999999999</v>
      </c>
      <c r="D31" s="227">
        <f>'[1]Podklady RZ'!D296</f>
        <v>2.5457869999999998</v>
      </c>
      <c r="E31" s="226">
        <f>'[1]Podklady RZ'!E296</f>
        <v>1.7799510000000001</v>
      </c>
      <c r="F31" s="157">
        <f>'[1]Podklady RZ'!F296</f>
        <v>1.4617840000000002</v>
      </c>
      <c r="G31" s="227">
        <f>'[1]Podklady RZ'!G296</f>
        <v>0.76913300000000007</v>
      </c>
      <c r="H31" s="226">
        <f>'[1]Podklady RZ'!H296</f>
        <v>0.76945200000000002</v>
      </c>
      <c r="I31" s="157">
        <f>'[1]Podklady RZ'!I296</f>
        <v>0.73381999999999992</v>
      </c>
      <c r="J31" s="227">
        <f>'[1]Podklady RZ'!J296</f>
        <v>1.2369450000000002</v>
      </c>
      <c r="K31" s="226">
        <f>'[1]Podklady RZ'!K296</f>
        <v>2.1559629999999999</v>
      </c>
      <c r="L31" s="157">
        <f>'[1]Podklady RZ'!L296</f>
        <v>2.7326629999999996</v>
      </c>
      <c r="M31" s="227">
        <f>'[1]Podklady RZ'!M296</f>
        <v>2.8633009999999999</v>
      </c>
      <c r="N31" s="157">
        <f>'[1]Podklady RZ'!N296</f>
        <v>23.293469999999996</v>
      </c>
      <c r="O31" s="164">
        <f>'[1]Podklady RZ'!O296</f>
        <v>4.2055453983022226E-2</v>
      </c>
      <c r="P31" s="81"/>
    </row>
    <row r="32" spans="1:21">
      <c r="A32" s="127" t="s">
        <v>302</v>
      </c>
      <c r="B32" s="226">
        <f>'[1]Podklady RZ'!B297</f>
        <v>316.33830099999994</v>
      </c>
      <c r="C32" s="157">
        <f>'[1]Podklady RZ'!C297</f>
        <v>281.82674100000003</v>
      </c>
      <c r="D32" s="227">
        <f>'[1]Podklady RZ'!D297</f>
        <v>220.66369699999998</v>
      </c>
      <c r="E32" s="226">
        <f>'[1]Podklady RZ'!E297</f>
        <v>138.719966</v>
      </c>
      <c r="F32" s="157">
        <f>'[1]Podklady RZ'!F297</f>
        <v>108.206599</v>
      </c>
      <c r="G32" s="227">
        <f>'[1]Podklady RZ'!G297</f>
        <v>51.492011000000005</v>
      </c>
      <c r="H32" s="226">
        <f>'[1]Podklady RZ'!H297</f>
        <v>49.205575999999994</v>
      </c>
      <c r="I32" s="157">
        <f>'[1]Podklady RZ'!I297</f>
        <v>49.669847999999995</v>
      </c>
      <c r="J32" s="227">
        <f>'[1]Podklady RZ'!J297</f>
        <v>74.035641000000027</v>
      </c>
      <c r="K32" s="226">
        <f>'[1]Podklady RZ'!K297</f>
        <v>182.82185999999996</v>
      </c>
      <c r="L32" s="157">
        <f>'[1]Podklady RZ'!L297</f>
        <v>255.42289200000002</v>
      </c>
      <c r="M32" s="227">
        <f>'[1]Podklady RZ'!M297</f>
        <v>299.42969499999998</v>
      </c>
      <c r="N32" s="157">
        <f>'[1]Podklady RZ'!N297</f>
        <v>2027.8328270000002</v>
      </c>
      <c r="O32" s="164">
        <f>'[1]Podklady RZ'!O297</f>
        <v>6.1663683548365877E-2</v>
      </c>
      <c r="P32" s="81"/>
    </row>
    <row r="33" spans="1:16">
      <c r="A33" s="127" t="s">
        <v>303</v>
      </c>
      <c r="B33" s="226">
        <f>'[1]Podklady RZ'!B298</f>
        <v>168.92082900000003</v>
      </c>
      <c r="C33" s="157">
        <f>'[1]Podklady RZ'!C298</f>
        <v>151.03602299999997</v>
      </c>
      <c r="D33" s="227">
        <f>'[1]Podklady RZ'!D298</f>
        <v>117.11227699999999</v>
      </c>
      <c r="E33" s="226">
        <f>'[1]Podklady RZ'!E298</f>
        <v>70.231176000000019</v>
      </c>
      <c r="F33" s="157">
        <f>'[1]Podklady RZ'!F298</f>
        <v>48.773966000000001</v>
      </c>
      <c r="G33" s="227">
        <f>'[1]Podklady RZ'!G298</f>
        <v>21.728852999999997</v>
      </c>
      <c r="H33" s="226">
        <f>'[1]Podklady RZ'!H298</f>
        <v>19.624311999999993</v>
      </c>
      <c r="I33" s="157">
        <f>'[1]Podklady RZ'!I298</f>
        <v>19.854685</v>
      </c>
      <c r="J33" s="227">
        <f>'[1]Podklady RZ'!J298</f>
        <v>31.728743999999999</v>
      </c>
      <c r="K33" s="226">
        <f>'[1]Podklady RZ'!K298</f>
        <v>91.904458000000005</v>
      </c>
      <c r="L33" s="157">
        <f>'[1]Podklady RZ'!L298</f>
        <v>130.71027599999999</v>
      </c>
      <c r="M33" s="227">
        <f>'[1]Podklady RZ'!M298</f>
        <v>156.28584200000003</v>
      </c>
      <c r="N33" s="157">
        <f>'[1]Podklady RZ'!N298</f>
        <v>1027.9114410000002</v>
      </c>
      <c r="O33" s="164">
        <f>'[1]Podklady RZ'!O298</f>
        <v>6.202765392775602E-2</v>
      </c>
      <c r="P33" s="81"/>
    </row>
    <row r="34" spans="1:16">
      <c r="A34" s="127" t="s">
        <v>236</v>
      </c>
      <c r="B34" s="226">
        <f>'[1]Podklady RZ'!B299</f>
        <v>15.931944999999999</v>
      </c>
      <c r="C34" s="157">
        <f>'[1]Podklady RZ'!C299</f>
        <v>13.504740999999999</v>
      </c>
      <c r="D34" s="227">
        <f>'[1]Podklady RZ'!D299</f>
        <v>11.10543</v>
      </c>
      <c r="E34" s="226">
        <f>'[1]Podklady RZ'!E299</f>
        <v>6.7738339999999999</v>
      </c>
      <c r="F34" s="157">
        <f>'[1]Podklady RZ'!F299</f>
        <v>5.575664999999999</v>
      </c>
      <c r="G34" s="227">
        <f>'[1]Podklady RZ'!G299</f>
        <v>2.4938180000000001</v>
      </c>
      <c r="H34" s="226">
        <f>'[1]Podklady RZ'!H299</f>
        <v>2.2693629999999998</v>
      </c>
      <c r="I34" s="157">
        <f>'[1]Podklady RZ'!I299</f>
        <v>2.2302649999999997</v>
      </c>
      <c r="J34" s="227">
        <f>'[1]Podklady RZ'!J299</f>
        <v>3.082433</v>
      </c>
      <c r="K34" s="226">
        <f>'[1]Podklady RZ'!K299</f>
        <v>8.6770639999999997</v>
      </c>
      <c r="L34" s="157">
        <f>'[1]Podklady RZ'!L299</f>
        <v>12.238544999999998</v>
      </c>
      <c r="M34" s="227">
        <f>'[1]Podklady RZ'!M299</f>
        <v>14.491296000000002</v>
      </c>
      <c r="N34" s="157">
        <f>'[1]Podklady RZ'!N299</f>
        <v>98.374399000000011</v>
      </c>
      <c r="O34" s="164">
        <f>'[1]Podklady RZ'!O299</f>
        <v>6.3986450257088268E-2</v>
      </c>
      <c r="P34" s="81"/>
    </row>
    <row r="35" spans="1:16" ht="12"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5.614324775344702E-2</v>
      </c>
    </row>
    <row r="40" spans="1:16">
      <c r="B40" s="1"/>
      <c r="C40" s="1"/>
      <c r="D40" s="1"/>
      <c r="M40" s="10" t="s">
        <v>215</v>
      </c>
      <c r="N40" s="84">
        <f>O8</f>
        <v>4.8591181395509338E-2</v>
      </c>
    </row>
    <row r="41" spans="1:16">
      <c r="B41" s="8"/>
      <c r="C41" s="8"/>
      <c r="D41" s="8"/>
      <c r="M41" s="10" t="s">
        <v>219</v>
      </c>
      <c r="N41" s="84">
        <f>O9</f>
        <v>5.4820460269903205E-2</v>
      </c>
    </row>
  </sheetData>
  <mergeCells count="7">
    <mergeCell ref="A5:A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{029605AC-0507-4D5B-8D5B-24A1B2AF878B}</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{98E4EA45-E805-420E-AF4E-163985420ECC}</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029605AC-0507-4D5B-8D5B-24A1B2AF878B}">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98E4EA45-E805-420E-AF4E-163985420ECC}">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2"/>
  <dimension ref="A1:U38"/>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customWidth="1"/>
    <col min="4" max="4" width="14.42578125" style="7" customWidth="1"/>
    <col min="5" max="5" width="8" style="7" customWidth="1"/>
    <col min="6" max="6" width="14.42578125" style="7" customWidth="1"/>
    <col min="7" max="7" width="8" style="7" customWidth="1"/>
    <col min="8" max="8" width="14.42578125" style="7" customWidth="1"/>
    <col min="9" max="9" width="8" style="7" customWidth="1"/>
    <col min="10" max="10" width="14.42578125" style="7" customWidth="1"/>
    <col min="11" max="11" width="8" style="7" customWidth="1"/>
    <col min="12" max="12" width="14.42578125" style="7" customWidth="1"/>
    <col min="13" max="13" width="8" style="7" customWidth="1"/>
    <col min="14" max="26" width="9.140625" style="7" customWidth="1"/>
    <col min="27" max="16384" width="9.140625" style="7"/>
  </cols>
  <sheetData>
    <row r="1" spans="1:21" ht="18">
      <c r="A1" s="13" t="s">
        <v>24</v>
      </c>
      <c r="B1" s="78"/>
      <c r="C1" s="78"/>
      <c r="D1" s="78"/>
      <c r="E1" s="78"/>
      <c r="F1" s="78"/>
      <c r="G1" s="78"/>
      <c r="H1" s="78"/>
      <c r="I1" s="78"/>
      <c r="J1" s="78"/>
      <c r="K1" s="78"/>
      <c r="L1" s="78"/>
      <c r="M1" s="71" t="e">
        <f>CONTENTS!#REF!</f>
        <v>#REF!</v>
      </c>
      <c r="N1" s="81"/>
      <c r="O1" s="78"/>
    </row>
    <row r="2" spans="1:21" ht="7.5" customHeight="1">
      <c r="A2" s="13"/>
      <c r="B2" s="78"/>
      <c r="C2" s="78"/>
      <c r="D2" s="78"/>
      <c r="E2" s="78"/>
      <c r="F2" s="78"/>
      <c r="G2" s="78"/>
      <c r="H2" s="78"/>
      <c r="I2" s="78"/>
      <c r="J2" s="78"/>
      <c r="K2" s="78"/>
      <c r="L2" s="78"/>
      <c r="M2" s="78"/>
      <c r="N2" s="81"/>
      <c r="O2" s="78"/>
    </row>
    <row r="3" spans="1:21">
      <c r="A3" s="16"/>
      <c r="B3" s="281"/>
      <c r="C3" s="281"/>
      <c r="D3" s="281"/>
      <c r="E3" s="281"/>
      <c r="F3" s="281"/>
      <c r="G3" s="282"/>
      <c r="H3" s="288"/>
      <c r="I3" s="281"/>
      <c r="J3" s="281"/>
      <c r="K3" s="281"/>
      <c r="L3" s="281"/>
      <c r="M3" s="281"/>
      <c r="N3" s="47"/>
    </row>
    <row r="4" spans="1:21" ht="13.5" customHeight="1">
      <c r="A4" s="16"/>
      <c r="B4" s="289"/>
      <c r="C4" s="290"/>
      <c r="D4" s="290"/>
      <c r="E4" s="290"/>
      <c r="F4" s="290"/>
      <c r="G4" s="291"/>
      <c r="H4" s="289"/>
      <c r="I4" s="290"/>
      <c r="J4" s="290"/>
      <c r="K4" s="290"/>
      <c r="L4" s="290"/>
      <c r="M4" s="290"/>
      <c r="N4" s="48"/>
    </row>
    <row r="5" spans="1:21">
      <c r="A5" s="16"/>
      <c r="B5" s="287"/>
      <c r="C5" s="286"/>
      <c r="D5" s="287"/>
      <c r="E5" s="286"/>
      <c r="F5" s="287"/>
      <c r="G5" s="286"/>
      <c r="H5" s="287"/>
      <c r="I5" s="286"/>
      <c r="J5" s="287"/>
      <c r="K5" s="286"/>
      <c r="L5" s="287"/>
      <c r="M5" s="285"/>
      <c r="N5" s="49"/>
    </row>
    <row r="6" spans="1:21">
      <c r="A6" s="14"/>
      <c r="B6" s="59"/>
      <c r="C6" s="29"/>
      <c r="D6" s="29"/>
      <c r="E6" s="29"/>
      <c r="F6" s="29"/>
      <c r="G6" s="29"/>
      <c r="H6" s="29"/>
      <c r="I6" s="29"/>
      <c r="J6" s="29"/>
      <c r="K6" s="29"/>
      <c r="L6" s="29"/>
      <c r="M6" s="30"/>
      <c r="N6" s="49"/>
    </row>
    <row r="7" spans="1:21">
      <c r="A7" s="278"/>
      <c r="B7" s="276"/>
      <c r="C7" s="277"/>
      <c r="D7" s="277"/>
      <c r="E7" s="277"/>
      <c r="F7" s="277"/>
      <c r="G7" s="280"/>
      <c r="H7" s="276"/>
      <c r="I7" s="277"/>
      <c r="J7" s="277"/>
      <c r="K7" s="277"/>
      <c r="L7" s="277"/>
      <c r="M7" s="277"/>
      <c r="N7" s="50"/>
    </row>
    <row r="8" spans="1:21">
      <c r="A8" s="279"/>
      <c r="B8" s="31"/>
      <c r="C8" s="43"/>
      <c r="D8" s="32"/>
      <c r="E8" s="43"/>
      <c r="F8" s="32"/>
      <c r="G8" s="43"/>
      <c r="H8" s="31"/>
      <c r="I8" s="43"/>
      <c r="J8" s="32"/>
      <c r="K8" s="43"/>
      <c r="L8" s="32"/>
      <c r="M8" s="43"/>
      <c r="N8" s="51"/>
    </row>
    <row r="9" spans="1:21">
      <c r="A9" s="33"/>
      <c r="B9" s="72"/>
      <c r="C9" s="73"/>
      <c r="D9" s="19"/>
      <c r="E9" s="73"/>
      <c r="F9" s="19"/>
      <c r="G9" s="73"/>
      <c r="H9" s="72"/>
      <c r="I9" s="73"/>
      <c r="J9" s="19"/>
      <c r="K9" s="73"/>
      <c r="L9" s="19"/>
      <c r="M9" s="73"/>
      <c r="N9" s="46"/>
      <c r="O9" s="83"/>
    </row>
    <row r="10" spans="1:21">
      <c r="A10" s="33"/>
      <c r="B10" s="72"/>
      <c r="C10" s="73"/>
      <c r="D10" s="19"/>
      <c r="E10" s="73"/>
      <c r="F10" s="19"/>
      <c r="G10" s="73"/>
      <c r="H10" s="72"/>
      <c r="I10" s="73"/>
      <c r="J10" s="19"/>
      <c r="K10" s="73"/>
      <c r="L10" s="19"/>
      <c r="M10" s="73"/>
      <c r="N10" s="46"/>
      <c r="O10" s="83"/>
    </row>
    <row r="11" spans="1:21">
      <c r="A11" s="25"/>
      <c r="B11" s="23"/>
      <c r="C11" s="73"/>
      <c r="D11" s="12"/>
      <c r="E11" s="73"/>
      <c r="F11" s="12"/>
      <c r="G11" s="73"/>
      <c r="H11" s="23"/>
      <c r="I11" s="73"/>
      <c r="J11" s="12"/>
      <c r="K11" s="73"/>
      <c r="L11" s="12"/>
      <c r="M11" s="73"/>
      <c r="N11" s="46"/>
      <c r="O11" s="83"/>
    </row>
    <row r="12" spans="1:21">
      <c r="A12" s="25"/>
      <c r="B12" s="72"/>
      <c r="C12" s="73"/>
      <c r="D12" s="19"/>
      <c r="E12" s="73"/>
      <c r="F12" s="19"/>
      <c r="G12" s="73"/>
      <c r="H12" s="72"/>
      <c r="I12" s="73"/>
      <c r="J12" s="19"/>
      <c r="K12" s="73"/>
      <c r="L12" s="19"/>
      <c r="M12" s="73"/>
      <c r="N12" s="46"/>
      <c r="O12" s="83"/>
    </row>
    <row r="13" spans="1:21">
      <c r="A13" s="25"/>
      <c r="B13" s="23"/>
      <c r="C13" s="73"/>
      <c r="D13" s="12"/>
      <c r="E13" s="73"/>
      <c r="F13" s="12"/>
      <c r="G13" s="73"/>
      <c r="H13" s="23"/>
      <c r="I13" s="73"/>
      <c r="J13" s="12"/>
      <c r="K13" s="73"/>
      <c r="L13" s="12"/>
      <c r="M13" s="73"/>
      <c r="N13" s="46"/>
      <c r="O13" s="83"/>
    </row>
    <row r="14" spans="1:21">
      <c r="A14" s="25"/>
      <c r="B14" s="72"/>
      <c r="C14" s="73"/>
      <c r="D14" s="19"/>
      <c r="E14" s="73"/>
      <c r="F14" s="19"/>
      <c r="G14" s="73"/>
      <c r="H14" s="72"/>
      <c r="I14" s="73"/>
      <c r="J14" s="19"/>
      <c r="K14" s="73"/>
      <c r="L14" s="19"/>
      <c r="M14" s="73"/>
      <c r="N14" s="46"/>
      <c r="O14" s="83"/>
      <c r="P14" s="18"/>
      <c r="Q14" s="36"/>
      <c r="R14" s="8"/>
      <c r="S14" s="8"/>
      <c r="T14" s="8"/>
      <c r="U14" s="8"/>
    </row>
    <row r="15" spans="1:21">
      <c r="A15" s="25"/>
      <c r="B15" s="72"/>
      <c r="C15" s="73"/>
      <c r="D15" s="19"/>
      <c r="E15" s="74"/>
      <c r="F15" s="19"/>
      <c r="G15" s="74"/>
      <c r="H15" s="72"/>
      <c r="I15" s="74"/>
      <c r="J15" s="19"/>
      <c r="K15" s="74"/>
      <c r="L15" s="19"/>
      <c r="M15" s="74"/>
      <c r="N15" s="46"/>
      <c r="O15" s="83"/>
      <c r="P15" s="18"/>
      <c r="Q15" s="36"/>
      <c r="R15" s="8"/>
      <c r="S15" s="8"/>
      <c r="T15" s="8"/>
      <c r="U15" s="8"/>
    </row>
    <row r="16" spans="1:21" ht="12.75" thickBot="1">
      <c r="A16" s="15"/>
      <c r="B16" s="21"/>
      <c r="C16" s="75"/>
      <c r="D16" s="5"/>
      <c r="E16" s="76"/>
      <c r="F16" s="5"/>
      <c r="G16" s="76"/>
      <c r="H16" s="21"/>
      <c r="I16" s="77"/>
      <c r="J16" s="5"/>
      <c r="K16" s="77"/>
      <c r="L16" s="5"/>
      <c r="M16" s="77"/>
      <c r="N16" s="46"/>
      <c r="O16" s="83"/>
      <c r="P16" s="18"/>
      <c r="Q16" s="36"/>
      <c r="R16" s="8"/>
      <c r="S16" s="8"/>
      <c r="T16" s="8"/>
      <c r="U16" s="8"/>
    </row>
    <row r="17" spans="1:20">
      <c r="A17" s="17"/>
      <c r="B17" s="78"/>
      <c r="C17" s="78"/>
      <c r="D17" s="78"/>
      <c r="E17" s="78"/>
      <c r="F17" s="78"/>
      <c r="G17" s="78"/>
      <c r="H17" s="78"/>
      <c r="I17" s="78"/>
      <c r="J17" s="78"/>
      <c r="K17" s="78"/>
      <c r="L17" s="79"/>
      <c r="M17" s="79"/>
      <c r="N17" s="80"/>
      <c r="O17" s="79"/>
    </row>
    <row r="18" spans="1:20">
      <c r="A18" s="26"/>
      <c r="B18" s="281"/>
      <c r="C18" s="281"/>
      <c r="D18" s="281"/>
      <c r="E18" s="281"/>
      <c r="F18" s="281"/>
      <c r="G18" s="282"/>
      <c r="N18" s="81"/>
      <c r="O18" s="78"/>
      <c r="P18" s="55"/>
      <c r="Q18" s="36"/>
      <c r="R18" s="8"/>
      <c r="S18" s="8"/>
      <c r="T18" s="8"/>
    </row>
    <row r="19" spans="1:20">
      <c r="A19" s="34"/>
      <c r="B19" s="283"/>
      <c r="C19" s="284"/>
      <c r="D19" s="284"/>
      <c r="E19" s="284"/>
      <c r="F19" s="284"/>
      <c r="G19" s="284"/>
      <c r="H19" s="81"/>
      <c r="I19" s="82"/>
      <c r="J19" s="10"/>
      <c r="K19" s="46"/>
      <c r="L19" s="10"/>
      <c r="M19" s="83"/>
      <c r="N19" s="81"/>
      <c r="O19" s="78"/>
      <c r="P19" s="55"/>
      <c r="Q19" s="36"/>
      <c r="R19" s="8"/>
      <c r="S19" s="8"/>
      <c r="T19" s="8"/>
    </row>
    <row r="20" spans="1:20">
      <c r="A20" s="35"/>
      <c r="B20" s="285"/>
      <c r="C20" s="286"/>
      <c r="D20" s="285"/>
      <c r="E20" s="286"/>
      <c r="F20" s="285"/>
      <c r="G20" s="286"/>
      <c r="H20" s="81"/>
      <c r="I20" s="82"/>
      <c r="J20" s="10"/>
      <c r="K20" s="46"/>
      <c r="L20" s="10"/>
      <c r="M20" s="83"/>
      <c r="N20" s="81"/>
      <c r="O20" s="78"/>
      <c r="P20" s="55"/>
      <c r="Q20" s="36"/>
      <c r="R20" s="42"/>
      <c r="S20" s="42"/>
      <c r="T20" s="42"/>
    </row>
    <row r="21" spans="1:20">
      <c r="A21" s="58"/>
      <c r="B21" s="59"/>
      <c r="C21" s="29"/>
      <c r="D21" s="29"/>
      <c r="E21" s="29"/>
      <c r="F21" s="29"/>
      <c r="G21" s="30"/>
      <c r="H21" s="81"/>
      <c r="I21" s="82"/>
      <c r="J21" s="10"/>
      <c r="K21" s="46"/>
      <c r="L21" s="10"/>
      <c r="M21" s="83"/>
      <c r="N21" s="81"/>
      <c r="O21" s="78"/>
      <c r="P21" s="55"/>
      <c r="Q21" s="36"/>
      <c r="R21" s="8"/>
      <c r="S21" s="8"/>
      <c r="T21" s="8"/>
    </row>
    <row r="22" spans="1:20">
      <c r="A22" s="274"/>
      <c r="B22" s="276"/>
      <c r="C22" s="277"/>
      <c r="D22" s="277"/>
      <c r="E22" s="277"/>
      <c r="F22" s="277"/>
      <c r="G22" s="277"/>
      <c r="H22" s="81"/>
      <c r="I22" s="82"/>
      <c r="J22" s="10"/>
      <c r="K22" s="46"/>
      <c r="L22" s="10"/>
      <c r="M22" s="83"/>
      <c r="N22" s="81"/>
      <c r="O22" s="78"/>
      <c r="P22" s="55"/>
      <c r="Q22" s="36"/>
      <c r="R22" s="8"/>
      <c r="S22" s="8"/>
      <c r="T22" s="8"/>
    </row>
    <row r="23" spans="1:20">
      <c r="A23" s="275"/>
      <c r="B23" s="31"/>
      <c r="C23" s="44"/>
      <c r="D23" s="32"/>
      <c r="E23" s="44"/>
      <c r="F23" s="32"/>
      <c r="G23" s="44"/>
      <c r="H23" s="78"/>
      <c r="I23" s="78"/>
      <c r="J23" s="10"/>
      <c r="K23" s="46"/>
      <c r="L23" s="10"/>
      <c r="M23" s="83"/>
      <c r="N23" s="81"/>
      <c r="O23" s="78"/>
      <c r="P23" s="55"/>
      <c r="Q23" s="36"/>
      <c r="R23" s="39"/>
      <c r="S23" s="42"/>
      <c r="T23" s="42"/>
    </row>
    <row r="24" spans="1:20">
      <c r="A24" s="27"/>
      <c r="B24" s="52"/>
      <c r="C24" s="40"/>
      <c r="D24" s="19"/>
      <c r="E24" s="40"/>
      <c r="F24" s="19"/>
      <c r="G24" s="40"/>
      <c r="H24" s="78"/>
      <c r="I24" s="78"/>
      <c r="J24" s="10"/>
      <c r="K24" s="46"/>
      <c r="L24" s="10"/>
      <c r="M24" s="83"/>
      <c r="N24" s="81"/>
      <c r="O24" s="82"/>
      <c r="T24" s="79"/>
    </row>
    <row r="25" spans="1:20">
      <c r="A25" s="27"/>
      <c r="B25" s="52"/>
      <c r="C25" s="40"/>
      <c r="D25" s="19"/>
      <c r="E25" s="40"/>
      <c r="F25" s="19"/>
      <c r="G25" s="40"/>
      <c r="H25" s="78"/>
      <c r="I25" s="78"/>
      <c r="J25" s="10"/>
      <c r="K25" s="46"/>
      <c r="L25" s="10"/>
      <c r="M25" s="83"/>
      <c r="N25" s="81"/>
      <c r="O25" s="82"/>
    </row>
    <row r="26" spans="1:20">
      <c r="A26" s="27"/>
      <c r="B26" s="52"/>
      <c r="C26" s="40"/>
      <c r="D26" s="19"/>
      <c r="E26" s="40"/>
      <c r="F26" s="19"/>
      <c r="G26" s="40"/>
      <c r="H26" s="78"/>
      <c r="I26" s="78"/>
      <c r="J26" s="10"/>
      <c r="K26" s="46"/>
      <c r="L26" s="10"/>
      <c r="M26" s="83"/>
      <c r="N26" s="81"/>
      <c r="O26" s="82"/>
    </row>
    <row r="27" spans="1:20" ht="12.75" thickBot="1">
      <c r="A27" s="28"/>
      <c r="B27" s="53"/>
      <c r="C27" s="41"/>
      <c r="D27" s="20"/>
      <c r="E27" s="41"/>
      <c r="F27" s="20"/>
      <c r="G27" s="41"/>
      <c r="H27" s="78"/>
      <c r="I27" s="78"/>
      <c r="J27" s="78"/>
      <c r="K27" s="78"/>
      <c r="L27" s="78"/>
      <c r="M27" s="78"/>
      <c r="N27" s="81"/>
      <c r="O27" s="82"/>
    </row>
    <row r="28" spans="1:20">
      <c r="A28" s="18"/>
      <c r="B28" s="18"/>
      <c r="C28" s="36"/>
      <c r="D28" s="8"/>
      <c r="E28" s="8"/>
      <c r="F28" s="8"/>
      <c r="G28" s="79"/>
      <c r="H28" s="78"/>
      <c r="I28" s="78"/>
      <c r="J28" s="78"/>
      <c r="K28" s="78"/>
      <c r="L28" s="78"/>
      <c r="M28" s="78"/>
    </row>
    <row r="29" spans="1:20">
      <c r="H29" s="78"/>
      <c r="I29" s="78"/>
      <c r="J29" s="78"/>
      <c r="K29" s="78"/>
      <c r="L29" s="78"/>
      <c r="M29" s="78"/>
    </row>
    <row r="30" spans="1:20">
      <c r="J30" s="10"/>
      <c r="K30" s="10"/>
      <c r="L30" s="10"/>
      <c r="M30" s="10"/>
    </row>
    <row r="31" spans="1:20">
      <c r="H31" s="10"/>
      <c r="I31" s="84"/>
      <c r="J31" s="10"/>
      <c r="K31" s="24"/>
      <c r="L31" s="24"/>
      <c r="M31" s="24"/>
    </row>
    <row r="32" spans="1:20" ht="12.75" customHeight="1">
      <c r="H32" s="10"/>
      <c r="I32" s="84"/>
      <c r="J32" s="10"/>
      <c r="K32" s="24"/>
      <c r="L32" s="24"/>
      <c r="M32" s="24"/>
    </row>
    <row r="33" spans="8:13">
      <c r="H33" s="10"/>
      <c r="I33" s="84"/>
      <c r="J33" s="10"/>
      <c r="K33" s="24"/>
      <c r="L33" s="24"/>
      <c r="M33" s="24"/>
    </row>
    <row r="34" spans="8:13" ht="13.5" customHeight="1">
      <c r="H34" s="10"/>
      <c r="I34" s="84"/>
      <c r="J34" s="10"/>
      <c r="K34" s="24"/>
      <c r="L34" s="24"/>
      <c r="M34" s="24"/>
    </row>
    <row r="35" spans="8:13" ht="12.7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sheetData>
  <mergeCells count="20">
    <mergeCell ref="L5:M5"/>
    <mergeCell ref="B3:G3"/>
    <mergeCell ref="H3:M3"/>
    <mergeCell ref="B4:G4"/>
    <mergeCell ref="H4:M4"/>
    <mergeCell ref="B5:C5"/>
    <mergeCell ref="D5:E5"/>
    <mergeCell ref="F5:G5"/>
    <mergeCell ref="H5:I5"/>
    <mergeCell ref="J5:K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17"/>
  <dimension ref="A1:X39"/>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4" ht="18">
      <c r="A1" s="13" t="s">
        <v>25</v>
      </c>
      <c r="M1" s="71" t="e">
        <f>CONTENTS!#REF!</f>
        <v>#REF!</v>
      </c>
    </row>
    <row r="2" spans="1:24" ht="7.5" customHeight="1"/>
    <row r="3" spans="1:24">
      <c r="A3" s="16"/>
      <c r="B3" s="281"/>
      <c r="C3" s="281"/>
      <c r="D3" s="281"/>
      <c r="E3" s="281"/>
      <c r="F3" s="281"/>
      <c r="G3" s="282"/>
      <c r="H3" s="288"/>
      <c r="I3" s="281"/>
      <c r="J3" s="281"/>
      <c r="K3" s="281"/>
      <c r="L3" s="281"/>
      <c r="M3" s="281"/>
      <c r="N3" s="9"/>
    </row>
    <row r="4" spans="1:24">
      <c r="A4" s="16"/>
      <c r="B4" s="289"/>
      <c r="C4" s="290"/>
      <c r="D4" s="290"/>
      <c r="E4" s="290"/>
      <c r="F4" s="290"/>
      <c r="G4" s="291"/>
      <c r="H4" s="289"/>
      <c r="I4" s="290"/>
      <c r="J4" s="290"/>
      <c r="K4" s="290"/>
      <c r="L4" s="290"/>
      <c r="M4" s="290"/>
      <c r="N4" s="37"/>
    </row>
    <row r="5" spans="1:24">
      <c r="A5" s="16"/>
      <c r="B5" s="287"/>
      <c r="C5" s="286"/>
      <c r="D5" s="287"/>
      <c r="E5" s="286"/>
      <c r="F5" s="287"/>
      <c r="G5" s="286"/>
      <c r="H5" s="287"/>
      <c r="I5" s="286"/>
      <c r="J5" s="287"/>
      <c r="K5" s="286"/>
      <c r="L5" s="287"/>
      <c r="M5" s="285"/>
      <c r="N5" s="54"/>
    </row>
    <row r="6" spans="1:24">
      <c r="A6" s="14"/>
      <c r="B6" s="59"/>
      <c r="C6" s="29"/>
      <c r="D6" s="29"/>
      <c r="E6" s="29"/>
      <c r="F6" s="29"/>
      <c r="G6" s="29"/>
      <c r="H6" s="29"/>
      <c r="I6" s="29"/>
      <c r="J6" s="29"/>
      <c r="K6" s="29"/>
      <c r="L6" s="29"/>
      <c r="M6" s="30"/>
      <c r="N6" s="54"/>
    </row>
    <row r="7" spans="1:24">
      <c r="A7" s="278"/>
      <c r="B7" s="276"/>
      <c r="C7" s="277"/>
      <c r="D7" s="277"/>
      <c r="E7" s="277"/>
      <c r="F7" s="277"/>
      <c r="G7" s="280"/>
      <c r="H7" s="276"/>
      <c r="I7" s="277"/>
      <c r="J7" s="277"/>
      <c r="K7" s="277"/>
      <c r="L7" s="277"/>
      <c r="M7" s="277"/>
      <c r="N7" s="38"/>
    </row>
    <row r="8" spans="1:24">
      <c r="A8" s="279"/>
      <c r="B8" s="31"/>
      <c r="C8" s="43"/>
      <c r="D8" s="32"/>
      <c r="E8" s="43"/>
      <c r="F8" s="32"/>
      <c r="G8" s="43"/>
      <c r="H8" s="31"/>
      <c r="I8" s="43"/>
      <c r="J8" s="32"/>
      <c r="K8" s="43"/>
      <c r="L8" s="32"/>
      <c r="M8" s="43"/>
      <c r="N8" s="1"/>
    </row>
    <row r="9" spans="1:24">
      <c r="A9" s="33"/>
      <c r="B9" s="72"/>
      <c r="C9" s="73"/>
      <c r="D9" s="19"/>
      <c r="E9" s="73"/>
      <c r="F9" s="19"/>
      <c r="G9" s="73"/>
      <c r="H9" s="72"/>
      <c r="I9" s="73"/>
      <c r="J9" s="19"/>
      <c r="K9" s="73"/>
      <c r="L9" s="19"/>
      <c r="M9" s="73"/>
      <c r="N9" s="46"/>
      <c r="O9" s="83"/>
      <c r="X9" s="24"/>
    </row>
    <row r="10" spans="1:24">
      <c r="A10" s="25"/>
      <c r="B10" s="72"/>
      <c r="C10" s="73"/>
      <c r="D10" s="19"/>
      <c r="E10" s="73"/>
      <c r="F10" s="19"/>
      <c r="G10" s="73"/>
      <c r="H10" s="72"/>
      <c r="I10" s="73"/>
      <c r="J10" s="19"/>
      <c r="K10" s="73"/>
      <c r="L10" s="19"/>
      <c r="M10" s="73"/>
      <c r="N10" s="46"/>
      <c r="O10" s="83"/>
      <c r="X10" s="24"/>
    </row>
    <row r="11" spans="1:24">
      <c r="A11" s="25"/>
      <c r="B11" s="23"/>
      <c r="C11" s="73"/>
      <c r="D11" s="12"/>
      <c r="E11" s="73"/>
      <c r="F11" s="12"/>
      <c r="G11" s="73"/>
      <c r="H11" s="23"/>
      <c r="I11" s="73"/>
      <c r="J11" s="12"/>
      <c r="K11" s="73"/>
      <c r="L11" s="12"/>
      <c r="M11" s="73"/>
      <c r="N11" s="46"/>
      <c r="O11" s="83"/>
      <c r="X11" s="24"/>
    </row>
    <row r="12" spans="1:24">
      <c r="A12" s="25"/>
      <c r="B12" s="72"/>
      <c r="C12" s="73"/>
      <c r="D12" s="19"/>
      <c r="E12" s="73"/>
      <c r="F12" s="19"/>
      <c r="G12" s="73"/>
      <c r="H12" s="72"/>
      <c r="I12" s="73"/>
      <c r="J12" s="19"/>
      <c r="K12" s="73"/>
      <c r="L12" s="19"/>
      <c r="M12" s="73"/>
      <c r="N12" s="46"/>
      <c r="O12" s="83"/>
      <c r="X12" s="24"/>
    </row>
    <row r="13" spans="1:24">
      <c r="A13" s="25"/>
      <c r="B13" s="23"/>
      <c r="C13" s="73"/>
      <c r="D13" s="12"/>
      <c r="E13" s="73"/>
      <c r="F13" s="12"/>
      <c r="G13" s="73"/>
      <c r="H13" s="23"/>
      <c r="I13" s="73"/>
      <c r="J13" s="12"/>
      <c r="K13" s="73"/>
      <c r="L13" s="12"/>
      <c r="M13" s="73"/>
      <c r="N13" s="46"/>
      <c r="O13" s="83"/>
      <c r="X13" s="24"/>
    </row>
    <row r="14" spans="1:24">
      <c r="A14" s="25"/>
      <c r="B14" s="72"/>
      <c r="C14" s="73"/>
      <c r="D14" s="19"/>
      <c r="E14" s="73"/>
      <c r="F14" s="19"/>
      <c r="G14" s="73"/>
      <c r="H14" s="72"/>
      <c r="I14" s="73"/>
      <c r="J14" s="19"/>
      <c r="K14" s="73"/>
      <c r="L14" s="19"/>
      <c r="M14" s="73"/>
      <c r="N14" s="46"/>
      <c r="O14" s="83"/>
      <c r="P14" s="18"/>
      <c r="Q14" s="36"/>
      <c r="R14" s="8"/>
      <c r="S14" s="8"/>
      <c r="T14" s="8"/>
      <c r="U14" s="8"/>
      <c r="X14" s="24"/>
    </row>
    <row r="15" spans="1:24">
      <c r="A15" s="25"/>
      <c r="B15" s="72"/>
      <c r="C15" s="73"/>
      <c r="D15" s="19"/>
      <c r="E15" s="74"/>
      <c r="F15" s="19"/>
      <c r="G15" s="74"/>
      <c r="H15" s="72"/>
      <c r="I15" s="74"/>
      <c r="J15" s="19"/>
      <c r="K15" s="74"/>
      <c r="L15" s="19"/>
      <c r="M15" s="74"/>
      <c r="N15" s="46"/>
      <c r="O15" s="83"/>
      <c r="P15" s="18"/>
      <c r="Q15" s="36"/>
      <c r="R15" s="8"/>
      <c r="S15" s="8"/>
      <c r="T15" s="8"/>
      <c r="U15" s="8"/>
      <c r="X15" s="24"/>
    </row>
    <row r="16" spans="1:24" ht="12.75" thickBot="1">
      <c r="A16" s="15"/>
      <c r="B16" s="21"/>
      <c r="C16" s="75"/>
      <c r="D16" s="5"/>
      <c r="E16" s="76"/>
      <c r="F16" s="5"/>
      <c r="G16" s="76"/>
      <c r="H16" s="21"/>
      <c r="I16" s="77"/>
      <c r="J16" s="5"/>
      <c r="K16" s="77"/>
      <c r="L16" s="5"/>
      <c r="M16" s="77"/>
      <c r="N16" s="46"/>
      <c r="O16" s="83"/>
      <c r="P16" s="18"/>
      <c r="Q16" s="36"/>
      <c r="R16" s="8"/>
      <c r="S16" s="8"/>
      <c r="T16" s="8"/>
      <c r="U16" s="8"/>
      <c r="X16" s="24"/>
    </row>
    <row r="17" spans="1:15">
      <c r="A17" s="17"/>
      <c r="B17" s="78"/>
      <c r="C17" s="78"/>
      <c r="D17" s="78"/>
      <c r="E17" s="78"/>
      <c r="F17" s="78"/>
      <c r="G17" s="78"/>
      <c r="H17" s="78"/>
      <c r="I17" s="78"/>
      <c r="J17" s="78"/>
      <c r="K17" s="78"/>
      <c r="L17" s="79"/>
      <c r="M17" s="79"/>
      <c r="N17" s="80"/>
      <c r="O17" s="79"/>
    </row>
    <row r="18" spans="1:15">
      <c r="A18" s="26"/>
      <c r="B18" s="281"/>
      <c r="C18" s="281"/>
      <c r="D18" s="281"/>
      <c r="E18" s="281"/>
      <c r="F18" s="281"/>
      <c r="G18" s="282"/>
      <c r="H18" s="78"/>
      <c r="I18" s="78"/>
      <c r="J18" s="78"/>
      <c r="K18" s="78"/>
      <c r="L18" s="78"/>
      <c r="M18" s="78"/>
      <c r="N18" s="81"/>
      <c r="O18" s="78"/>
    </row>
    <row r="19" spans="1:15">
      <c r="A19" s="34"/>
      <c r="B19" s="283"/>
      <c r="C19" s="284"/>
      <c r="D19" s="284"/>
      <c r="E19" s="284"/>
      <c r="F19" s="284"/>
      <c r="G19" s="284"/>
      <c r="H19" s="81"/>
      <c r="I19" s="82"/>
      <c r="J19" s="10"/>
      <c r="K19" s="46"/>
      <c r="L19" s="10"/>
      <c r="M19" s="83"/>
      <c r="N19" s="81"/>
      <c r="O19" s="78"/>
    </row>
    <row r="20" spans="1:15">
      <c r="A20" s="35"/>
      <c r="B20" s="285"/>
      <c r="C20" s="286"/>
      <c r="D20" s="285"/>
      <c r="E20" s="286"/>
      <c r="F20" s="285"/>
      <c r="G20" s="286"/>
      <c r="H20" s="81"/>
      <c r="I20" s="82"/>
      <c r="J20" s="10"/>
      <c r="K20" s="46"/>
      <c r="L20" s="10"/>
      <c r="M20" s="83"/>
      <c r="N20" s="81"/>
      <c r="O20" s="78"/>
    </row>
    <row r="21" spans="1:15">
      <c r="A21" s="58"/>
      <c r="B21" s="59"/>
      <c r="C21" s="29"/>
      <c r="D21" s="29"/>
      <c r="E21" s="29"/>
      <c r="F21" s="29"/>
      <c r="G21" s="30"/>
      <c r="H21" s="81"/>
      <c r="I21" s="82"/>
      <c r="J21" s="10"/>
      <c r="K21" s="46"/>
      <c r="L21" s="10"/>
      <c r="M21" s="83"/>
      <c r="N21" s="81"/>
      <c r="O21" s="78"/>
    </row>
    <row r="22" spans="1:15">
      <c r="A22" s="274"/>
      <c r="B22" s="276"/>
      <c r="C22" s="277"/>
      <c r="D22" s="277"/>
      <c r="E22" s="277"/>
      <c r="F22" s="277"/>
      <c r="G22" s="277"/>
      <c r="H22" s="81"/>
      <c r="I22" s="82"/>
      <c r="J22" s="10"/>
      <c r="K22" s="46"/>
      <c r="L22" s="10"/>
      <c r="M22" s="83"/>
      <c r="N22" s="81"/>
      <c r="O22" s="78"/>
    </row>
    <row r="23" spans="1:15">
      <c r="A23" s="275"/>
      <c r="B23" s="31"/>
      <c r="C23" s="44"/>
      <c r="D23" s="32"/>
      <c r="E23" s="44"/>
      <c r="F23" s="32"/>
      <c r="G23" s="44"/>
      <c r="H23" s="78"/>
      <c r="I23" s="78"/>
      <c r="J23" s="10"/>
      <c r="K23" s="46"/>
      <c r="L23" s="10"/>
      <c r="M23" s="83"/>
      <c r="N23" s="81"/>
      <c r="O23" s="78"/>
    </row>
    <row r="24" spans="1:15">
      <c r="A24" s="27"/>
      <c r="B24" s="52"/>
      <c r="C24" s="40"/>
      <c r="D24" s="19"/>
      <c r="E24" s="40"/>
      <c r="F24" s="19"/>
      <c r="G24" s="40"/>
      <c r="H24" s="78"/>
      <c r="I24" s="78"/>
      <c r="J24" s="10"/>
      <c r="K24" s="46"/>
      <c r="L24" s="10"/>
      <c r="M24" s="83"/>
      <c r="N24" s="81"/>
      <c r="O24" s="82"/>
    </row>
    <row r="25" spans="1:15">
      <c r="A25" s="27"/>
      <c r="B25" s="52"/>
      <c r="C25" s="40"/>
      <c r="D25" s="19"/>
      <c r="E25" s="40"/>
      <c r="F25" s="19"/>
      <c r="G25" s="40"/>
      <c r="H25" s="78"/>
      <c r="I25" s="78"/>
      <c r="J25" s="10"/>
      <c r="K25" s="46"/>
      <c r="L25" s="10"/>
      <c r="M25" s="83"/>
      <c r="N25" s="81"/>
      <c r="O25" s="82"/>
    </row>
    <row r="26" spans="1:15">
      <c r="A26" s="27"/>
      <c r="B26" s="52"/>
      <c r="C26" s="40"/>
      <c r="D26" s="19"/>
      <c r="E26" s="40"/>
      <c r="F26" s="19"/>
      <c r="G26" s="40"/>
      <c r="H26" s="78"/>
      <c r="I26" s="78"/>
      <c r="J26" s="10"/>
      <c r="K26" s="46"/>
      <c r="L26" s="10"/>
      <c r="M26" s="83"/>
      <c r="N26" s="81"/>
      <c r="O26" s="82"/>
    </row>
    <row r="27" spans="1:15" ht="12.75" thickBot="1">
      <c r="A27" s="28"/>
      <c r="B27" s="53"/>
      <c r="C27" s="41"/>
      <c r="D27" s="20"/>
      <c r="E27" s="41"/>
      <c r="F27" s="20"/>
      <c r="G27" s="41"/>
      <c r="H27" s="78"/>
      <c r="I27" s="78"/>
      <c r="J27" s="78"/>
      <c r="K27" s="78"/>
      <c r="L27" s="78"/>
      <c r="M27" s="78"/>
      <c r="N27" s="81"/>
      <c r="O27" s="82"/>
    </row>
    <row r="28" spans="1:15">
      <c r="A28" s="18"/>
      <c r="B28" s="18"/>
      <c r="C28" s="36"/>
      <c r="D28" s="8"/>
      <c r="E28" s="8"/>
      <c r="F28" s="8"/>
      <c r="G28" s="79"/>
      <c r="H28" s="78"/>
      <c r="I28" s="78"/>
      <c r="J28" s="78"/>
      <c r="K28" s="78"/>
      <c r="L28" s="78"/>
      <c r="M28" s="78"/>
      <c r="N28" s="78"/>
      <c r="O28" s="78"/>
    </row>
    <row r="29" spans="1:15">
      <c r="A29" s="18"/>
      <c r="B29" s="18"/>
      <c r="C29" s="36"/>
      <c r="D29" s="8"/>
      <c r="E29" s="8"/>
      <c r="F29" s="8"/>
      <c r="G29" s="79"/>
      <c r="H29" s="78"/>
      <c r="I29" s="78"/>
      <c r="J29" s="78"/>
      <c r="K29" s="78"/>
      <c r="L29" s="78"/>
      <c r="M29" s="78"/>
      <c r="N29" s="78"/>
      <c r="O29" s="78"/>
    </row>
    <row r="30" spans="1:15">
      <c r="J30" s="10"/>
      <c r="K30" s="10"/>
      <c r="L30" s="10"/>
      <c r="M30" s="10"/>
    </row>
    <row r="31" spans="1:15">
      <c r="H31" s="10"/>
      <c r="I31" s="84"/>
      <c r="J31" s="10"/>
      <c r="K31" s="24"/>
      <c r="L31" s="24"/>
      <c r="M31" s="24"/>
    </row>
    <row r="32" spans="1:15">
      <c r="H32" s="10"/>
      <c r="I32" s="84"/>
      <c r="J32" s="10"/>
      <c r="K32" s="24"/>
      <c r="L32" s="24"/>
      <c r="M32" s="24"/>
    </row>
    <row r="33" spans="8:13" ht="12.75" customHeight="1">
      <c r="H33" s="10"/>
      <c r="I33" s="84"/>
      <c r="J33" s="10"/>
      <c r="K33" s="24"/>
      <c r="L33" s="24"/>
      <c r="M33" s="24"/>
    </row>
    <row r="34" spans="8:13">
      <c r="H34" s="10"/>
      <c r="I34" s="84"/>
      <c r="J34" s="10"/>
      <c r="K34" s="24"/>
      <c r="L34" s="24"/>
      <c r="M34" s="24"/>
    </row>
    <row r="35" spans="8:13" ht="13.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row r="39" spans="8:13" ht="12.75" customHeight="1"/>
  </sheetData>
  <mergeCells count="20">
    <mergeCell ref="B3:G3"/>
    <mergeCell ref="H3:M3"/>
    <mergeCell ref="B4:G4"/>
    <mergeCell ref="H4:M4"/>
    <mergeCell ref="B5:C5"/>
    <mergeCell ref="D5:E5"/>
    <mergeCell ref="F5:G5"/>
    <mergeCell ref="H5:I5"/>
    <mergeCell ref="J5:K5"/>
    <mergeCell ref="L5:M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U38"/>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1" ht="18">
      <c r="A1" s="13" t="s">
        <v>26</v>
      </c>
      <c r="B1" s="78"/>
      <c r="C1" s="78"/>
      <c r="D1" s="78"/>
      <c r="E1" s="78"/>
      <c r="F1" s="78"/>
      <c r="G1" s="78"/>
      <c r="H1" s="78"/>
      <c r="I1" s="78"/>
      <c r="J1" s="78"/>
      <c r="K1" s="78"/>
      <c r="L1" s="78"/>
      <c r="M1" s="71" t="e">
        <f>CONTENTS!#REF!</f>
        <v>#REF!</v>
      </c>
      <c r="N1" s="78"/>
      <c r="O1" s="78"/>
    </row>
    <row r="2" spans="1:21" ht="7.5" customHeight="1">
      <c r="A2" s="13"/>
      <c r="B2" s="78"/>
      <c r="C2" s="78"/>
      <c r="D2" s="78"/>
      <c r="E2" s="78"/>
      <c r="F2" s="78"/>
      <c r="G2" s="78"/>
      <c r="H2" s="78"/>
      <c r="I2" s="78"/>
      <c r="J2" s="78"/>
      <c r="K2" s="78"/>
      <c r="L2" s="78"/>
      <c r="M2" s="78"/>
      <c r="N2" s="78"/>
      <c r="O2" s="78"/>
    </row>
    <row r="3" spans="1:21">
      <c r="A3" s="16"/>
      <c r="B3" s="281"/>
      <c r="C3" s="281"/>
      <c r="D3" s="281"/>
      <c r="E3" s="281"/>
      <c r="F3" s="281"/>
      <c r="G3" s="282"/>
      <c r="H3" s="288"/>
      <c r="I3" s="281"/>
      <c r="J3" s="281"/>
      <c r="K3" s="281"/>
      <c r="L3" s="281"/>
      <c r="M3" s="281"/>
      <c r="N3" s="9"/>
    </row>
    <row r="4" spans="1:21" ht="13.5" customHeight="1">
      <c r="A4" s="16"/>
      <c r="B4" s="289"/>
      <c r="C4" s="290"/>
      <c r="D4" s="290"/>
      <c r="E4" s="290"/>
      <c r="F4" s="290"/>
      <c r="G4" s="291"/>
      <c r="H4" s="289"/>
      <c r="I4" s="290"/>
      <c r="J4" s="290"/>
      <c r="K4" s="290"/>
      <c r="L4" s="290"/>
      <c r="M4" s="290"/>
      <c r="N4" s="37"/>
    </row>
    <row r="5" spans="1:21">
      <c r="A5" s="16"/>
      <c r="B5" s="287"/>
      <c r="C5" s="286"/>
      <c r="D5" s="287"/>
      <c r="E5" s="286"/>
      <c r="F5" s="287"/>
      <c r="G5" s="286"/>
      <c r="H5" s="287"/>
      <c r="I5" s="286"/>
      <c r="J5" s="287"/>
      <c r="K5" s="286"/>
      <c r="L5" s="287"/>
      <c r="M5" s="285"/>
      <c r="N5" s="54"/>
    </row>
    <row r="6" spans="1:21">
      <c r="A6" s="14"/>
      <c r="B6" s="59"/>
      <c r="C6" s="29"/>
      <c r="D6" s="29"/>
      <c r="E6" s="29"/>
      <c r="F6" s="29"/>
      <c r="G6" s="29"/>
      <c r="H6" s="29"/>
      <c r="I6" s="29"/>
      <c r="J6" s="29"/>
      <c r="K6" s="29"/>
      <c r="L6" s="29"/>
      <c r="M6" s="30"/>
      <c r="N6" s="54"/>
    </row>
    <row r="7" spans="1:21">
      <c r="A7" s="278"/>
      <c r="B7" s="276"/>
      <c r="C7" s="277"/>
      <c r="D7" s="277"/>
      <c r="E7" s="277"/>
      <c r="F7" s="277"/>
      <c r="G7" s="280"/>
      <c r="H7" s="276"/>
      <c r="I7" s="277"/>
      <c r="J7" s="277"/>
      <c r="K7" s="277"/>
      <c r="L7" s="277"/>
      <c r="M7" s="277"/>
      <c r="N7" s="38"/>
    </row>
    <row r="8" spans="1:21">
      <c r="A8" s="279"/>
      <c r="B8" s="31"/>
      <c r="C8" s="43"/>
      <c r="D8" s="32"/>
      <c r="E8" s="43"/>
      <c r="F8" s="32"/>
      <c r="G8" s="43"/>
      <c r="H8" s="31"/>
      <c r="I8" s="43"/>
      <c r="J8" s="32"/>
      <c r="K8" s="43"/>
      <c r="L8" s="32"/>
      <c r="M8" s="43"/>
      <c r="N8" s="1"/>
    </row>
    <row r="9" spans="1:21">
      <c r="A9" s="33"/>
      <c r="B9" s="72"/>
      <c r="C9" s="73"/>
      <c r="D9" s="19"/>
      <c r="E9" s="73"/>
      <c r="F9" s="19"/>
      <c r="G9" s="73"/>
      <c r="H9" s="72"/>
      <c r="I9" s="73"/>
      <c r="J9" s="19"/>
      <c r="K9" s="73"/>
      <c r="L9" s="19"/>
      <c r="M9" s="73"/>
      <c r="N9" s="46"/>
      <c r="O9" s="83"/>
    </row>
    <row r="10" spans="1:21">
      <c r="A10" s="33"/>
      <c r="B10" s="72"/>
      <c r="C10" s="73"/>
      <c r="D10" s="19"/>
      <c r="E10" s="73"/>
      <c r="F10" s="19"/>
      <c r="G10" s="73"/>
      <c r="H10" s="72"/>
      <c r="I10" s="73"/>
      <c r="J10" s="19"/>
      <c r="K10" s="73"/>
      <c r="L10" s="19"/>
      <c r="M10" s="73"/>
      <c r="N10" s="46"/>
      <c r="O10" s="83"/>
    </row>
    <row r="11" spans="1:21">
      <c r="A11" s="25"/>
      <c r="B11" s="23"/>
      <c r="C11" s="73"/>
      <c r="D11" s="12"/>
      <c r="E11" s="73"/>
      <c r="F11" s="12"/>
      <c r="G11" s="73"/>
      <c r="H11" s="23"/>
      <c r="I11" s="73"/>
      <c r="J11" s="12"/>
      <c r="K11" s="73"/>
      <c r="L11" s="12"/>
      <c r="M11" s="73"/>
      <c r="N11" s="46"/>
      <c r="O11" s="83"/>
    </row>
    <row r="12" spans="1:21">
      <c r="A12" s="25"/>
      <c r="B12" s="72"/>
      <c r="C12" s="73"/>
      <c r="D12" s="19"/>
      <c r="E12" s="73"/>
      <c r="F12" s="19"/>
      <c r="G12" s="73"/>
      <c r="H12" s="72"/>
      <c r="I12" s="73"/>
      <c r="J12" s="19"/>
      <c r="K12" s="73"/>
      <c r="L12" s="19"/>
      <c r="M12" s="73"/>
      <c r="N12" s="46"/>
      <c r="O12" s="83"/>
    </row>
    <row r="13" spans="1:21">
      <c r="A13" s="25"/>
      <c r="B13" s="23"/>
      <c r="C13" s="73"/>
      <c r="D13" s="12"/>
      <c r="E13" s="73"/>
      <c r="F13" s="12"/>
      <c r="G13" s="73"/>
      <c r="H13" s="23"/>
      <c r="I13" s="73"/>
      <c r="J13" s="12"/>
      <c r="K13" s="73"/>
      <c r="L13" s="12"/>
      <c r="M13" s="73"/>
      <c r="N13" s="46"/>
      <c r="O13" s="83"/>
    </row>
    <row r="14" spans="1:21">
      <c r="A14" s="25"/>
      <c r="B14" s="72"/>
      <c r="C14" s="73"/>
      <c r="D14" s="19"/>
      <c r="E14" s="73"/>
      <c r="F14" s="19"/>
      <c r="G14" s="73"/>
      <c r="H14" s="72"/>
      <c r="I14" s="73"/>
      <c r="J14" s="19"/>
      <c r="K14" s="73"/>
      <c r="L14" s="19"/>
      <c r="M14" s="73"/>
      <c r="N14" s="46"/>
      <c r="O14" s="83"/>
      <c r="P14" s="18"/>
      <c r="Q14" s="36"/>
      <c r="R14" s="8"/>
      <c r="S14" s="8"/>
      <c r="T14" s="8"/>
      <c r="U14" s="8"/>
    </row>
    <row r="15" spans="1:21">
      <c r="A15" s="25"/>
      <c r="B15" s="72"/>
      <c r="C15" s="73"/>
      <c r="D15" s="19"/>
      <c r="E15" s="74"/>
      <c r="F15" s="19"/>
      <c r="G15" s="74"/>
      <c r="H15" s="72"/>
      <c r="I15" s="74"/>
      <c r="J15" s="19"/>
      <c r="K15" s="74"/>
      <c r="L15" s="19"/>
      <c r="M15" s="74"/>
      <c r="N15" s="46"/>
      <c r="O15" s="83"/>
      <c r="P15" s="18"/>
      <c r="Q15" s="36"/>
      <c r="R15" s="8"/>
      <c r="S15" s="8"/>
      <c r="T15" s="8"/>
      <c r="U15" s="8"/>
    </row>
    <row r="16" spans="1:21" ht="12.75" thickBot="1">
      <c r="A16" s="15"/>
      <c r="B16" s="21"/>
      <c r="C16" s="75"/>
      <c r="D16" s="5"/>
      <c r="E16" s="76"/>
      <c r="F16" s="5"/>
      <c r="G16" s="76"/>
      <c r="H16" s="21"/>
      <c r="I16" s="77"/>
      <c r="J16" s="5"/>
      <c r="K16" s="77"/>
      <c r="L16" s="5"/>
      <c r="M16" s="77"/>
      <c r="N16" s="46"/>
      <c r="O16" s="83"/>
      <c r="P16" s="18"/>
      <c r="Q16" s="36"/>
      <c r="R16" s="8"/>
      <c r="S16" s="8"/>
      <c r="T16" s="8"/>
      <c r="U16" s="8"/>
    </row>
    <row r="17" spans="1:20">
      <c r="A17" s="17"/>
      <c r="B17" s="78"/>
      <c r="C17" s="78"/>
      <c r="D17" s="78"/>
      <c r="E17" s="78"/>
      <c r="F17" s="78"/>
      <c r="G17" s="78"/>
      <c r="H17" s="78"/>
      <c r="I17" s="78"/>
      <c r="J17" s="78"/>
      <c r="K17" s="78"/>
      <c r="L17" s="79"/>
      <c r="M17" s="79"/>
      <c r="N17" s="80"/>
      <c r="O17" s="79"/>
    </row>
    <row r="18" spans="1:20">
      <c r="A18" s="26"/>
      <c r="B18" s="281"/>
      <c r="C18" s="281"/>
      <c r="D18" s="281"/>
      <c r="E18" s="281"/>
      <c r="F18" s="281"/>
      <c r="G18" s="282"/>
      <c r="N18" s="81"/>
      <c r="O18" s="78"/>
      <c r="P18" s="55"/>
      <c r="Q18" s="36"/>
      <c r="R18" s="8"/>
      <c r="S18" s="8"/>
      <c r="T18" s="8"/>
    </row>
    <row r="19" spans="1:20">
      <c r="A19" s="34"/>
      <c r="B19" s="283"/>
      <c r="C19" s="284"/>
      <c r="D19" s="284"/>
      <c r="E19" s="284"/>
      <c r="F19" s="284"/>
      <c r="G19" s="284"/>
      <c r="H19" s="81"/>
      <c r="I19" s="82"/>
      <c r="J19" s="10"/>
      <c r="K19" s="46"/>
      <c r="L19" s="10"/>
      <c r="M19" s="83"/>
      <c r="N19" s="81"/>
      <c r="O19" s="78"/>
      <c r="P19" s="55"/>
      <c r="Q19" s="36"/>
      <c r="R19" s="8"/>
      <c r="S19" s="8"/>
      <c r="T19" s="8"/>
    </row>
    <row r="20" spans="1:20">
      <c r="A20" s="35"/>
      <c r="B20" s="285"/>
      <c r="C20" s="286"/>
      <c r="D20" s="285"/>
      <c r="E20" s="286"/>
      <c r="F20" s="285"/>
      <c r="G20" s="286"/>
      <c r="H20" s="81"/>
      <c r="I20" s="82"/>
      <c r="J20" s="10"/>
      <c r="K20" s="46"/>
      <c r="L20" s="10"/>
      <c r="M20" s="83"/>
      <c r="N20" s="81"/>
      <c r="O20" s="78"/>
      <c r="P20" s="55"/>
      <c r="Q20" s="36"/>
      <c r="R20" s="42"/>
      <c r="S20" s="42"/>
      <c r="T20" s="42"/>
    </row>
    <row r="21" spans="1:20">
      <c r="A21" s="58"/>
      <c r="B21" s="59"/>
      <c r="C21" s="29"/>
      <c r="D21" s="29"/>
      <c r="E21" s="29"/>
      <c r="F21" s="29"/>
      <c r="G21" s="30"/>
      <c r="H21" s="81"/>
      <c r="I21" s="82"/>
      <c r="J21" s="10"/>
      <c r="K21" s="46"/>
      <c r="L21" s="10"/>
      <c r="M21" s="83"/>
      <c r="N21" s="81"/>
      <c r="O21" s="78"/>
      <c r="P21" s="55"/>
      <c r="Q21" s="36"/>
      <c r="R21" s="8"/>
      <c r="S21" s="8"/>
      <c r="T21" s="8"/>
    </row>
    <row r="22" spans="1:20">
      <c r="A22" s="274"/>
      <c r="B22" s="276"/>
      <c r="C22" s="277"/>
      <c r="D22" s="277"/>
      <c r="E22" s="277"/>
      <c r="F22" s="277"/>
      <c r="G22" s="277"/>
      <c r="H22" s="81"/>
      <c r="I22" s="82"/>
      <c r="J22" s="10"/>
      <c r="K22" s="46"/>
      <c r="L22" s="10"/>
      <c r="M22" s="83"/>
      <c r="N22" s="81"/>
      <c r="O22" s="78"/>
      <c r="P22" s="55"/>
      <c r="Q22" s="36"/>
      <c r="R22" s="8"/>
      <c r="S22" s="8"/>
      <c r="T22" s="8"/>
    </row>
    <row r="23" spans="1:20">
      <c r="A23" s="275"/>
      <c r="B23" s="31"/>
      <c r="C23" s="44"/>
      <c r="D23" s="32"/>
      <c r="E23" s="44"/>
      <c r="F23" s="32"/>
      <c r="G23" s="44"/>
      <c r="H23" s="78"/>
      <c r="I23" s="78"/>
      <c r="J23" s="10"/>
      <c r="K23" s="46"/>
      <c r="L23" s="10"/>
      <c r="M23" s="83"/>
      <c r="N23" s="81"/>
      <c r="O23" s="78"/>
      <c r="P23" s="55"/>
      <c r="Q23" s="36"/>
      <c r="R23" s="39"/>
      <c r="S23" s="42"/>
      <c r="T23" s="42"/>
    </row>
    <row r="24" spans="1:20">
      <c r="A24" s="27"/>
      <c r="B24" s="52"/>
      <c r="C24" s="40"/>
      <c r="D24" s="19"/>
      <c r="E24" s="40"/>
      <c r="F24" s="19"/>
      <c r="G24" s="40"/>
      <c r="H24" s="78"/>
      <c r="I24" s="78"/>
      <c r="J24" s="10"/>
      <c r="K24" s="46"/>
      <c r="L24" s="10"/>
      <c r="M24" s="83"/>
      <c r="N24" s="81"/>
      <c r="O24" s="82"/>
      <c r="T24" s="79"/>
    </row>
    <row r="25" spans="1:20">
      <c r="A25" s="27"/>
      <c r="B25" s="52"/>
      <c r="C25" s="40"/>
      <c r="D25" s="19"/>
      <c r="E25" s="40"/>
      <c r="F25" s="19"/>
      <c r="G25" s="40"/>
      <c r="H25" s="78"/>
      <c r="I25" s="78"/>
      <c r="J25" s="10"/>
      <c r="K25" s="46"/>
      <c r="L25" s="10"/>
      <c r="M25" s="83"/>
      <c r="N25" s="81"/>
      <c r="O25" s="82"/>
    </row>
    <row r="26" spans="1:20">
      <c r="A26" s="27"/>
      <c r="B26" s="52"/>
      <c r="C26" s="40"/>
      <c r="D26" s="19"/>
      <c r="E26" s="40"/>
      <c r="F26" s="19"/>
      <c r="G26" s="40"/>
      <c r="H26" s="78"/>
      <c r="I26" s="78"/>
      <c r="J26" s="10"/>
      <c r="K26" s="46"/>
      <c r="L26" s="10"/>
      <c r="M26" s="83"/>
      <c r="N26" s="81"/>
      <c r="O26" s="82"/>
    </row>
    <row r="27" spans="1:20" ht="12.75" thickBot="1">
      <c r="A27" s="28"/>
      <c r="B27" s="53"/>
      <c r="C27" s="41"/>
      <c r="D27" s="20"/>
      <c r="E27" s="41"/>
      <c r="F27" s="20"/>
      <c r="G27" s="41"/>
      <c r="H27" s="78"/>
      <c r="I27" s="78"/>
      <c r="J27" s="78"/>
      <c r="K27" s="78"/>
      <c r="L27" s="78"/>
      <c r="M27" s="78"/>
      <c r="N27" s="81"/>
      <c r="O27" s="82"/>
    </row>
    <row r="28" spans="1:20">
      <c r="A28" s="18"/>
      <c r="B28" s="18"/>
      <c r="C28" s="36"/>
      <c r="D28" s="8"/>
      <c r="E28" s="8"/>
      <c r="F28" s="8"/>
      <c r="G28" s="79"/>
      <c r="H28" s="78"/>
      <c r="I28" s="78"/>
      <c r="J28" s="78"/>
      <c r="K28" s="78"/>
      <c r="L28" s="78"/>
      <c r="M28" s="78"/>
    </row>
    <row r="29" spans="1:20">
      <c r="H29" s="78"/>
      <c r="I29" s="78"/>
      <c r="J29" s="78"/>
      <c r="K29" s="78"/>
      <c r="L29" s="78"/>
      <c r="M29" s="78"/>
    </row>
    <row r="30" spans="1:20">
      <c r="J30" s="10"/>
      <c r="K30" s="10"/>
      <c r="L30" s="10"/>
      <c r="M30" s="10"/>
    </row>
    <row r="31" spans="1:20">
      <c r="H31" s="10"/>
      <c r="I31" s="84"/>
      <c r="J31" s="10"/>
      <c r="K31" s="24"/>
      <c r="L31" s="24"/>
      <c r="M31" s="24"/>
    </row>
    <row r="32" spans="1:20" ht="12.75" customHeight="1">
      <c r="H32" s="10"/>
      <c r="I32" s="84"/>
      <c r="J32" s="10"/>
      <c r="K32" s="24"/>
      <c r="L32" s="24"/>
      <c r="M32" s="24"/>
    </row>
    <row r="33" spans="8:13">
      <c r="H33" s="10"/>
      <c r="I33" s="84"/>
      <c r="J33" s="10"/>
      <c r="K33" s="24"/>
      <c r="L33" s="24"/>
      <c r="M33" s="24"/>
    </row>
    <row r="34" spans="8:13" ht="13.5" customHeight="1">
      <c r="H34" s="10"/>
      <c r="I34" s="84"/>
      <c r="J34" s="10"/>
      <c r="K34" s="24"/>
      <c r="L34" s="24"/>
      <c r="M34" s="24"/>
    </row>
    <row r="35" spans="8:13" ht="12.7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sheetData>
  <mergeCells count="20">
    <mergeCell ref="L5:M5"/>
    <mergeCell ref="B3:G3"/>
    <mergeCell ref="H3:M3"/>
    <mergeCell ref="B4:G4"/>
    <mergeCell ref="H4:M4"/>
    <mergeCell ref="B5:C5"/>
    <mergeCell ref="D5:E5"/>
    <mergeCell ref="F5:G5"/>
    <mergeCell ref="H5:I5"/>
    <mergeCell ref="J5:K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19"/>
  <dimension ref="A1:X39"/>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4" ht="18">
      <c r="A1" s="13" t="s">
        <v>27</v>
      </c>
      <c r="M1" s="71" t="e">
        <f>CONTENTS!#REF!</f>
        <v>#REF!</v>
      </c>
    </row>
    <row r="2" spans="1:24" ht="7.5" customHeight="1"/>
    <row r="3" spans="1:24">
      <c r="A3" s="16"/>
      <c r="B3" s="281"/>
      <c r="C3" s="281"/>
      <c r="D3" s="281"/>
      <c r="E3" s="281"/>
      <c r="F3" s="281"/>
      <c r="G3" s="282"/>
      <c r="H3" s="288"/>
      <c r="I3" s="281"/>
      <c r="J3" s="281"/>
      <c r="K3" s="281"/>
      <c r="L3" s="281"/>
      <c r="M3" s="281"/>
      <c r="N3" s="9"/>
    </row>
    <row r="4" spans="1:24">
      <c r="A4" s="16"/>
      <c r="B4" s="289"/>
      <c r="C4" s="290"/>
      <c r="D4" s="290"/>
      <c r="E4" s="290"/>
      <c r="F4" s="290"/>
      <c r="G4" s="291"/>
      <c r="H4" s="289"/>
      <c r="I4" s="290"/>
      <c r="J4" s="290"/>
      <c r="K4" s="290"/>
      <c r="L4" s="290"/>
      <c r="M4" s="290"/>
      <c r="N4" s="37"/>
    </row>
    <row r="5" spans="1:24">
      <c r="A5" s="16"/>
      <c r="B5" s="287"/>
      <c r="C5" s="286"/>
      <c r="D5" s="287"/>
      <c r="E5" s="286"/>
      <c r="F5" s="287"/>
      <c r="G5" s="286"/>
      <c r="H5" s="287"/>
      <c r="I5" s="286"/>
      <c r="J5" s="287"/>
      <c r="K5" s="286"/>
      <c r="L5" s="287"/>
      <c r="M5" s="285"/>
      <c r="N5" s="54"/>
    </row>
    <row r="6" spans="1:24">
      <c r="A6" s="14"/>
      <c r="B6" s="59"/>
      <c r="C6" s="29"/>
      <c r="D6" s="29"/>
      <c r="E6" s="29"/>
      <c r="F6" s="29"/>
      <c r="G6" s="29"/>
      <c r="H6" s="29"/>
      <c r="I6" s="29"/>
      <c r="J6" s="29"/>
      <c r="K6" s="29"/>
      <c r="L6" s="29"/>
      <c r="M6" s="30"/>
      <c r="N6" s="54"/>
    </row>
    <row r="7" spans="1:24">
      <c r="A7" s="278"/>
      <c r="B7" s="276"/>
      <c r="C7" s="277"/>
      <c r="D7" s="277"/>
      <c r="E7" s="277"/>
      <c r="F7" s="277"/>
      <c r="G7" s="280"/>
      <c r="H7" s="276"/>
      <c r="I7" s="277"/>
      <c r="J7" s="277"/>
      <c r="K7" s="277"/>
      <c r="L7" s="277"/>
      <c r="M7" s="277"/>
      <c r="N7" s="38"/>
    </row>
    <row r="8" spans="1:24">
      <c r="A8" s="279"/>
      <c r="B8" s="31"/>
      <c r="C8" s="43"/>
      <c r="D8" s="32"/>
      <c r="E8" s="43"/>
      <c r="F8" s="32"/>
      <c r="G8" s="43"/>
      <c r="H8" s="31"/>
      <c r="I8" s="43"/>
      <c r="J8" s="32"/>
      <c r="K8" s="43"/>
      <c r="L8" s="32"/>
      <c r="M8" s="43"/>
      <c r="N8" s="1"/>
    </row>
    <row r="9" spans="1:24">
      <c r="A9" s="33"/>
      <c r="B9" s="72"/>
      <c r="C9" s="73"/>
      <c r="D9" s="19"/>
      <c r="E9" s="73"/>
      <c r="F9" s="19"/>
      <c r="G9" s="73"/>
      <c r="H9" s="72"/>
      <c r="I9" s="73"/>
      <c r="J9" s="19"/>
      <c r="K9" s="73"/>
      <c r="L9" s="19"/>
      <c r="M9" s="73"/>
      <c r="N9" s="46"/>
      <c r="O9" s="83"/>
      <c r="X9" s="24"/>
    </row>
    <row r="10" spans="1:24">
      <c r="A10" s="25"/>
      <c r="B10" s="72"/>
      <c r="C10" s="73"/>
      <c r="D10" s="19"/>
      <c r="E10" s="73"/>
      <c r="F10" s="19"/>
      <c r="G10" s="73"/>
      <c r="H10" s="72"/>
      <c r="I10" s="73"/>
      <c r="J10" s="19"/>
      <c r="K10" s="73"/>
      <c r="L10" s="19"/>
      <c r="M10" s="73"/>
      <c r="N10" s="46"/>
      <c r="O10" s="83"/>
      <c r="X10" s="24"/>
    </row>
    <row r="11" spans="1:24">
      <c r="A11" s="25"/>
      <c r="B11" s="23"/>
      <c r="C11" s="73"/>
      <c r="D11" s="12"/>
      <c r="E11" s="73"/>
      <c r="F11" s="12"/>
      <c r="G11" s="73"/>
      <c r="H11" s="23"/>
      <c r="I11" s="73"/>
      <c r="J11" s="12"/>
      <c r="K11" s="73"/>
      <c r="L11" s="12"/>
      <c r="M11" s="73"/>
      <c r="N11" s="46"/>
      <c r="O11" s="83"/>
      <c r="X11" s="24"/>
    </row>
    <row r="12" spans="1:24">
      <c r="A12" s="25"/>
      <c r="B12" s="72"/>
      <c r="C12" s="73"/>
      <c r="D12" s="19"/>
      <c r="E12" s="73"/>
      <c r="F12" s="19"/>
      <c r="G12" s="73"/>
      <c r="H12" s="72"/>
      <c r="I12" s="73"/>
      <c r="J12" s="19"/>
      <c r="K12" s="73"/>
      <c r="L12" s="19"/>
      <c r="M12" s="73"/>
      <c r="N12" s="46"/>
      <c r="O12" s="83"/>
      <c r="X12" s="24"/>
    </row>
    <row r="13" spans="1:24">
      <c r="A13" s="25"/>
      <c r="B13" s="23"/>
      <c r="C13" s="73"/>
      <c r="D13" s="12"/>
      <c r="E13" s="73"/>
      <c r="F13" s="12"/>
      <c r="G13" s="73"/>
      <c r="H13" s="23"/>
      <c r="I13" s="73"/>
      <c r="J13" s="12"/>
      <c r="K13" s="73"/>
      <c r="L13" s="12"/>
      <c r="M13" s="73"/>
      <c r="N13" s="46"/>
      <c r="O13" s="83"/>
      <c r="X13" s="24"/>
    </row>
    <row r="14" spans="1:24">
      <c r="A14" s="25"/>
      <c r="B14" s="72"/>
      <c r="C14" s="73"/>
      <c r="D14" s="19"/>
      <c r="E14" s="73"/>
      <c r="F14" s="19"/>
      <c r="G14" s="73"/>
      <c r="H14" s="72"/>
      <c r="I14" s="73"/>
      <c r="J14" s="19"/>
      <c r="K14" s="73"/>
      <c r="L14" s="19"/>
      <c r="M14" s="73"/>
      <c r="N14" s="46"/>
      <c r="O14" s="83"/>
      <c r="P14" s="18"/>
      <c r="Q14" s="36"/>
      <c r="R14" s="8"/>
      <c r="S14" s="8"/>
      <c r="T14" s="8"/>
      <c r="U14" s="8"/>
      <c r="X14" s="24"/>
    </row>
    <row r="15" spans="1:24">
      <c r="A15" s="25"/>
      <c r="B15" s="72"/>
      <c r="C15" s="73"/>
      <c r="D15" s="19"/>
      <c r="E15" s="74"/>
      <c r="F15" s="19"/>
      <c r="G15" s="74"/>
      <c r="H15" s="72"/>
      <c r="I15" s="74"/>
      <c r="J15" s="19"/>
      <c r="K15" s="74"/>
      <c r="L15" s="19"/>
      <c r="M15" s="74"/>
      <c r="N15" s="46"/>
      <c r="O15" s="83"/>
      <c r="P15" s="18"/>
      <c r="Q15" s="36"/>
      <c r="R15" s="8"/>
      <c r="S15" s="8"/>
      <c r="T15" s="8"/>
      <c r="U15" s="8"/>
      <c r="X15" s="24"/>
    </row>
    <row r="16" spans="1:24" ht="12.75" thickBot="1">
      <c r="A16" s="15"/>
      <c r="B16" s="21"/>
      <c r="C16" s="75"/>
      <c r="D16" s="5"/>
      <c r="E16" s="76"/>
      <c r="F16" s="5"/>
      <c r="G16" s="76"/>
      <c r="H16" s="21"/>
      <c r="I16" s="77"/>
      <c r="J16" s="5"/>
      <c r="K16" s="77"/>
      <c r="L16" s="5"/>
      <c r="M16" s="77"/>
      <c r="N16" s="46"/>
      <c r="O16" s="83"/>
      <c r="P16" s="18"/>
      <c r="Q16" s="36"/>
      <c r="R16" s="8"/>
      <c r="S16" s="8"/>
      <c r="T16" s="8"/>
      <c r="U16" s="8"/>
      <c r="X16" s="24"/>
    </row>
    <row r="17" spans="1:15">
      <c r="A17" s="17"/>
      <c r="B17" s="78"/>
      <c r="C17" s="78"/>
      <c r="D17" s="78"/>
      <c r="E17" s="78"/>
      <c r="F17" s="78"/>
      <c r="G17" s="78"/>
      <c r="H17" s="78"/>
      <c r="I17" s="78"/>
      <c r="J17" s="78"/>
      <c r="K17" s="78"/>
      <c r="L17" s="79"/>
      <c r="M17" s="79"/>
      <c r="N17" s="80"/>
      <c r="O17" s="79"/>
    </row>
    <row r="18" spans="1:15">
      <c r="A18" s="26"/>
      <c r="B18" s="281"/>
      <c r="C18" s="281"/>
      <c r="D18" s="281"/>
      <c r="E18" s="281"/>
      <c r="F18" s="281"/>
      <c r="G18" s="282"/>
      <c r="H18" s="78"/>
      <c r="I18" s="78"/>
      <c r="J18" s="78"/>
      <c r="K18" s="78"/>
      <c r="L18" s="78"/>
      <c r="M18" s="78"/>
      <c r="N18" s="81"/>
      <c r="O18" s="78"/>
    </row>
    <row r="19" spans="1:15">
      <c r="A19" s="34"/>
      <c r="B19" s="283"/>
      <c r="C19" s="284"/>
      <c r="D19" s="284"/>
      <c r="E19" s="284"/>
      <c r="F19" s="284"/>
      <c r="G19" s="284"/>
      <c r="H19" s="81"/>
      <c r="I19" s="82"/>
      <c r="J19" s="10"/>
      <c r="K19" s="46"/>
      <c r="L19" s="10"/>
      <c r="M19" s="83"/>
      <c r="N19" s="81"/>
      <c r="O19" s="78"/>
    </row>
    <row r="20" spans="1:15">
      <c r="A20" s="35"/>
      <c r="B20" s="285"/>
      <c r="C20" s="286"/>
      <c r="D20" s="285"/>
      <c r="E20" s="286"/>
      <c r="F20" s="285"/>
      <c r="G20" s="286"/>
      <c r="H20" s="81"/>
      <c r="I20" s="82"/>
      <c r="J20" s="10"/>
      <c r="K20" s="46"/>
      <c r="L20" s="10"/>
      <c r="M20" s="83"/>
      <c r="N20" s="81"/>
      <c r="O20" s="78"/>
    </row>
    <row r="21" spans="1:15">
      <c r="A21" s="58"/>
      <c r="B21" s="59"/>
      <c r="C21" s="29"/>
      <c r="D21" s="29"/>
      <c r="E21" s="29"/>
      <c r="F21" s="29"/>
      <c r="G21" s="30"/>
      <c r="H21" s="81"/>
      <c r="I21" s="82"/>
      <c r="J21" s="10"/>
      <c r="K21" s="46"/>
      <c r="L21" s="10"/>
      <c r="M21" s="83"/>
      <c r="N21" s="81"/>
      <c r="O21" s="78"/>
    </row>
    <row r="22" spans="1:15">
      <c r="A22" s="274"/>
      <c r="B22" s="276"/>
      <c r="C22" s="277"/>
      <c r="D22" s="277"/>
      <c r="E22" s="277"/>
      <c r="F22" s="277"/>
      <c r="G22" s="277"/>
      <c r="H22" s="81"/>
      <c r="I22" s="82"/>
      <c r="J22" s="10"/>
      <c r="K22" s="46"/>
      <c r="L22" s="10"/>
      <c r="M22" s="83"/>
      <c r="N22" s="81"/>
      <c r="O22" s="78"/>
    </row>
    <row r="23" spans="1:15">
      <c r="A23" s="275"/>
      <c r="B23" s="31"/>
      <c r="C23" s="44"/>
      <c r="D23" s="32"/>
      <c r="E23" s="44"/>
      <c r="F23" s="32"/>
      <c r="G23" s="44"/>
      <c r="H23" s="78"/>
      <c r="I23" s="78"/>
      <c r="J23" s="10"/>
      <c r="K23" s="46"/>
      <c r="L23" s="10"/>
      <c r="M23" s="83"/>
      <c r="N23" s="81"/>
      <c r="O23" s="78"/>
    </row>
    <row r="24" spans="1:15">
      <c r="A24" s="27"/>
      <c r="B24" s="52"/>
      <c r="C24" s="40"/>
      <c r="D24" s="19"/>
      <c r="E24" s="40"/>
      <c r="F24" s="19"/>
      <c r="G24" s="40"/>
      <c r="H24" s="78"/>
      <c r="I24" s="78"/>
      <c r="J24" s="10"/>
      <c r="K24" s="46"/>
      <c r="L24" s="10"/>
      <c r="M24" s="83"/>
      <c r="N24" s="81"/>
      <c r="O24" s="82"/>
    </row>
    <row r="25" spans="1:15">
      <c r="A25" s="27"/>
      <c r="B25" s="52"/>
      <c r="C25" s="40"/>
      <c r="D25" s="19"/>
      <c r="E25" s="40"/>
      <c r="F25" s="19"/>
      <c r="G25" s="40"/>
      <c r="H25" s="78"/>
      <c r="I25" s="78"/>
      <c r="J25" s="10"/>
      <c r="K25" s="46"/>
      <c r="L25" s="10"/>
      <c r="M25" s="83"/>
      <c r="N25" s="81"/>
      <c r="O25" s="82"/>
    </row>
    <row r="26" spans="1:15">
      <c r="A26" s="27"/>
      <c r="B26" s="52"/>
      <c r="C26" s="40"/>
      <c r="D26" s="19"/>
      <c r="E26" s="40"/>
      <c r="F26" s="19"/>
      <c r="G26" s="40"/>
      <c r="H26" s="78"/>
      <c r="I26" s="78"/>
      <c r="J26" s="10"/>
      <c r="K26" s="46"/>
      <c r="L26" s="10"/>
      <c r="M26" s="83"/>
      <c r="N26" s="81"/>
      <c r="O26" s="82"/>
    </row>
    <row r="27" spans="1:15" ht="12.75" thickBot="1">
      <c r="A27" s="28"/>
      <c r="B27" s="53"/>
      <c r="C27" s="41"/>
      <c r="D27" s="20"/>
      <c r="E27" s="41"/>
      <c r="F27" s="20"/>
      <c r="G27" s="41"/>
      <c r="H27" s="78"/>
      <c r="I27" s="78"/>
      <c r="J27" s="78"/>
      <c r="K27" s="78"/>
      <c r="L27" s="78"/>
      <c r="M27" s="78"/>
      <c r="N27" s="81"/>
      <c r="O27" s="82"/>
    </row>
    <row r="28" spans="1:15">
      <c r="A28" s="18"/>
      <c r="B28" s="18"/>
      <c r="C28" s="36"/>
      <c r="D28" s="8"/>
      <c r="E28" s="8"/>
      <c r="F28" s="8"/>
      <c r="G28" s="79"/>
      <c r="H28" s="78"/>
      <c r="I28" s="78"/>
      <c r="J28" s="78"/>
      <c r="K28" s="78"/>
      <c r="L28" s="78"/>
      <c r="M28" s="78"/>
      <c r="N28" s="78"/>
      <c r="O28" s="78"/>
    </row>
    <row r="29" spans="1:15">
      <c r="A29" s="18"/>
      <c r="B29" s="18"/>
      <c r="C29" s="36"/>
      <c r="D29" s="8"/>
      <c r="E29" s="8"/>
      <c r="F29" s="8"/>
      <c r="G29" s="79"/>
      <c r="H29" s="78"/>
      <c r="I29" s="78"/>
      <c r="J29" s="78"/>
      <c r="K29" s="78"/>
      <c r="L29" s="78"/>
      <c r="M29" s="78"/>
      <c r="N29" s="78"/>
      <c r="O29" s="78"/>
    </row>
    <row r="30" spans="1:15">
      <c r="J30" s="10"/>
      <c r="K30" s="10"/>
      <c r="L30" s="10"/>
      <c r="M30" s="10"/>
    </row>
    <row r="31" spans="1:15">
      <c r="H31" s="10"/>
      <c r="I31" s="84"/>
      <c r="J31" s="10"/>
      <c r="K31" s="24"/>
      <c r="L31" s="24"/>
      <c r="M31" s="24"/>
    </row>
    <row r="32" spans="1:15">
      <c r="H32" s="10"/>
      <c r="I32" s="84"/>
      <c r="J32" s="10"/>
      <c r="K32" s="24"/>
      <c r="L32" s="24"/>
      <c r="M32" s="24"/>
    </row>
    <row r="33" spans="8:13" ht="12.75" customHeight="1">
      <c r="H33" s="10"/>
      <c r="I33" s="84"/>
      <c r="J33" s="10"/>
      <c r="K33" s="24"/>
      <c r="L33" s="24"/>
      <c r="M33" s="24"/>
    </row>
    <row r="34" spans="8:13">
      <c r="H34" s="10"/>
      <c r="I34" s="84"/>
      <c r="J34" s="10"/>
      <c r="K34" s="24"/>
      <c r="L34" s="24"/>
      <c r="M34" s="24"/>
    </row>
    <row r="35" spans="8:13" ht="13.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row r="39" spans="8:13" ht="12.75" customHeight="1"/>
  </sheetData>
  <mergeCells count="20">
    <mergeCell ref="B3:G3"/>
    <mergeCell ref="H3:M3"/>
    <mergeCell ref="B4:G4"/>
    <mergeCell ref="H4:M4"/>
    <mergeCell ref="B5:C5"/>
    <mergeCell ref="D5:E5"/>
    <mergeCell ref="F5:G5"/>
    <mergeCell ref="H5:I5"/>
    <mergeCell ref="J5:K5"/>
    <mergeCell ref="L5:M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22"/>
  <dimension ref="A1:U38"/>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1" ht="18">
      <c r="A1" s="13" t="s">
        <v>28</v>
      </c>
      <c r="B1" s="78"/>
      <c r="C1" s="78"/>
      <c r="D1" s="78"/>
      <c r="E1" s="78"/>
      <c r="F1" s="78"/>
      <c r="G1" s="78"/>
      <c r="H1" s="78"/>
      <c r="I1" s="78"/>
      <c r="J1" s="78"/>
      <c r="K1" s="78"/>
      <c r="L1" s="78"/>
      <c r="M1" s="71" t="e">
        <f>CONTENTS!#REF!</f>
        <v>#REF!</v>
      </c>
      <c r="N1" s="78"/>
      <c r="O1" s="78"/>
    </row>
    <row r="2" spans="1:21" ht="7.5" customHeight="1">
      <c r="A2" s="13"/>
      <c r="B2" s="78"/>
      <c r="C2" s="78"/>
      <c r="D2" s="78"/>
      <c r="E2" s="78"/>
      <c r="F2" s="78"/>
      <c r="G2" s="78"/>
      <c r="H2" s="78"/>
      <c r="I2" s="78"/>
      <c r="J2" s="78"/>
      <c r="K2" s="78"/>
      <c r="L2" s="78"/>
      <c r="M2" s="78"/>
      <c r="N2" s="78"/>
      <c r="O2" s="78"/>
    </row>
    <row r="3" spans="1:21">
      <c r="A3" s="16"/>
      <c r="B3" s="281"/>
      <c r="C3" s="281"/>
      <c r="D3" s="281"/>
      <c r="E3" s="281"/>
      <c r="F3" s="281"/>
      <c r="G3" s="282"/>
      <c r="H3" s="288"/>
      <c r="I3" s="281"/>
      <c r="J3" s="281"/>
      <c r="K3" s="281"/>
      <c r="L3" s="281"/>
      <c r="M3" s="281"/>
      <c r="N3" s="9"/>
    </row>
    <row r="4" spans="1:21" ht="13.5" customHeight="1">
      <c r="A4" s="16"/>
      <c r="B4" s="289"/>
      <c r="C4" s="290"/>
      <c r="D4" s="290"/>
      <c r="E4" s="290"/>
      <c r="F4" s="290"/>
      <c r="G4" s="291"/>
      <c r="H4" s="289"/>
      <c r="I4" s="290"/>
      <c r="J4" s="290"/>
      <c r="K4" s="290"/>
      <c r="L4" s="290"/>
      <c r="M4" s="290"/>
      <c r="N4" s="37"/>
    </row>
    <row r="5" spans="1:21">
      <c r="A5" s="16"/>
      <c r="B5" s="287"/>
      <c r="C5" s="286"/>
      <c r="D5" s="287"/>
      <c r="E5" s="286"/>
      <c r="F5" s="287"/>
      <c r="G5" s="286"/>
      <c r="H5" s="287"/>
      <c r="I5" s="286"/>
      <c r="J5" s="287"/>
      <c r="K5" s="286"/>
      <c r="L5" s="287"/>
      <c r="M5" s="285"/>
      <c r="N5" s="54"/>
    </row>
    <row r="6" spans="1:21">
      <c r="A6" s="14"/>
      <c r="B6" s="59"/>
      <c r="C6" s="29"/>
      <c r="D6" s="29"/>
      <c r="E6" s="29"/>
      <c r="F6" s="29"/>
      <c r="G6" s="29"/>
      <c r="H6" s="29"/>
      <c r="I6" s="29"/>
      <c r="J6" s="29"/>
      <c r="K6" s="29"/>
      <c r="L6" s="29"/>
      <c r="M6" s="30"/>
      <c r="N6" s="54"/>
    </row>
    <row r="7" spans="1:21">
      <c r="A7" s="278"/>
      <c r="B7" s="276"/>
      <c r="C7" s="277"/>
      <c r="D7" s="277"/>
      <c r="E7" s="277"/>
      <c r="F7" s="277"/>
      <c r="G7" s="280"/>
      <c r="H7" s="276"/>
      <c r="I7" s="277"/>
      <c r="J7" s="277"/>
      <c r="K7" s="277"/>
      <c r="L7" s="277"/>
      <c r="M7" s="277"/>
      <c r="N7" s="38"/>
    </row>
    <row r="8" spans="1:21">
      <c r="A8" s="279"/>
      <c r="B8" s="31"/>
      <c r="C8" s="43"/>
      <c r="D8" s="32"/>
      <c r="E8" s="43"/>
      <c r="F8" s="32"/>
      <c r="G8" s="43"/>
      <c r="H8" s="31"/>
      <c r="I8" s="43"/>
      <c r="J8" s="32"/>
      <c r="K8" s="43"/>
      <c r="L8" s="32"/>
      <c r="M8" s="43"/>
      <c r="N8" s="1"/>
    </row>
    <row r="9" spans="1:21">
      <c r="A9" s="33"/>
      <c r="B9" s="72"/>
      <c r="C9" s="73"/>
      <c r="D9" s="19"/>
      <c r="E9" s="73"/>
      <c r="F9" s="19"/>
      <c r="G9" s="73"/>
      <c r="H9" s="72"/>
      <c r="I9" s="73"/>
      <c r="J9" s="19"/>
      <c r="K9" s="73"/>
      <c r="L9" s="19"/>
      <c r="M9" s="73"/>
      <c r="N9" s="46"/>
      <c r="O9" s="83"/>
    </row>
    <row r="10" spans="1:21">
      <c r="A10" s="33"/>
      <c r="B10" s="72"/>
      <c r="C10" s="73"/>
      <c r="D10" s="19"/>
      <c r="E10" s="73"/>
      <c r="F10" s="19"/>
      <c r="G10" s="73"/>
      <c r="H10" s="72"/>
      <c r="I10" s="73"/>
      <c r="J10" s="19"/>
      <c r="K10" s="73"/>
      <c r="L10" s="19"/>
      <c r="M10" s="73"/>
      <c r="N10" s="46"/>
      <c r="O10" s="83"/>
    </row>
    <row r="11" spans="1:21">
      <c r="A11" s="25"/>
      <c r="B11" s="23"/>
      <c r="C11" s="73"/>
      <c r="D11" s="12"/>
      <c r="E11" s="73"/>
      <c r="F11" s="12"/>
      <c r="G11" s="73"/>
      <c r="H11" s="23"/>
      <c r="I11" s="73"/>
      <c r="J11" s="12"/>
      <c r="K11" s="73"/>
      <c r="L11" s="12"/>
      <c r="M11" s="73"/>
      <c r="N11" s="46"/>
      <c r="O11" s="83"/>
    </row>
    <row r="12" spans="1:21">
      <c r="A12" s="25"/>
      <c r="B12" s="72"/>
      <c r="C12" s="73"/>
      <c r="D12" s="19"/>
      <c r="E12" s="73"/>
      <c r="F12" s="19"/>
      <c r="G12" s="73"/>
      <c r="H12" s="72"/>
      <c r="I12" s="73"/>
      <c r="J12" s="19"/>
      <c r="K12" s="73"/>
      <c r="L12" s="19"/>
      <c r="M12" s="73"/>
      <c r="N12" s="46"/>
      <c r="O12" s="83"/>
    </row>
    <row r="13" spans="1:21">
      <c r="A13" s="25"/>
      <c r="B13" s="23"/>
      <c r="C13" s="73"/>
      <c r="D13" s="12"/>
      <c r="E13" s="73"/>
      <c r="F13" s="12"/>
      <c r="G13" s="73"/>
      <c r="H13" s="23"/>
      <c r="I13" s="73"/>
      <c r="J13" s="12"/>
      <c r="K13" s="73"/>
      <c r="L13" s="12"/>
      <c r="M13" s="73"/>
      <c r="N13" s="46"/>
      <c r="O13" s="83"/>
    </row>
    <row r="14" spans="1:21">
      <c r="A14" s="25"/>
      <c r="B14" s="72"/>
      <c r="C14" s="73"/>
      <c r="D14" s="19"/>
      <c r="E14" s="73"/>
      <c r="F14" s="19"/>
      <c r="G14" s="73"/>
      <c r="H14" s="72"/>
      <c r="I14" s="73"/>
      <c r="J14" s="19"/>
      <c r="K14" s="73"/>
      <c r="L14" s="19"/>
      <c r="M14" s="73"/>
      <c r="N14" s="46"/>
      <c r="O14" s="83"/>
      <c r="P14" s="18"/>
      <c r="Q14" s="36"/>
      <c r="R14" s="8"/>
      <c r="S14" s="8"/>
      <c r="T14" s="8"/>
      <c r="U14" s="8"/>
    </row>
    <row r="15" spans="1:21">
      <c r="A15" s="25"/>
      <c r="B15" s="72"/>
      <c r="C15" s="73"/>
      <c r="D15" s="19"/>
      <c r="E15" s="74"/>
      <c r="F15" s="19"/>
      <c r="G15" s="74"/>
      <c r="H15" s="72"/>
      <c r="I15" s="74"/>
      <c r="J15" s="19"/>
      <c r="K15" s="74"/>
      <c r="L15" s="19"/>
      <c r="M15" s="74"/>
      <c r="N15" s="46"/>
      <c r="O15" s="83"/>
      <c r="P15" s="18"/>
      <c r="Q15" s="36"/>
      <c r="R15" s="8"/>
      <c r="S15" s="8"/>
      <c r="T15" s="8"/>
      <c r="U15" s="8"/>
    </row>
    <row r="16" spans="1:21" ht="12.75" thickBot="1">
      <c r="A16" s="15"/>
      <c r="B16" s="21"/>
      <c r="C16" s="75"/>
      <c r="D16" s="5"/>
      <c r="E16" s="76"/>
      <c r="F16" s="5"/>
      <c r="G16" s="76"/>
      <c r="H16" s="21"/>
      <c r="I16" s="77"/>
      <c r="J16" s="5"/>
      <c r="K16" s="77"/>
      <c r="L16" s="5"/>
      <c r="M16" s="77"/>
      <c r="N16" s="46"/>
      <c r="O16" s="83"/>
      <c r="P16" s="18"/>
      <c r="Q16" s="36"/>
      <c r="R16" s="8"/>
      <c r="S16" s="8"/>
      <c r="T16" s="8"/>
      <c r="U16" s="8"/>
    </row>
    <row r="17" spans="1:20">
      <c r="A17" s="17"/>
      <c r="B17" s="78"/>
      <c r="C17" s="78"/>
      <c r="D17" s="78"/>
      <c r="E17" s="78"/>
      <c r="F17" s="78"/>
      <c r="G17" s="78"/>
      <c r="H17" s="78"/>
      <c r="I17" s="78"/>
      <c r="J17" s="78"/>
      <c r="K17" s="78"/>
      <c r="L17" s="79"/>
      <c r="M17" s="79"/>
      <c r="N17" s="80"/>
      <c r="O17" s="79"/>
    </row>
    <row r="18" spans="1:20">
      <c r="A18" s="26"/>
      <c r="B18" s="281"/>
      <c r="C18" s="281"/>
      <c r="D18" s="281"/>
      <c r="E18" s="281"/>
      <c r="F18" s="281"/>
      <c r="G18" s="282"/>
      <c r="N18" s="81"/>
      <c r="O18" s="78"/>
      <c r="P18" s="55"/>
      <c r="Q18" s="36"/>
      <c r="R18" s="8"/>
      <c r="S18" s="8"/>
      <c r="T18" s="8"/>
    </row>
    <row r="19" spans="1:20">
      <c r="A19" s="34"/>
      <c r="B19" s="283"/>
      <c r="C19" s="284"/>
      <c r="D19" s="284"/>
      <c r="E19" s="284"/>
      <c r="F19" s="284"/>
      <c r="G19" s="284"/>
      <c r="H19" s="81"/>
      <c r="I19" s="82"/>
      <c r="J19" s="10"/>
      <c r="K19" s="46"/>
      <c r="L19" s="10"/>
      <c r="M19" s="83"/>
      <c r="N19" s="81"/>
      <c r="O19" s="78"/>
      <c r="P19" s="55"/>
      <c r="Q19" s="36"/>
      <c r="R19" s="8"/>
      <c r="S19" s="8"/>
      <c r="T19" s="8"/>
    </row>
    <row r="20" spans="1:20">
      <c r="A20" s="35"/>
      <c r="B20" s="285"/>
      <c r="C20" s="286"/>
      <c r="D20" s="285"/>
      <c r="E20" s="286"/>
      <c r="F20" s="285"/>
      <c r="G20" s="286"/>
      <c r="H20" s="81"/>
      <c r="I20" s="82"/>
      <c r="J20" s="10"/>
      <c r="K20" s="46"/>
      <c r="L20" s="10"/>
      <c r="M20" s="83"/>
      <c r="N20" s="81"/>
      <c r="O20" s="78"/>
      <c r="P20" s="55"/>
      <c r="Q20" s="36"/>
      <c r="R20" s="42"/>
      <c r="S20" s="42"/>
      <c r="T20" s="42"/>
    </row>
    <row r="21" spans="1:20">
      <c r="A21" s="58"/>
      <c r="B21" s="59"/>
      <c r="C21" s="29"/>
      <c r="D21" s="29"/>
      <c r="E21" s="29"/>
      <c r="F21" s="29"/>
      <c r="G21" s="30"/>
      <c r="H21" s="81"/>
      <c r="I21" s="82"/>
      <c r="J21" s="10"/>
      <c r="K21" s="46"/>
      <c r="L21" s="10"/>
      <c r="M21" s="83"/>
      <c r="N21" s="81"/>
      <c r="O21" s="78"/>
      <c r="P21" s="55"/>
      <c r="Q21" s="36"/>
      <c r="R21" s="8"/>
      <c r="S21" s="8"/>
      <c r="T21" s="8"/>
    </row>
    <row r="22" spans="1:20">
      <c r="A22" s="274"/>
      <c r="B22" s="276"/>
      <c r="C22" s="277"/>
      <c r="D22" s="277"/>
      <c r="E22" s="277"/>
      <c r="F22" s="277"/>
      <c r="G22" s="277"/>
      <c r="H22" s="81"/>
      <c r="I22" s="82"/>
      <c r="J22" s="10"/>
      <c r="K22" s="46"/>
      <c r="L22" s="10"/>
      <c r="M22" s="83"/>
      <c r="N22" s="81"/>
      <c r="O22" s="78"/>
      <c r="P22" s="55"/>
      <c r="Q22" s="36"/>
      <c r="R22" s="8"/>
      <c r="S22" s="8"/>
      <c r="T22" s="8"/>
    </row>
    <row r="23" spans="1:20">
      <c r="A23" s="275"/>
      <c r="B23" s="31"/>
      <c r="C23" s="44"/>
      <c r="D23" s="32"/>
      <c r="E23" s="44"/>
      <c r="F23" s="32"/>
      <c r="G23" s="44"/>
      <c r="H23" s="78"/>
      <c r="I23" s="78"/>
      <c r="J23" s="10"/>
      <c r="K23" s="46"/>
      <c r="L23" s="10"/>
      <c r="M23" s="83"/>
      <c r="N23" s="81"/>
      <c r="O23" s="78"/>
      <c r="P23" s="55"/>
      <c r="Q23" s="36"/>
      <c r="R23" s="39"/>
      <c r="S23" s="42"/>
      <c r="T23" s="42"/>
    </row>
    <row r="24" spans="1:20">
      <c r="A24" s="27"/>
      <c r="B24" s="52"/>
      <c r="C24" s="40"/>
      <c r="D24" s="19"/>
      <c r="E24" s="40"/>
      <c r="F24" s="19"/>
      <c r="G24" s="40"/>
      <c r="H24" s="78"/>
      <c r="I24" s="78"/>
      <c r="J24" s="10"/>
      <c r="K24" s="46"/>
      <c r="L24" s="10"/>
      <c r="M24" s="83"/>
      <c r="N24" s="81"/>
      <c r="O24" s="82"/>
      <c r="T24" s="79"/>
    </row>
    <row r="25" spans="1:20">
      <c r="A25" s="27"/>
      <c r="B25" s="52"/>
      <c r="C25" s="40"/>
      <c r="D25" s="19"/>
      <c r="E25" s="40"/>
      <c r="F25" s="19"/>
      <c r="G25" s="40"/>
      <c r="H25" s="78"/>
      <c r="I25" s="78"/>
      <c r="J25" s="10"/>
      <c r="K25" s="46"/>
      <c r="L25" s="10"/>
      <c r="M25" s="83"/>
      <c r="N25" s="81"/>
      <c r="O25" s="82"/>
    </row>
    <row r="26" spans="1:20">
      <c r="A26" s="27"/>
      <c r="B26" s="52"/>
      <c r="C26" s="40"/>
      <c r="D26" s="19"/>
      <c r="E26" s="40"/>
      <c r="F26" s="19"/>
      <c r="G26" s="40"/>
      <c r="H26" s="78"/>
      <c r="I26" s="78"/>
      <c r="J26" s="10"/>
      <c r="K26" s="46"/>
      <c r="L26" s="10"/>
      <c r="M26" s="83"/>
      <c r="N26" s="81"/>
      <c r="O26" s="82"/>
    </row>
    <row r="27" spans="1:20" ht="12.75" thickBot="1">
      <c r="A27" s="28"/>
      <c r="B27" s="53"/>
      <c r="C27" s="41"/>
      <c r="D27" s="20"/>
      <c r="E27" s="41"/>
      <c r="F27" s="20"/>
      <c r="G27" s="41"/>
      <c r="H27" s="78"/>
      <c r="I27" s="78"/>
      <c r="J27" s="78"/>
      <c r="K27" s="78"/>
      <c r="L27" s="78"/>
      <c r="M27" s="78"/>
      <c r="N27" s="81"/>
      <c r="O27" s="82"/>
    </row>
    <row r="28" spans="1:20">
      <c r="A28" s="18"/>
      <c r="B28" s="18"/>
      <c r="C28" s="36"/>
      <c r="D28" s="8"/>
      <c r="E28" s="8"/>
      <c r="F28" s="8"/>
      <c r="G28" s="79"/>
      <c r="H28" s="78"/>
      <c r="I28" s="78"/>
      <c r="J28" s="78"/>
      <c r="K28" s="78"/>
      <c r="L28" s="78"/>
      <c r="M28" s="78"/>
    </row>
    <row r="29" spans="1:20">
      <c r="H29" s="78"/>
      <c r="I29" s="78"/>
      <c r="J29" s="78"/>
      <c r="K29" s="78"/>
      <c r="L29" s="78"/>
      <c r="M29" s="78"/>
    </row>
    <row r="30" spans="1:20">
      <c r="J30" s="10"/>
      <c r="K30" s="10"/>
      <c r="L30" s="10"/>
      <c r="M30" s="10"/>
    </row>
    <row r="31" spans="1:20">
      <c r="H31" s="10"/>
      <c r="I31" s="84"/>
      <c r="J31" s="10"/>
      <c r="K31" s="24"/>
      <c r="L31" s="24"/>
      <c r="M31" s="24"/>
    </row>
    <row r="32" spans="1:20" ht="12.75" customHeight="1">
      <c r="H32" s="10"/>
      <c r="I32" s="84"/>
      <c r="J32" s="10"/>
      <c r="K32" s="24"/>
      <c r="L32" s="24"/>
      <c r="M32" s="24"/>
    </row>
    <row r="33" spans="8:13">
      <c r="H33" s="10"/>
      <c r="I33" s="84"/>
      <c r="J33" s="10"/>
      <c r="K33" s="24"/>
      <c r="L33" s="24"/>
      <c r="M33" s="24"/>
    </row>
    <row r="34" spans="8:13" ht="13.5" customHeight="1">
      <c r="H34" s="10"/>
      <c r="I34" s="84"/>
      <c r="J34" s="10"/>
      <c r="K34" s="24"/>
      <c r="L34" s="24"/>
      <c r="M34" s="24"/>
    </row>
    <row r="35" spans="8:13" ht="12.7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sheetData>
  <mergeCells count="20">
    <mergeCell ref="L5:M5"/>
    <mergeCell ref="B3:G3"/>
    <mergeCell ref="H3:M3"/>
    <mergeCell ref="B4:G4"/>
    <mergeCell ref="H4:M4"/>
    <mergeCell ref="B5:C5"/>
    <mergeCell ref="D5:E5"/>
    <mergeCell ref="F5:G5"/>
    <mergeCell ref="H5:I5"/>
    <mergeCell ref="J5:K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5"/>
  <dimension ref="A1:X39"/>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4" ht="18">
      <c r="A1" s="13" t="s">
        <v>29</v>
      </c>
      <c r="M1" s="71" t="e">
        <f>CONTENTS!#REF!</f>
        <v>#REF!</v>
      </c>
    </row>
    <row r="2" spans="1:24" ht="7.5" customHeight="1"/>
    <row r="3" spans="1:24">
      <c r="A3" s="16"/>
      <c r="B3" s="281"/>
      <c r="C3" s="281"/>
      <c r="D3" s="281"/>
      <c r="E3" s="281"/>
      <c r="F3" s="281"/>
      <c r="G3" s="282"/>
      <c r="H3" s="288"/>
      <c r="I3" s="281"/>
      <c r="J3" s="281"/>
      <c r="K3" s="281"/>
      <c r="L3" s="281"/>
      <c r="M3" s="281"/>
      <c r="N3" s="9"/>
    </row>
    <row r="4" spans="1:24">
      <c r="A4" s="16"/>
      <c r="B4" s="289"/>
      <c r="C4" s="290"/>
      <c r="D4" s="290"/>
      <c r="E4" s="290"/>
      <c r="F4" s="290"/>
      <c r="G4" s="291"/>
      <c r="H4" s="289"/>
      <c r="I4" s="290"/>
      <c r="J4" s="290"/>
      <c r="K4" s="290"/>
      <c r="L4" s="290"/>
      <c r="M4" s="290"/>
      <c r="N4" s="37"/>
    </row>
    <row r="5" spans="1:24">
      <c r="A5" s="16"/>
      <c r="B5" s="287"/>
      <c r="C5" s="286"/>
      <c r="D5" s="287"/>
      <c r="E5" s="286"/>
      <c r="F5" s="287"/>
      <c r="G5" s="286"/>
      <c r="H5" s="287"/>
      <c r="I5" s="286"/>
      <c r="J5" s="287"/>
      <c r="K5" s="286"/>
      <c r="L5" s="287"/>
      <c r="M5" s="285"/>
      <c r="N5" s="54"/>
    </row>
    <row r="6" spans="1:24">
      <c r="A6" s="14"/>
      <c r="B6" s="59"/>
      <c r="C6" s="29"/>
      <c r="D6" s="29"/>
      <c r="E6" s="29"/>
      <c r="F6" s="29"/>
      <c r="G6" s="29"/>
      <c r="H6" s="29"/>
      <c r="I6" s="29"/>
      <c r="J6" s="29"/>
      <c r="K6" s="29"/>
      <c r="L6" s="29"/>
      <c r="M6" s="30"/>
      <c r="N6" s="54"/>
    </row>
    <row r="7" spans="1:24">
      <c r="A7" s="278"/>
      <c r="B7" s="276"/>
      <c r="C7" s="277"/>
      <c r="D7" s="277"/>
      <c r="E7" s="277"/>
      <c r="F7" s="277"/>
      <c r="G7" s="280"/>
      <c r="H7" s="276"/>
      <c r="I7" s="277"/>
      <c r="J7" s="277"/>
      <c r="K7" s="277"/>
      <c r="L7" s="277"/>
      <c r="M7" s="277"/>
      <c r="N7" s="38"/>
    </row>
    <row r="8" spans="1:24">
      <c r="A8" s="279"/>
      <c r="B8" s="31"/>
      <c r="C8" s="43"/>
      <c r="D8" s="32"/>
      <c r="E8" s="43"/>
      <c r="F8" s="32"/>
      <c r="G8" s="43"/>
      <c r="H8" s="31"/>
      <c r="I8" s="43"/>
      <c r="J8" s="32"/>
      <c r="K8" s="43"/>
      <c r="L8" s="32"/>
      <c r="M8" s="43"/>
      <c r="N8" s="1"/>
    </row>
    <row r="9" spans="1:24">
      <c r="A9" s="33"/>
      <c r="B9" s="72"/>
      <c r="C9" s="73"/>
      <c r="D9" s="19"/>
      <c r="E9" s="73"/>
      <c r="F9" s="19"/>
      <c r="G9" s="73"/>
      <c r="H9" s="72"/>
      <c r="I9" s="73"/>
      <c r="J9" s="19"/>
      <c r="K9" s="73"/>
      <c r="L9" s="19"/>
      <c r="M9" s="73"/>
      <c r="N9" s="46"/>
      <c r="O9" s="83"/>
      <c r="X9" s="24"/>
    </row>
    <row r="10" spans="1:24">
      <c r="A10" s="25"/>
      <c r="B10" s="72"/>
      <c r="C10" s="73"/>
      <c r="D10" s="19"/>
      <c r="E10" s="73"/>
      <c r="F10" s="19"/>
      <c r="G10" s="73"/>
      <c r="H10" s="72"/>
      <c r="I10" s="73"/>
      <c r="J10" s="19"/>
      <c r="K10" s="73"/>
      <c r="L10" s="19"/>
      <c r="M10" s="73"/>
      <c r="N10" s="46"/>
      <c r="O10" s="83"/>
      <c r="X10" s="24"/>
    </row>
    <row r="11" spans="1:24">
      <c r="A11" s="25"/>
      <c r="B11" s="23"/>
      <c r="C11" s="73"/>
      <c r="D11" s="12"/>
      <c r="E11" s="73"/>
      <c r="F11" s="12"/>
      <c r="G11" s="73"/>
      <c r="H11" s="23"/>
      <c r="I11" s="73"/>
      <c r="J11" s="12"/>
      <c r="K11" s="73"/>
      <c r="L11" s="12"/>
      <c r="M11" s="73"/>
      <c r="N11" s="46"/>
      <c r="O11" s="83"/>
      <c r="X11" s="24"/>
    </row>
    <row r="12" spans="1:24">
      <c r="A12" s="25"/>
      <c r="B12" s="72"/>
      <c r="C12" s="73"/>
      <c r="D12" s="19"/>
      <c r="E12" s="73"/>
      <c r="F12" s="19"/>
      <c r="G12" s="73"/>
      <c r="H12" s="72"/>
      <c r="I12" s="73"/>
      <c r="J12" s="19"/>
      <c r="K12" s="73"/>
      <c r="L12" s="19"/>
      <c r="M12" s="73"/>
      <c r="N12" s="46"/>
      <c r="O12" s="83"/>
      <c r="X12" s="24"/>
    </row>
    <row r="13" spans="1:24">
      <c r="A13" s="25"/>
      <c r="B13" s="23"/>
      <c r="C13" s="73"/>
      <c r="D13" s="12"/>
      <c r="E13" s="73"/>
      <c r="F13" s="12"/>
      <c r="G13" s="73"/>
      <c r="H13" s="23"/>
      <c r="I13" s="73"/>
      <c r="J13" s="12"/>
      <c r="K13" s="73"/>
      <c r="L13" s="12"/>
      <c r="M13" s="73"/>
      <c r="N13" s="46"/>
      <c r="O13" s="83"/>
      <c r="X13" s="24"/>
    </row>
    <row r="14" spans="1:24">
      <c r="A14" s="25"/>
      <c r="B14" s="72"/>
      <c r="C14" s="73"/>
      <c r="D14" s="19"/>
      <c r="E14" s="73"/>
      <c r="F14" s="19"/>
      <c r="G14" s="73"/>
      <c r="H14" s="72"/>
      <c r="I14" s="73"/>
      <c r="J14" s="19"/>
      <c r="K14" s="73"/>
      <c r="L14" s="19"/>
      <c r="M14" s="73"/>
      <c r="N14" s="46"/>
      <c r="O14" s="83"/>
      <c r="P14" s="18"/>
      <c r="Q14" s="36"/>
      <c r="R14" s="8"/>
      <c r="S14" s="8"/>
      <c r="T14" s="8"/>
      <c r="U14" s="8"/>
      <c r="X14" s="24"/>
    </row>
    <row r="15" spans="1:24">
      <c r="A15" s="25"/>
      <c r="B15" s="72"/>
      <c r="C15" s="73"/>
      <c r="D15" s="19"/>
      <c r="E15" s="74"/>
      <c r="F15" s="19"/>
      <c r="G15" s="74"/>
      <c r="H15" s="72"/>
      <c r="I15" s="74"/>
      <c r="J15" s="19"/>
      <c r="K15" s="74"/>
      <c r="L15" s="19"/>
      <c r="M15" s="74"/>
      <c r="N15" s="46"/>
      <c r="O15" s="83"/>
      <c r="P15" s="18"/>
      <c r="Q15" s="36"/>
      <c r="R15" s="8"/>
      <c r="S15" s="8"/>
      <c r="T15" s="8"/>
      <c r="U15" s="8"/>
      <c r="X15" s="24"/>
    </row>
    <row r="16" spans="1:24" ht="12.75" thickBot="1">
      <c r="A16" s="15"/>
      <c r="B16" s="21"/>
      <c r="C16" s="75"/>
      <c r="D16" s="5"/>
      <c r="E16" s="76"/>
      <c r="F16" s="5"/>
      <c r="G16" s="76"/>
      <c r="H16" s="21"/>
      <c r="I16" s="77"/>
      <c r="J16" s="5"/>
      <c r="K16" s="77"/>
      <c r="L16" s="5"/>
      <c r="M16" s="77"/>
      <c r="N16" s="46"/>
      <c r="O16" s="83"/>
      <c r="P16" s="18"/>
      <c r="Q16" s="36"/>
      <c r="R16" s="8"/>
      <c r="S16" s="8"/>
      <c r="T16" s="8"/>
      <c r="U16" s="8"/>
      <c r="X16" s="24"/>
    </row>
    <row r="17" spans="1:15">
      <c r="A17" s="17"/>
      <c r="B17" s="78"/>
      <c r="C17" s="78"/>
      <c r="D17" s="78"/>
      <c r="E17" s="78"/>
      <c r="F17" s="78"/>
      <c r="G17" s="78"/>
      <c r="H17" s="78"/>
      <c r="I17" s="78"/>
      <c r="J17" s="78"/>
      <c r="K17" s="78"/>
      <c r="L17" s="79"/>
      <c r="M17" s="79"/>
      <c r="N17" s="80"/>
      <c r="O17" s="79"/>
    </row>
    <row r="18" spans="1:15">
      <c r="A18" s="26"/>
      <c r="B18" s="281"/>
      <c r="C18" s="281"/>
      <c r="D18" s="281"/>
      <c r="E18" s="281"/>
      <c r="F18" s="281"/>
      <c r="G18" s="282"/>
      <c r="H18" s="78"/>
      <c r="I18" s="78"/>
      <c r="J18" s="78"/>
      <c r="K18" s="78"/>
      <c r="L18" s="78"/>
      <c r="M18" s="78"/>
      <c r="N18" s="81"/>
      <c r="O18" s="78"/>
    </row>
    <row r="19" spans="1:15">
      <c r="A19" s="34"/>
      <c r="B19" s="283"/>
      <c r="C19" s="284"/>
      <c r="D19" s="284"/>
      <c r="E19" s="284"/>
      <c r="F19" s="284"/>
      <c r="G19" s="284"/>
      <c r="H19" s="81"/>
      <c r="I19" s="82"/>
      <c r="J19" s="10"/>
      <c r="K19" s="46"/>
      <c r="L19" s="10"/>
      <c r="M19" s="83"/>
      <c r="N19" s="81"/>
      <c r="O19" s="78"/>
    </row>
    <row r="20" spans="1:15">
      <c r="A20" s="35"/>
      <c r="B20" s="285"/>
      <c r="C20" s="286"/>
      <c r="D20" s="285"/>
      <c r="E20" s="286"/>
      <c r="F20" s="285"/>
      <c r="G20" s="286"/>
      <c r="H20" s="81"/>
      <c r="I20" s="82"/>
      <c r="J20" s="10"/>
      <c r="K20" s="46"/>
      <c r="L20" s="10"/>
      <c r="M20" s="83"/>
      <c r="N20" s="81"/>
      <c r="O20" s="78"/>
    </row>
    <row r="21" spans="1:15">
      <c r="A21" s="58"/>
      <c r="B21" s="59"/>
      <c r="C21" s="29"/>
      <c r="D21" s="29"/>
      <c r="E21" s="29"/>
      <c r="F21" s="29"/>
      <c r="G21" s="30"/>
      <c r="H21" s="81"/>
      <c r="I21" s="82"/>
      <c r="J21" s="10"/>
      <c r="K21" s="46"/>
      <c r="L21" s="10"/>
      <c r="M21" s="83"/>
      <c r="N21" s="81"/>
      <c r="O21" s="78"/>
    </row>
    <row r="22" spans="1:15">
      <c r="A22" s="274"/>
      <c r="B22" s="276"/>
      <c r="C22" s="277"/>
      <c r="D22" s="277"/>
      <c r="E22" s="277"/>
      <c r="F22" s="277"/>
      <c r="G22" s="277"/>
      <c r="H22" s="81"/>
      <c r="I22" s="82"/>
      <c r="J22" s="10"/>
      <c r="K22" s="46"/>
      <c r="L22" s="10"/>
      <c r="M22" s="83"/>
      <c r="N22" s="81"/>
      <c r="O22" s="78"/>
    </row>
    <row r="23" spans="1:15">
      <c r="A23" s="275"/>
      <c r="B23" s="31"/>
      <c r="C23" s="44"/>
      <c r="D23" s="32"/>
      <c r="E23" s="44"/>
      <c r="F23" s="32"/>
      <c r="G23" s="44"/>
      <c r="H23" s="78"/>
      <c r="I23" s="78"/>
      <c r="J23" s="10"/>
      <c r="K23" s="46"/>
      <c r="L23" s="10"/>
      <c r="M23" s="83"/>
      <c r="N23" s="81"/>
      <c r="O23" s="78"/>
    </row>
    <row r="24" spans="1:15">
      <c r="A24" s="27"/>
      <c r="B24" s="52"/>
      <c r="C24" s="40"/>
      <c r="D24" s="19"/>
      <c r="E24" s="40"/>
      <c r="F24" s="19"/>
      <c r="G24" s="40"/>
      <c r="H24" s="78"/>
      <c r="I24" s="78"/>
      <c r="J24" s="10"/>
      <c r="K24" s="46"/>
      <c r="L24" s="10"/>
      <c r="M24" s="83"/>
      <c r="N24" s="81"/>
      <c r="O24" s="82"/>
    </row>
    <row r="25" spans="1:15">
      <c r="A25" s="27"/>
      <c r="B25" s="52"/>
      <c r="C25" s="40"/>
      <c r="D25" s="19"/>
      <c r="E25" s="40"/>
      <c r="F25" s="19"/>
      <c r="G25" s="40"/>
      <c r="H25" s="78"/>
      <c r="I25" s="78"/>
      <c r="J25" s="10"/>
      <c r="K25" s="46"/>
      <c r="L25" s="10"/>
      <c r="M25" s="83"/>
      <c r="N25" s="81"/>
      <c r="O25" s="82"/>
    </row>
    <row r="26" spans="1:15">
      <c r="A26" s="27"/>
      <c r="B26" s="52"/>
      <c r="C26" s="40"/>
      <c r="D26" s="19"/>
      <c r="E26" s="40"/>
      <c r="F26" s="19"/>
      <c r="G26" s="40"/>
      <c r="H26" s="78"/>
      <c r="I26" s="78"/>
      <c r="J26" s="10"/>
      <c r="K26" s="46"/>
      <c r="L26" s="10"/>
      <c r="M26" s="83"/>
      <c r="N26" s="81"/>
      <c r="O26" s="82"/>
    </row>
    <row r="27" spans="1:15" ht="12.75" thickBot="1">
      <c r="A27" s="28"/>
      <c r="B27" s="53"/>
      <c r="C27" s="41"/>
      <c r="D27" s="20"/>
      <c r="E27" s="41"/>
      <c r="F27" s="20"/>
      <c r="G27" s="41"/>
      <c r="H27" s="78"/>
      <c r="I27" s="78"/>
      <c r="J27" s="78"/>
      <c r="K27" s="78"/>
      <c r="L27" s="78"/>
      <c r="M27" s="78"/>
      <c r="N27" s="81"/>
      <c r="O27" s="82"/>
    </row>
    <row r="28" spans="1:15">
      <c r="A28" s="18"/>
      <c r="B28" s="18"/>
      <c r="C28" s="36"/>
      <c r="D28" s="8"/>
      <c r="E28" s="8"/>
      <c r="F28" s="8"/>
      <c r="G28" s="79"/>
      <c r="H28" s="78"/>
      <c r="I28" s="78"/>
      <c r="J28" s="78"/>
      <c r="K28" s="78"/>
      <c r="L28" s="78"/>
      <c r="M28" s="78"/>
      <c r="N28" s="78"/>
      <c r="O28" s="78"/>
    </row>
    <row r="29" spans="1:15">
      <c r="A29" s="18"/>
      <c r="B29" s="18"/>
      <c r="C29" s="36"/>
      <c r="D29" s="8"/>
      <c r="E29" s="8"/>
      <c r="F29" s="8"/>
      <c r="G29" s="79"/>
      <c r="H29" s="78"/>
      <c r="I29" s="78"/>
      <c r="J29" s="78"/>
      <c r="K29" s="78"/>
      <c r="L29" s="78"/>
      <c r="M29" s="78"/>
      <c r="N29" s="78"/>
      <c r="O29" s="78"/>
    </row>
    <row r="30" spans="1:15">
      <c r="J30" s="10"/>
      <c r="K30" s="10"/>
      <c r="L30" s="10"/>
      <c r="M30" s="10"/>
    </row>
    <row r="31" spans="1:15">
      <c r="H31" s="10"/>
      <c r="I31" s="84"/>
      <c r="J31" s="10"/>
      <c r="K31" s="24"/>
      <c r="L31" s="24"/>
      <c r="M31" s="24"/>
    </row>
    <row r="32" spans="1:15">
      <c r="H32" s="10"/>
      <c r="I32" s="84"/>
      <c r="J32" s="10"/>
      <c r="K32" s="24"/>
      <c r="L32" s="24"/>
      <c r="M32" s="24"/>
    </row>
    <row r="33" spans="8:13" ht="12.75" customHeight="1">
      <c r="H33" s="10"/>
      <c r="I33" s="84"/>
      <c r="J33" s="10"/>
      <c r="K33" s="24"/>
      <c r="L33" s="24"/>
      <c r="M33" s="24"/>
    </row>
    <row r="34" spans="8:13">
      <c r="H34" s="10"/>
      <c r="I34" s="84"/>
      <c r="J34" s="10"/>
      <c r="K34" s="24"/>
      <c r="L34" s="24"/>
      <c r="M34" s="24"/>
    </row>
    <row r="35" spans="8:13" ht="13.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row r="39" spans="8:13" ht="12.75" customHeight="1"/>
  </sheetData>
  <mergeCells count="20">
    <mergeCell ref="B3:G3"/>
    <mergeCell ref="H3:M3"/>
    <mergeCell ref="B4:G4"/>
    <mergeCell ref="H4:M4"/>
    <mergeCell ref="B5:C5"/>
    <mergeCell ref="D5:E5"/>
    <mergeCell ref="F5:G5"/>
    <mergeCell ref="H5:I5"/>
    <mergeCell ref="J5:K5"/>
    <mergeCell ref="L5:M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26"/>
  <dimension ref="A1:U38"/>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1" ht="18">
      <c r="A1" s="13" t="s">
        <v>30</v>
      </c>
      <c r="B1" s="78"/>
      <c r="C1" s="78"/>
      <c r="D1" s="78"/>
      <c r="E1" s="78"/>
      <c r="F1" s="78"/>
      <c r="G1" s="78"/>
      <c r="H1" s="78"/>
      <c r="I1" s="78"/>
      <c r="J1" s="78"/>
      <c r="K1" s="78"/>
      <c r="L1" s="78"/>
      <c r="M1" s="71" t="e">
        <f>CONTENTS!#REF!</f>
        <v>#REF!</v>
      </c>
      <c r="N1" s="78"/>
      <c r="O1" s="78"/>
    </row>
    <row r="2" spans="1:21" ht="7.5" customHeight="1">
      <c r="A2" s="13"/>
      <c r="B2" s="78"/>
      <c r="C2" s="78"/>
      <c r="D2" s="78"/>
      <c r="E2" s="78"/>
      <c r="F2" s="78"/>
      <c r="G2" s="78"/>
      <c r="H2" s="78"/>
      <c r="I2" s="78"/>
      <c r="J2" s="78"/>
      <c r="K2" s="78"/>
      <c r="L2" s="78"/>
      <c r="M2" s="78"/>
      <c r="N2" s="78"/>
      <c r="O2" s="78"/>
    </row>
    <row r="3" spans="1:21">
      <c r="A3" s="16"/>
      <c r="B3" s="281"/>
      <c r="C3" s="281"/>
      <c r="D3" s="281"/>
      <c r="E3" s="281"/>
      <c r="F3" s="281"/>
      <c r="G3" s="282"/>
      <c r="H3" s="288"/>
      <c r="I3" s="281"/>
      <c r="J3" s="281"/>
      <c r="K3" s="281"/>
      <c r="L3" s="281"/>
      <c r="M3" s="281"/>
      <c r="N3" s="9"/>
    </row>
    <row r="4" spans="1:21" ht="13.5" customHeight="1">
      <c r="A4" s="16"/>
      <c r="B4" s="289"/>
      <c r="C4" s="290"/>
      <c r="D4" s="290"/>
      <c r="E4" s="290"/>
      <c r="F4" s="290"/>
      <c r="G4" s="291"/>
      <c r="H4" s="289"/>
      <c r="I4" s="290"/>
      <c r="J4" s="290"/>
      <c r="K4" s="290"/>
      <c r="L4" s="290"/>
      <c r="M4" s="290"/>
      <c r="N4" s="37"/>
    </row>
    <row r="5" spans="1:21">
      <c r="A5" s="16"/>
      <c r="B5" s="287"/>
      <c r="C5" s="286"/>
      <c r="D5" s="287"/>
      <c r="E5" s="286"/>
      <c r="F5" s="287"/>
      <c r="G5" s="286"/>
      <c r="H5" s="287"/>
      <c r="I5" s="286"/>
      <c r="J5" s="287"/>
      <c r="K5" s="286"/>
      <c r="L5" s="287"/>
      <c r="M5" s="285"/>
      <c r="N5" s="54"/>
    </row>
    <row r="6" spans="1:21">
      <c r="A6" s="14"/>
      <c r="B6" s="59"/>
      <c r="C6" s="29"/>
      <c r="D6" s="29"/>
      <c r="E6" s="29"/>
      <c r="F6" s="29"/>
      <c r="G6" s="29"/>
      <c r="H6" s="29"/>
      <c r="I6" s="29"/>
      <c r="J6" s="29"/>
      <c r="K6" s="29"/>
      <c r="L6" s="29"/>
      <c r="M6" s="30"/>
      <c r="N6" s="54"/>
    </row>
    <row r="7" spans="1:21">
      <c r="A7" s="278"/>
      <c r="B7" s="276"/>
      <c r="C7" s="277"/>
      <c r="D7" s="277"/>
      <c r="E7" s="277"/>
      <c r="F7" s="277"/>
      <c r="G7" s="280"/>
      <c r="H7" s="276"/>
      <c r="I7" s="277"/>
      <c r="J7" s="277"/>
      <c r="K7" s="277"/>
      <c r="L7" s="277"/>
      <c r="M7" s="277"/>
      <c r="N7" s="38"/>
    </row>
    <row r="8" spans="1:21">
      <c r="A8" s="279"/>
      <c r="B8" s="31"/>
      <c r="C8" s="43"/>
      <c r="D8" s="32"/>
      <c r="E8" s="43"/>
      <c r="F8" s="32"/>
      <c r="G8" s="43"/>
      <c r="H8" s="31"/>
      <c r="I8" s="43"/>
      <c r="J8" s="32"/>
      <c r="K8" s="43"/>
      <c r="L8" s="32"/>
      <c r="M8" s="43"/>
      <c r="N8" s="1"/>
    </row>
    <row r="9" spans="1:21">
      <c r="A9" s="33"/>
      <c r="B9" s="72"/>
      <c r="C9" s="73"/>
      <c r="D9" s="19"/>
      <c r="E9" s="73"/>
      <c r="F9" s="19"/>
      <c r="G9" s="73"/>
      <c r="H9" s="72"/>
      <c r="I9" s="73"/>
      <c r="J9" s="19"/>
      <c r="K9" s="73"/>
      <c r="L9" s="19"/>
      <c r="M9" s="73"/>
      <c r="N9" s="46"/>
      <c r="O9" s="83"/>
    </row>
    <row r="10" spans="1:21">
      <c r="A10" s="33"/>
      <c r="B10" s="72"/>
      <c r="C10" s="73"/>
      <c r="D10" s="19"/>
      <c r="E10" s="73"/>
      <c r="F10" s="19"/>
      <c r="G10" s="73"/>
      <c r="H10" s="72"/>
      <c r="I10" s="73"/>
      <c r="J10" s="19"/>
      <c r="K10" s="73"/>
      <c r="L10" s="19"/>
      <c r="M10" s="73"/>
      <c r="N10" s="46"/>
      <c r="O10" s="83"/>
    </row>
    <row r="11" spans="1:21">
      <c r="A11" s="25"/>
      <c r="B11" s="23"/>
      <c r="C11" s="73"/>
      <c r="D11" s="12"/>
      <c r="E11" s="73"/>
      <c r="F11" s="12"/>
      <c r="G11" s="73"/>
      <c r="H11" s="23"/>
      <c r="I11" s="73"/>
      <c r="J11" s="12"/>
      <c r="K11" s="73"/>
      <c r="L11" s="12"/>
      <c r="M11" s="73"/>
      <c r="N11" s="46"/>
      <c r="O11" s="83"/>
    </row>
    <row r="12" spans="1:21">
      <c r="A12" s="25"/>
      <c r="B12" s="72"/>
      <c r="C12" s="73"/>
      <c r="D12" s="19"/>
      <c r="E12" s="73"/>
      <c r="F12" s="19"/>
      <c r="G12" s="73"/>
      <c r="H12" s="72"/>
      <c r="I12" s="73"/>
      <c r="J12" s="19"/>
      <c r="K12" s="73"/>
      <c r="L12" s="19"/>
      <c r="M12" s="73"/>
      <c r="N12" s="46"/>
      <c r="O12" s="83"/>
    </row>
    <row r="13" spans="1:21">
      <c r="A13" s="25"/>
      <c r="B13" s="23"/>
      <c r="C13" s="73"/>
      <c r="D13" s="12"/>
      <c r="E13" s="73"/>
      <c r="F13" s="12"/>
      <c r="G13" s="73"/>
      <c r="H13" s="23"/>
      <c r="I13" s="73"/>
      <c r="J13" s="12"/>
      <c r="K13" s="73"/>
      <c r="L13" s="12"/>
      <c r="M13" s="73"/>
      <c r="N13" s="46"/>
      <c r="O13" s="83"/>
    </row>
    <row r="14" spans="1:21">
      <c r="A14" s="25"/>
      <c r="B14" s="72"/>
      <c r="C14" s="73"/>
      <c r="D14" s="19"/>
      <c r="E14" s="73"/>
      <c r="F14" s="19"/>
      <c r="G14" s="73"/>
      <c r="H14" s="72"/>
      <c r="I14" s="73"/>
      <c r="J14" s="19"/>
      <c r="K14" s="73"/>
      <c r="L14" s="19"/>
      <c r="M14" s="73"/>
      <c r="N14" s="46"/>
      <c r="O14" s="83"/>
      <c r="P14" s="18"/>
      <c r="Q14" s="36"/>
      <c r="R14" s="8"/>
      <c r="S14" s="8"/>
      <c r="T14" s="8"/>
      <c r="U14" s="8"/>
    </row>
    <row r="15" spans="1:21">
      <c r="A15" s="25"/>
      <c r="B15" s="72"/>
      <c r="C15" s="73"/>
      <c r="D15" s="19"/>
      <c r="E15" s="74"/>
      <c r="F15" s="19"/>
      <c r="G15" s="74"/>
      <c r="H15" s="72"/>
      <c r="I15" s="74"/>
      <c r="J15" s="19"/>
      <c r="K15" s="74"/>
      <c r="L15" s="19"/>
      <c r="M15" s="74"/>
      <c r="N15" s="46"/>
      <c r="O15" s="83"/>
      <c r="P15" s="18"/>
      <c r="Q15" s="36"/>
      <c r="R15" s="8"/>
      <c r="S15" s="8"/>
      <c r="T15" s="8"/>
      <c r="U15" s="8"/>
    </row>
    <row r="16" spans="1:21" ht="12.75" thickBot="1">
      <c r="A16" s="15"/>
      <c r="B16" s="21"/>
      <c r="C16" s="75"/>
      <c r="D16" s="5"/>
      <c r="E16" s="76"/>
      <c r="F16" s="5"/>
      <c r="G16" s="76"/>
      <c r="H16" s="21"/>
      <c r="I16" s="77"/>
      <c r="J16" s="5"/>
      <c r="K16" s="77"/>
      <c r="L16" s="5"/>
      <c r="M16" s="77"/>
      <c r="N16" s="46"/>
      <c r="O16" s="83"/>
      <c r="P16" s="18"/>
      <c r="Q16" s="36"/>
      <c r="R16" s="8"/>
      <c r="S16" s="8"/>
      <c r="T16" s="8"/>
      <c r="U16" s="8"/>
    </row>
    <row r="17" spans="1:20">
      <c r="A17" s="17"/>
      <c r="B17" s="78"/>
      <c r="C17" s="78"/>
      <c r="D17" s="78"/>
      <c r="E17" s="78"/>
      <c r="F17" s="78"/>
      <c r="G17" s="78"/>
      <c r="H17" s="78"/>
      <c r="I17" s="78"/>
      <c r="J17" s="78"/>
      <c r="K17" s="78"/>
      <c r="L17" s="79"/>
      <c r="M17" s="79"/>
      <c r="N17" s="80"/>
      <c r="O17" s="79"/>
    </row>
    <row r="18" spans="1:20">
      <c r="A18" s="26"/>
      <c r="B18" s="281"/>
      <c r="C18" s="281"/>
      <c r="D18" s="281"/>
      <c r="E18" s="281"/>
      <c r="F18" s="281"/>
      <c r="G18" s="282"/>
      <c r="N18" s="81"/>
      <c r="O18" s="78"/>
      <c r="P18" s="55"/>
      <c r="Q18" s="36"/>
      <c r="R18" s="8"/>
      <c r="S18" s="8"/>
      <c r="T18" s="8"/>
    </row>
    <row r="19" spans="1:20">
      <c r="A19" s="34"/>
      <c r="B19" s="283"/>
      <c r="C19" s="284"/>
      <c r="D19" s="284"/>
      <c r="E19" s="284"/>
      <c r="F19" s="284"/>
      <c r="G19" s="284"/>
      <c r="H19" s="81"/>
      <c r="I19" s="82"/>
      <c r="J19" s="10"/>
      <c r="K19" s="46"/>
      <c r="L19" s="10"/>
      <c r="M19" s="83"/>
      <c r="N19" s="81"/>
      <c r="O19" s="78"/>
      <c r="P19" s="55"/>
      <c r="Q19" s="36"/>
      <c r="R19" s="8"/>
      <c r="S19" s="8"/>
      <c r="T19" s="8"/>
    </row>
    <row r="20" spans="1:20">
      <c r="A20" s="35"/>
      <c r="B20" s="285"/>
      <c r="C20" s="286"/>
      <c r="D20" s="285"/>
      <c r="E20" s="286"/>
      <c r="F20" s="285"/>
      <c r="G20" s="286"/>
      <c r="H20" s="81"/>
      <c r="I20" s="82"/>
      <c r="J20" s="10"/>
      <c r="K20" s="46"/>
      <c r="L20" s="10"/>
      <c r="M20" s="83"/>
      <c r="N20" s="81"/>
      <c r="O20" s="78"/>
      <c r="P20" s="55"/>
      <c r="Q20" s="36"/>
      <c r="R20" s="42"/>
      <c r="S20" s="42"/>
      <c r="T20" s="42"/>
    </row>
    <row r="21" spans="1:20">
      <c r="A21" s="58"/>
      <c r="B21" s="59"/>
      <c r="C21" s="29"/>
      <c r="D21" s="29"/>
      <c r="E21" s="29"/>
      <c r="F21" s="29"/>
      <c r="G21" s="30"/>
      <c r="H21" s="81"/>
      <c r="I21" s="82"/>
      <c r="J21" s="10"/>
      <c r="K21" s="46"/>
      <c r="L21" s="10"/>
      <c r="M21" s="83"/>
      <c r="N21" s="81"/>
      <c r="O21" s="78"/>
      <c r="P21" s="55"/>
      <c r="Q21" s="36"/>
      <c r="R21" s="8"/>
      <c r="S21" s="8"/>
      <c r="T21" s="8"/>
    </row>
    <row r="22" spans="1:20">
      <c r="A22" s="274"/>
      <c r="B22" s="276"/>
      <c r="C22" s="277"/>
      <c r="D22" s="277"/>
      <c r="E22" s="277"/>
      <c r="F22" s="277"/>
      <c r="G22" s="277"/>
      <c r="H22" s="81"/>
      <c r="I22" s="82"/>
      <c r="J22" s="10"/>
      <c r="K22" s="46"/>
      <c r="L22" s="10"/>
      <c r="M22" s="83"/>
      <c r="N22" s="81"/>
      <c r="O22" s="78"/>
      <c r="P22" s="55"/>
      <c r="Q22" s="36"/>
      <c r="R22" s="8"/>
      <c r="S22" s="8"/>
      <c r="T22" s="8"/>
    </row>
    <row r="23" spans="1:20">
      <c r="A23" s="275"/>
      <c r="B23" s="31"/>
      <c r="C23" s="44"/>
      <c r="D23" s="32"/>
      <c r="E23" s="44"/>
      <c r="F23" s="32"/>
      <c r="G23" s="44"/>
      <c r="H23" s="78"/>
      <c r="I23" s="78"/>
      <c r="J23" s="10"/>
      <c r="K23" s="46"/>
      <c r="L23" s="10"/>
      <c r="M23" s="83"/>
      <c r="N23" s="81"/>
      <c r="O23" s="78"/>
      <c r="P23" s="55"/>
      <c r="Q23" s="36"/>
      <c r="R23" s="39"/>
      <c r="S23" s="42"/>
      <c r="T23" s="42"/>
    </row>
    <row r="24" spans="1:20">
      <c r="A24" s="27"/>
      <c r="B24" s="52"/>
      <c r="C24" s="40"/>
      <c r="D24" s="19"/>
      <c r="E24" s="40"/>
      <c r="F24" s="19"/>
      <c r="G24" s="40"/>
      <c r="H24" s="78"/>
      <c r="I24" s="78"/>
      <c r="J24" s="10"/>
      <c r="K24" s="46"/>
      <c r="L24" s="10"/>
      <c r="M24" s="83"/>
      <c r="N24" s="81"/>
      <c r="O24" s="82"/>
      <c r="T24" s="79"/>
    </row>
    <row r="25" spans="1:20">
      <c r="A25" s="27"/>
      <c r="B25" s="52"/>
      <c r="C25" s="40"/>
      <c r="D25" s="19"/>
      <c r="E25" s="40"/>
      <c r="F25" s="19"/>
      <c r="G25" s="40"/>
      <c r="H25" s="78"/>
      <c r="I25" s="78"/>
      <c r="J25" s="10"/>
      <c r="K25" s="46"/>
      <c r="L25" s="10"/>
      <c r="M25" s="83"/>
      <c r="N25" s="81"/>
      <c r="O25" s="82"/>
    </row>
    <row r="26" spans="1:20">
      <c r="A26" s="27"/>
      <c r="B26" s="52"/>
      <c r="C26" s="40"/>
      <c r="D26" s="19"/>
      <c r="E26" s="40"/>
      <c r="F26" s="19"/>
      <c r="G26" s="40"/>
      <c r="H26" s="78"/>
      <c r="I26" s="78"/>
      <c r="J26" s="10"/>
      <c r="K26" s="46"/>
      <c r="L26" s="10"/>
      <c r="M26" s="83"/>
      <c r="N26" s="81"/>
      <c r="O26" s="82"/>
    </row>
    <row r="27" spans="1:20" ht="12.75" thickBot="1">
      <c r="A27" s="28"/>
      <c r="B27" s="53"/>
      <c r="C27" s="41"/>
      <c r="D27" s="20"/>
      <c r="E27" s="41"/>
      <c r="F27" s="20"/>
      <c r="G27" s="41"/>
      <c r="H27" s="78"/>
      <c r="I27" s="78"/>
      <c r="J27" s="78"/>
      <c r="K27" s="78"/>
      <c r="L27" s="78"/>
      <c r="M27" s="78"/>
      <c r="N27" s="81"/>
      <c r="O27" s="82"/>
    </row>
    <row r="28" spans="1:20">
      <c r="A28" s="18"/>
      <c r="B28" s="18"/>
      <c r="C28" s="36"/>
      <c r="D28" s="8"/>
      <c r="E28" s="8"/>
      <c r="F28" s="8"/>
      <c r="G28" s="79"/>
      <c r="H28" s="78"/>
      <c r="I28" s="78"/>
      <c r="J28" s="78"/>
      <c r="K28" s="78"/>
      <c r="L28" s="78"/>
      <c r="M28" s="78"/>
    </row>
    <row r="29" spans="1:20">
      <c r="H29" s="78"/>
      <c r="I29" s="78"/>
      <c r="J29" s="78"/>
      <c r="K29" s="78"/>
      <c r="L29" s="78"/>
      <c r="M29" s="78"/>
    </row>
    <row r="30" spans="1:20">
      <c r="J30" s="10"/>
      <c r="K30" s="10"/>
      <c r="L30" s="10"/>
      <c r="M30" s="10"/>
    </row>
    <row r="31" spans="1:20">
      <c r="H31" s="10"/>
      <c r="I31" s="84"/>
      <c r="J31" s="10"/>
      <c r="K31" s="24"/>
      <c r="L31" s="24"/>
      <c r="M31" s="24"/>
    </row>
    <row r="32" spans="1:20" ht="12.75" customHeight="1">
      <c r="H32" s="10"/>
      <c r="I32" s="84"/>
      <c r="J32" s="10"/>
      <c r="K32" s="24"/>
      <c r="L32" s="24"/>
      <c r="M32" s="24"/>
    </row>
    <row r="33" spans="8:13">
      <c r="H33" s="10"/>
      <c r="I33" s="84"/>
      <c r="J33" s="10"/>
      <c r="K33" s="24"/>
      <c r="L33" s="24"/>
      <c r="M33" s="24"/>
    </row>
    <row r="34" spans="8:13" ht="13.5" customHeight="1">
      <c r="H34" s="10"/>
      <c r="I34" s="84"/>
      <c r="J34" s="10"/>
      <c r="K34" s="24"/>
      <c r="L34" s="24"/>
      <c r="M34" s="24"/>
    </row>
    <row r="35" spans="8:13" ht="12.7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sheetData>
  <mergeCells count="20">
    <mergeCell ref="L5:M5"/>
    <mergeCell ref="B3:G3"/>
    <mergeCell ref="H3:M3"/>
    <mergeCell ref="B4:G4"/>
    <mergeCell ref="H4:M4"/>
    <mergeCell ref="B5:C5"/>
    <mergeCell ref="D5:E5"/>
    <mergeCell ref="F5:G5"/>
    <mergeCell ref="H5:I5"/>
    <mergeCell ref="J5:K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27"/>
  <dimension ref="A1:X39"/>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4" ht="18">
      <c r="A1" s="13" t="s">
        <v>31</v>
      </c>
      <c r="M1" s="71" t="e">
        <f>CONTENTS!#REF!</f>
        <v>#REF!</v>
      </c>
    </row>
    <row r="2" spans="1:24" ht="7.5" customHeight="1"/>
    <row r="3" spans="1:24">
      <c r="A3" s="16"/>
      <c r="B3" s="281"/>
      <c r="C3" s="281"/>
      <c r="D3" s="281"/>
      <c r="E3" s="281"/>
      <c r="F3" s="281"/>
      <c r="G3" s="282"/>
      <c r="H3" s="288"/>
      <c r="I3" s="281"/>
      <c r="J3" s="281"/>
      <c r="K3" s="281"/>
      <c r="L3" s="281"/>
      <c r="M3" s="281"/>
      <c r="N3" s="9"/>
    </row>
    <row r="4" spans="1:24">
      <c r="A4" s="16"/>
      <c r="B4" s="289"/>
      <c r="C4" s="290"/>
      <c r="D4" s="290"/>
      <c r="E4" s="290"/>
      <c r="F4" s="290"/>
      <c r="G4" s="291"/>
      <c r="H4" s="289"/>
      <c r="I4" s="290"/>
      <c r="J4" s="290"/>
      <c r="K4" s="290"/>
      <c r="L4" s="290"/>
      <c r="M4" s="290"/>
      <c r="N4" s="37"/>
    </row>
    <row r="5" spans="1:24">
      <c r="A5" s="16"/>
      <c r="B5" s="287"/>
      <c r="C5" s="286"/>
      <c r="D5" s="287"/>
      <c r="E5" s="286"/>
      <c r="F5" s="287"/>
      <c r="G5" s="286"/>
      <c r="H5" s="287"/>
      <c r="I5" s="286"/>
      <c r="J5" s="287"/>
      <c r="K5" s="286"/>
      <c r="L5" s="287"/>
      <c r="M5" s="285"/>
      <c r="N5" s="54"/>
    </row>
    <row r="6" spans="1:24">
      <c r="A6" s="45"/>
      <c r="B6" s="59"/>
      <c r="C6" s="29"/>
      <c r="D6" s="29"/>
      <c r="E6" s="29"/>
      <c r="F6" s="29"/>
      <c r="G6" s="29"/>
      <c r="H6" s="29"/>
      <c r="I6" s="29"/>
      <c r="J6" s="29"/>
      <c r="K6" s="29"/>
      <c r="L6" s="29"/>
      <c r="M6" s="30"/>
      <c r="N6" s="54"/>
    </row>
    <row r="7" spans="1:24">
      <c r="A7" s="278"/>
      <c r="B7" s="276"/>
      <c r="C7" s="277"/>
      <c r="D7" s="277"/>
      <c r="E7" s="277"/>
      <c r="F7" s="277"/>
      <c r="G7" s="280"/>
      <c r="H7" s="276"/>
      <c r="I7" s="277"/>
      <c r="J7" s="277"/>
      <c r="K7" s="277"/>
      <c r="L7" s="277"/>
      <c r="M7" s="277"/>
      <c r="N7" s="38"/>
    </row>
    <row r="8" spans="1:24">
      <c r="A8" s="279"/>
      <c r="B8" s="31"/>
      <c r="C8" s="43"/>
      <c r="D8" s="32"/>
      <c r="E8" s="43"/>
      <c r="F8" s="32"/>
      <c r="G8" s="43"/>
      <c r="H8" s="31"/>
      <c r="I8" s="43"/>
      <c r="J8" s="32"/>
      <c r="K8" s="43"/>
      <c r="L8" s="32"/>
      <c r="M8" s="43"/>
      <c r="N8" s="1"/>
    </row>
    <row r="9" spans="1:24">
      <c r="A9" s="33"/>
      <c r="B9" s="72"/>
      <c r="C9" s="73"/>
      <c r="D9" s="19"/>
      <c r="E9" s="73"/>
      <c r="F9" s="19"/>
      <c r="G9" s="73"/>
      <c r="H9" s="72"/>
      <c r="I9" s="73"/>
      <c r="J9" s="19"/>
      <c r="K9" s="73"/>
      <c r="L9" s="19"/>
      <c r="M9" s="73"/>
      <c r="N9" s="46"/>
      <c r="O9" s="83"/>
      <c r="X9" s="24"/>
    </row>
    <row r="10" spans="1:24">
      <c r="A10" s="25"/>
      <c r="B10" s="72"/>
      <c r="C10" s="73"/>
      <c r="D10" s="19"/>
      <c r="E10" s="73"/>
      <c r="F10" s="19"/>
      <c r="G10" s="73"/>
      <c r="H10" s="72"/>
      <c r="I10" s="73"/>
      <c r="J10" s="19"/>
      <c r="K10" s="73"/>
      <c r="L10" s="19"/>
      <c r="M10" s="73"/>
      <c r="N10" s="46"/>
      <c r="O10" s="83"/>
      <c r="X10" s="24"/>
    </row>
    <row r="11" spans="1:24">
      <c r="A11" s="25"/>
      <c r="B11" s="23"/>
      <c r="C11" s="73"/>
      <c r="D11" s="12"/>
      <c r="E11" s="73"/>
      <c r="F11" s="12"/>
      <c r="G11" s="73"/>
      <c r="H11" s="23"/>
      <c r="I11" s="73"/>
      <c r="J11" s="12"/>
      <c r="K11" s="73"/>
      <c r="L11" s="12"/>
      <c r="M11" s="73"/>
      <c r="N11" s="46"/>
      <c r="O11" s="83"/>
      <c r="X11" s="24"/>
    </row>
    <row r="12" spans="1:24">
      <c r="A12" s="25"/>
      <c r="B12" s="72"/>
      <c r="C12" s="73"/>
      <c r="D12" s="19"/>
      <c r="E12" s="73"/>
      <c r="F12" s="19"/>
      <c r="G12" s="73"/>
      <c r="H12" s="72"/>
      <c r="I12" s="73"/>
      <c r="J12" s="19"/>
      <c r="K12" s="73"/>
      <c r="L12" s="19"/>
      <c r="M12" s="73"/>
      <c r="N12" s="46"/>
      <c r="O12" s="83"/>
      <c r="X12" s="24"/>
    </row>
    <row r="13" spans="1:24">
      <c r="A13" s="25"/>
      <c r="B13" s="23"/>
      <c r="C13" s="73"/>
      <c r="D13" s="12"/>
      <c r="E13" s="73"/>
      <c r="F13" s="12"/>
      <c r="G13" s="73"/>
      <c r="H13" s="23"/>
      <c r="I13" s="73"/>
      <c r="J13" s="12"/>
      <c r="K13" s="73"/>
      <c r="L13" s="12"/>
      <c r="M13" s="73"/>
      <c r="N13" s="46"/>
      <c r="O13" s="83"/>
      <c r="X13" s="24"/>
    </row>
    <row r="14" spans="1:24">
      <c r="A14" s="25"/>
      <c r="B14" s="72"/>
      <c r="C14" s="73"/>
      <c r="D14" s="19"/>
      <c r="E14" s="73"/>
      <c r="F14" s="19"/>
      <c r="G14" s="73"/>
      <c r="H14" s="72"/>
      <c r="I14" s="73"/>
      <c r="J14" s="19"/>
      <c r="K14" s="73"/>
      <c r="L14" s="19"/>
      <c r="M14" s="73"/>
      <c r="N14" s="46"/>
      <c r="O14" s="83"/>
      <c r="P14" s="18"/>
      <c r="Q14" s="36"/>
      <c r="R14" s="8"/>
      <c r="S14" s="8"/>
      <c r="T14" s="8"/>
      <c r="U14" s="8"/>
      <c r="X14" s="24"/>
    </row>
    <row r="15" spans="1:24">
      <c r="A15" s="25"/>
      <c r="B15" s="72"/>
      <c r="C15" s="73"/>
      <c r="D15" s="19"/>
      <c r="E15" s="74"/>
      <c r="F15" s="19"/>
      <c r="G15" s="74"/>
      <c r="H15" s="72"/>
      <c r="I15" s="74"/>
      <c r="J15" s="19"/>
      <c r="K15" s="74"/>
      <c r="L15" s="19"/>
      <c r="M15" s="74"/>
      <c r="N15" s="46"/>
      <c r="O15" s="83"/>
      <c r="P15" s="18"/>
      <c r="Q15" s="36"/>
      <c r="R15" s="8"/>
      <c r="S15" s="8"/>
      <c r="T15" s="8"/>
      <c r="U15" s="8"/>
      <c r="X15" s="24"/>
    </row>
    <row r="16" spans="1:24" ht="12.75" thickBot="1">
      <c r="A16" s="15"/>
      <c r="B16" s="21"/>
      <c r="C16" s="75"/>
      <c r="D16" s="5"/>
      <c r="E16" s="76"/>
      <c r="F16" s="5"/>
      <c r="G16" s="76"/>
      <c r="H16" s="21"/>
      <c r="I16" s="77"/>
      <c r="J16" s="5"/>
      <c r="K16" s="77"/>
      <c r="L16" s="5"/>
      <c r="M16" s="77"/>
      <c r="N16" s="46"/>
      <c r="O16" s="83"/>
      <c r="P16" s="18"/>
      <c r="Q16" s="36"/>
      <c r="R16" s="8"/>
      <c r="S16" s="8"/>
      <c r="T16" s="8"/>
      <c r="U16" s="8"/>
      <c r="X16" s="24"/>
    </row>
    <row r="17" spans="1:15">
      <c r="A17" s="17"/>
      <c r="B17" s="78"/>
      <c r="C17" s="78"/>
      <c r="D17" s="78"/>
      <c r="E17" s="78"/>
      <c r="F17" s="78"/>
      <c r="G17" s="78"/>
      <c r="H17" s="78"/>
      <c r="I17" s="78"/>
      <c r="J17" s="78"/>
      <c r="K17" s="78"/>
      <c r="L17" s="79"/>
      <c r="M17" s="79"/>
      <c r="N17" s="80"/>
      <c r="O17" s="79"/>
    </row>
    <row r="18" spans="1:15">
      <c r="A18" s="26"/>
      <c r="B18" s="281"/>
      <c r="C18" s="281"/>
      <c r="D18" s="281"/>
      <c r="E18" s="281"/>
      <c r="F18" s="281"/>
      <c r="G18" s="282"/>
      <c r="H18" s="78"/>
      <c r="I18" s="78"/>
      <c r="J18" s="78"/>
      <c r="K18" s="78"/>
      <c r="L18" s="78"/>
      <c r="M18" s="78"/>
      <c r="N18" s="81"/>
      <c r="O18" s="78"/>
    </row>
    <row r="19" spans="1:15">
      <c r="A19" s="34"/>
      <c r="B19" s="283"/>
      <c r="C19" s="284"/>
      <c r="D19" s="284"/>
      <c r="E19" s="284"/>
      <c r="F19" s="284"/>
      <c r="G19" s="284"/>
      <c r="H19" s="81"/>
      <c r="I19" s="82"/>
      <c r="J19" s="10"/>
      <c r="K19" s="46"/>
      <c r="L19" s="10"/>
      <c r="M19" s="83"/>
      <c r="N19" s="81"/>
      <c r="O19" s="78"/>
    </row>
    <row r="20" spans="1:15">
      <c r="A20" s="35"/>
      <c r="B20" s="285"/>
      <c r="C20" s="286"/>
      <c r="D20" s="285"/>
      <c r="E20" s="286"/>
      <c r="F20" s="285"/>
      <c r="G20" s="286"/>
      <c r="H20" s="81"/>
      <c r="I20" s="82"/>
      <c r="J20" s="10"/>
      <c r="K20" s="46"/>
      <c r="L20" s="10"/>
      <c r="M20" s="83"/>
      <c r="N20" s="81"/>
      <c r="O20" s="78"/>
    </row>
    <row r="21" spans="1:15">
      <c r="A21" s="58"/>
      <c r="B21" s="59"/>
      <c r="C21" s="29"/>
      <c r="D21" s="29"/>
      <c r="E21" s="29"/>
      <c r="F21" s="29"/>
      <c r="G21" s="30"/>
      <c r="H21" s="81"/>
      <c r="I21" s="82"/>
      <c r="J21" s="10"/>
      <c r="K21" s="46"/>
      <c r="L21" s="10"/>
      <c r="M21" s="83"/>
      <c r="N21" s="81"/>
      <c r="O21" s="78"/>
    </row>
    <row r="22" spans="1:15">
      <c r="A22" s="274"/>
      <c r="B22" s="276"/>
      <c r="C22" s="277"/>
      <c r="D22" s="277"/>
      <c r="E22" s="277"/>
      <c r="F22" s="277"/>
      <c r="G22" s="277"/>
      <c r="H22" s="81"/>
      <c r="I22" s="82"/>
      <c r="J22" s="10"/>
      <c r="K22" s="46"/>
      <c r="L22" s="10"/>
      <c r="M22" s="83"/>
      <c r="N22" s="81"/>
      <c r="O22" s="78"/>
    </row>
    <row r="23" spans="1:15">
      <c r="A23" s="275"/>
      <c r="B23" s="31"/>
      <c r="C23" s="44"/>
      <c r="D23" s="32"/>
      <c r="E23" s="44"/>
      <c r="F23" s="32"/>
      <c r="G23" s="44"/>
      <c r="H23" s="78"/>
      <c r="I23" s="78"/>
      <c r="J23" s="10"/>
      <c r="K23" s="46"/>
      <c r="L23" s="10"/>
      <c r="M23" s="83"/>
      <c r="N23" s="81"/>
      <c r="O23" s="78"/>
    </row>
    <row r="24" spans="1:15">
      <c r="A24" s="27"/>
      <c r="B24" s="52"/>
      <c r="C24" s="40"/>
      <c r="D24" s="19"/>
      <c r="E24" s="40"/>
      <c r="F24" s="19"/>
      <c r="G24" s="40"/>
      <c r="H24" s="78"/>
      <c r="I24" s="78"/>
      <c r="J24" s="10"/>
      <c r="K24" s="46"/>
      <c r="L24" s="10"/>
      <c r="M24" s="83"/>
      <c r="N24" s="81"/>
      <c r="O24" s="82"/>
    </row>
    <row r="25" spans="1:15">
      <c r="A25" s="27"/>
      <c r="B25" s="52"/>
      <c r="C25" s="40"/>
      <c r="D25" s="19"/>
      <c r="E25" s="40"/>
      <c r="F25" s="19"/>
      <c r="G25" s="40"/>
      <c r="H25" s="78"/>
      <c r="I25" s="78"/>
      <c r="J25" s="10"/>
      <c r="K25" s="46"/>
      <c r="L25" s="10"/>
      <c r="M25" s="83"/>
      <c r="N25" s="81"/>
      <c r="O25" s="82"/>
    </row>
    <row r="26" spans="1:15">
      <c r="A26" s="27"/>
      <c r="B26" s="52"/>
      <c r="C26" s="40"/>
      <c r="D26" s="19"/>
      <c r="E26" s="40"/>
      <c r="F26" s="19"/>
      <c r="G26" s="40"/>
      <c r="H26" s="78"/>
      <c r="I26" s="78"/>
      <c r="J26" s="10"/>
      <c r="K26" s="46"/>
      <c r="L26" s="10"/>
      <c r="M26" s="83"/>
      <c r="N26" s="81"/>
      <c r="O26" s="82"/>
    </row>
    <row r="27" spans="1:15" ht="12.75" thickBot="1">
      <c r="A27" s="28"/>
      <c r="B27" s="53"/>
      <c r="C27" s="41"/>
      <c r="D27" s="20"/>
      <c r="E27" s="41"/>
      <c r="F27" s="20"/>
      <c r="G27" s="41"/>
      <c r="H27" s="78"/>
      <c r="I27" s="78"/>
      <c r="J27" s="78"/>
      <c r="K27" s="78"/>
      <c r="L27" s="78"/>
      <c r="M27" s="78"/>
      <c r="N27" s="81"/>
      <c r="O27" s="82"/>
    </row>
    <row r="28" spans="1:15">
      <c r="A28" s="18"/>
      <c r="B28" s="18"/>
      <c r="C28" s="36"/>
      <c r="D28" s="8"/>
      <c r="E28" s="8"/>
      <c r="F28" s="8"/>
      <c r="G28" s="79"/>
      <c r="H28" s="78"/>
      <c r="I28" s="78"/>
      <c r="J28" s="78"/>
      <c r="K28" s="78"/>
      <c r="L28" s="78"/>
      <c r="M28" s="78"/>
      <c r="N28" s="78"/>
      <c r="O28" s="78"/>
    </row>
    <row r="29" spans="1:15">
      <c r="A29" s="18"/>
      <c r="B29" s="18"/>
      <c r="C29" s="36"/>
      <c r="D29" s="8"/>
      <c r="E29" s="8"/>
      <c r="F29" s="8"/>
      <c r="G29" s="79"/>
      <c r="H29" s="78"/>
      <c r="I29" s="78"/>
      <c r="J29" s="78"/>
      <c r="K29" s="78"/>
      <c r="L29" s="78"/>
      <c r="M29" s="78"/>
      <c r="N29" s="78"/>
      <c r="O29" s="78"/>
    </row>
    <row r="30" spans="1:15">
      <c r="J30" s="10"/>
      <c r="K30" s="10"/>
      <c r="L30" s="10"/>
      <c r="M30" s="10"/>
    </row>
    <row r="31" spans="1:15">
      <c r="H31" s="10"/>
      <c r="I31" s="84"/>
      <c r="J31" s="10"/>
      <c r="K31" s="24"/>
      <c r="L31" s="24"/>
      <c r="M31" s="24"/>
    </row>
    <row r="32" spans="1:15">
      <c r="H32" s="10"/>
      <c r="I32" s="84"/>
      <c r="J32" s="10"/>
      <c r="K32" s="24"/>
      <c r="L32" s="24"/>
      <c r="M32" s="24"/>
    </row>
    <row r="33" spans="8:13" ht="12.75" customHeight="1">
      <c r="H33" s="10"/>
      <c r="I33" s="84"/>
      <c r="J33" s="10"/>
      <c r="K33" s="24"/>
      <c r="L33" s="24"/>
      <c r="M33" s="24"/>
    </row>
    <row r="34" spans="8:13">
      <c r="H34" s="10"/>
      <c r="I34" s="84"/>
      <c r="J34" s="10"/>
      <c r="K34" s="24"/>
      <c r="L34" s="24"/>
      <c r="M34" s="24"/>
    </row>
    <row r="35" spans="8:13" ht="13.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row r="39" spans="8:13" ht="12.75" customHeight="1"/>
  </sheetData>
  <mergeCells count="20">
    <mergeCell ref="B3:G3"/>
    <mergeCell ref="H3:M3"/>
    <mergeCell ref="B4:G4"/>
    <mergeCell ref="H4:M4"/>
    <mergeCell ref="B5:C5"/>
    <mergeCell ref="D5:E5"/>
    <mergeCell ref="F5:G5"/>
    <mergeCell ref="H5:I5"/>
    <mergeCell ref="J5:K5"/>
    <mergeCell ref="L5:M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28"/>
  <dimension ref="A1:U38"/>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1" ht="18">
      <c r="A1" s="13" t="s">
        <v>32</v>
      </c>
      <c r="B1" s="78"/>
      <c r="C1" s="78"/>
      <c r="D1" s="78"/>
      <c r="E1" s="78"/>
      <c r="F1" s="78"/>
      <c r="G1" s="78"/>
      <c r="H1" s="78"/>
      <c r="I1" s="78"/>
      <c r="J1" s="78"/>
      <c r="K1" s="78"/>
      <c r="L1" s="78"/>
      <c r="M1" s="71" t="e">
        <f>CONTENTS!#REF!</f>
        <v>#REF!</v>
      </c>
      <c r="N1" s="78"/>
      <c r="O1" s="78"/>
    </row>
    <row r="2" spans="1:21" ht="7.5" customHeight="1">
      <c r="A2" s="13"/>
      <c r="B2" s="78"/>
      <c r="C2" s="78"/>
      <c r="D2" s="78"/>
      <c r="E2" s="78"/>
      <c r="F2" s="78"/>
      <c r="G2" s="78"/>
      <c r="H2" s="78"/>
      <c r="I2" s="78"/>
      <c r="J2" s="78"/>
      <c r="K2" s="78"/>
      <c r="L2" s="78"/>
      <c r="M2" s="78"/>
      <c r="N2" s="78"/>
      <c r="O2" s="78"/>
    </row>
    <row r="3" spans="1:21">
      <c r="A3" s="16"/>
      <c r="B3" s="281"/>
      <c r="C3" s="281"/>
      <c r="D3" s="281"/>
      <c r="E3" s="281"/>
      <c r="F3" s="281"/>
      <c r="G3" s="282"/>
      <c r="H3" s="288"/>
      <c r="I3" s="281"/>
      <c r="J3" s="281"/>
      <c r="K3" s="281"/>
      <c r="L3" s="281"/>
      <c r="M3" s="281"/>
      <c r="N3" s="9"/>
    </row>
    <row r="4" spans="1:21" ht="13.5" customHeight="1">
      <c r="A4" s="16"/>
      <c r="B4" s="289"/>
      <c r="C4" s="290"/>
      <c r="D4" s="290"/>
      <c r="E4" s="290"/>
      <c r="F4" s="290"/>
      <c r="G4" s="291"/>
      <c r="H4" s="289"/>
      <c r="I4" s="290"/>
      <c r="J4" s="290"/>
      <c r="K4" s="290"/>
      <c r="L4" s="290"/>
      <c r="M4" s="290"/>
      <c r="N4" s="37"/>
    </row>
    <row r="5" spans="1:21">
      <c r="A5" s="16"/>
      <c r="B5" s="287"/>
      <c r="C5" s="286"/>
      <c r="D5" s="287"/>
      <c r="E5" s="286"/>
      <c r="F5" s="287"/>
      <c r="G5" s="286"/>
      <c r="H5" s="287"/>
      <c r="I5" s="286"/>
      <c r="J5" s="287"/>
      <c r="K5" s="286"/>
      <c r="L5" s="287"/>
      <c r="M5" s="285"/>
      <c r="N5" s="54"/>
    </row>
    <row r="6" spans="1:21">
      <c r="A6" s="14"/>
      <c r="B6" s="59"/>
      <c r="C6" s="29"/>
      <c r="D6" s="29"/>
      <c r="E6" s="29"/>
      <c r="F6" s="29"/>
      <c r="G6" s="29"/>
      <c r="H6" s="29"/>
      <c r="I6" s="29"/>
      <c r="J6" s="29"/>
      <c r="K6" s="29"/>
      <c r="L6" s="29"/>
      <c r="M6" s="30"/>
      <c r="N6" s="54"/>
    </row>
    <row r="7" spans="1:21">
      <c r="A7" s="278"/>
      <c r="B7" s="276"/>
      <c r="C7" s="277"/>
      <c r="D7" s="277"/>
      <c r="E7" s="277"/>
      <c r="F7" s="277"/>
      <c r="G7" s="280"/>
      <c r="H7" s="276"/>
      <c r="I7" s="277"/>
      <c r="J7" s="277"/>
      <c r="K7" s="277"/>
      <c r="L7" s="277"/>
      <c r="M7" s="277"/>
      <c r="N7" s="38"/>
    </row>
    <row r="8" spans="1:21">
      <c r="A8" s="279"/>
      <c r="B8" s="31"/>
      <c r="C8" s="43"/>
      <c r="D8" s="32"/>
      <c r="E8" s="43"/>
      <c r="F8" s="32"/>
      <c r="G8" s="43"/>
      <c r="H8" s="31"/>
      <c r="I8" s="43"/>
      <c r="J8" s="32"/>
      <c r="K8" s="43"/>
      <c r="L8" s="32"/>
      <c r="M8" s="43"/>
      <c r="N8" s="1"/>
    </row>
    <row r="9" spans="1:21">
      <c r="A9" s="33"/>
      <c r="B9" s="72"/>
      <c r="C9" s="73"/>
      <c r="D9" s="19"/>
      <c r="E9" s="73"/>
      <c r="F9" s="19"/>
      <c r="G9" s="73"/>
      <c r="H9" s="72"/>
      <c r="I9" s="73"/>
      <c r="J9" s="19"/>
      <c r="K9" s="73"/>
      <c r="L9" s="19"/>
      <c r="M9" s="73"/>
      <c r="N9" s="46"/>
      <c r="O9" s="83"/>
    </row>
    <row r="10" spans="1:21">
      <c r="A10" s="33"/>
      <c r="B10" s="72"/>
      <c r="C10" s="73"/>
      <c r="D10" s="19"/>
      <c r="E10" s="73"/>
      <c r="F10" s="19"/>
      <c r="G10" s="73"/>
      <c r="H10" s="72"/>
      <c r="I10" s="73"/>
      <c r="J10" s="19"/>
      <c r="K10" s="73"/>
      <c r="L10" s="19"/>
      <c r="M10" s="73"/>
      <c r="N10" s="46"/>
      <c r="O10" s="83"/>
    </row>
    <row r="11" spans="1:21">
      <c r="A11" s="25"/>
      <c r="B11" s="23"/>
      <c r="C11" s="73"/>
      <c r="D11" s="12"/>
      <c r="E11" s="73"/>
      <c r="F11" s="12"/>
      <c r="G11" s="73"/>
      <c r="H11" s="23"/>
      <c r="I11" s="73"/>
      <c r="J11" s="12"/>
      <c r="K11" s="73"/>
      <c r="L11" s="12"/>
      <c r="M11" s="73"/>
      <c r="N11" s="46"/>
      <c r="O11" s="83"/>
    </row>
    <row r="12" spans="1:21">
      <c r="A12" s="25"/>
      <c r="B12" s="72"/>
      <c r="C12" s="73"/>
      <c r="D12" s="19"/>
      <c r="E12" s="73"/>
      <c r="F12" s="19"/>
      <c r="G12" s="73"/>
      <c r="H12" s="72"/>
      <c r="I12" s="73"/>
      <c r="J12" s="19"/>
      <c r="K12" s="73"/>
      <c r="L12" s="19"/>
      <c r="M12" s="73"/>
      <c r="N12" s="46"/>
      <c r="O12" s="83"/>
    </row>
    <row r="13" spans="1:21">
      <c r="A13" s="25"/>
      <c r="B13" s="23"/>
      <c r="C13" s="73"/>
      <c r="D13" s="12"/>
      <c r="E13" s="73"/>
      <c r="F13" s="12"/>
      <c r="G13" s="73"/>
      <c r="H13" s="23"/>
      <c r="I13" s="73"/>
      <c r="J13" s="12"/>
      <c r="K13" s="73"/>
      <c r="L13" s="12"/>
      <c r="M13" s="73"/>
      <c r="N13" s="46"/>
      <c r="O13" s="83"/>
    </row>
    <row r="14" spans="1:21">
      <c r="A14" s="25"/>
      <c r="B14" s="72"/>
      <c r="C14" s="73"/>
      <c r="D14" s="19"/>
      <c r="E14" s="73"/>
      <c r="F14" s="19"/>
      <c r="G14" s="73"/>
      <c r="H14" s="72"/>
      <c r="I14" s="73"/>
      <c r="J14" s="19"/>
      <c r="K14" s="73"/>
      <c r="L14" s="19"/>
      <c r="M14" s="73"/>
      <c r="N14" s="46"/>
      <c r="O14" s="83"/>
      <c r="P14" s="18"/>
      <c r="Q14" s="36"/>
      <c r="R14" s="8"/>
      <c r="S14" s="8"/>
      <c r="T14" s="8"/>
      <c r="U14" s="8"/>
    </row>
    <row r="15" spans="1:21">
      <c r="A15" s="25"/>
      <c r="B15" s="72"/>
      <c r="C15" s="73"/>
      <c r="D15" s="19"/>
      <c r="E15" s="74"/>
      <c r="F15" s="19"/>
      <c r="G15" s="74"/>
      <c r="H15" s="72"/>
      <c r="I15" s="74"/>
      <c r="J15" s="19"/>
      <c r="K15" s="74"/>
      <c r="L15" s="19"/>
      <c r="M15" s="74"/>
      <c r="N15" s="46"/>
      <c r="O15" s="83"/>
      <c r="P15" s="18"/>
      <c r="Q15" s="36"/>
      <c r="R15" s="8"/>
      <c r="S15" s="8"/>
      <c r="T15" s="8"/>
      <c r="U15" s="8"/>
    </row>
    <row r="16" spans="1:21" ht="12.75" thickBot="1">
      <c r="A16" s="15"/>
      <c r="B16" s="21"/>
      <c r="C16" s="75"/>
      <c r="D16" s="5"/>
      <c r="E16" s="76"/>
      <c r="F16" s="5"/>
      <c r="G16" s="76"/>
      <c r="H16" s="21"/>
      <c r="I16" s="77"/>
      <c r="J16" s="5"/>
      <c r="K16" s="77"/>
      <c r="L16" s="5"/>
      <c r="M16" s="77"/>
      <c r="N16" s="46"/>
      <c r="O16" s="83"/>
      <c r="P16" s="18"/>
      <c r="Q16" s="36"/>
      <c r="R16" s="8"/>
      <c r="S16" s="8"/>
      <c r="T16" s="8"/>
      <c r="U16" s="8"/>
    </row>
    <row r="17" spans="1:20">
      <c r="A17" s="17"/>
      <c r="B17" s="78"/>
      <c r="C17" s="78"/>
      <c r="D17" s="78"/>
      <c r="E17" s="78"/>
      <c r="F17" s="78"/>
      <c r="G17" s="78"/>
      <c r="H17" s="78"/>
      <c r="I17" s="78"/>
      <c r="J17" s="78"/>
      <c r="K17" s="78"/>
      <c r="L17" s="79"/>
      <c r="M17" s="79"/>
      <c r="N17" s="80"/>
      <c r="O17" s="79"/>
    </row>
    <row r="18" spans="1:20">
      <c r="A18" s="26"/>
      <c r="B18" s="281"/>
      <c r="C18" s="281"/>
      <c r="D18" s="281"/>
      <c r="E18" s="281"/>
      <c r="F18" s="281"/>
      <c r="G18" s="282"/>
      <c r="N18" s="81"/>
      <c r="O18" s="78"/>
      <c r="P18" s="55"/>
      <c r="Q18" s="36"/>
      <c r="R18" s="8"/>
      <c r="S18" s="8"/>
      <c r="T18" s="8"/>
    </row>
    <row r="19" spans="1:20">
      <c r="A19" s="34"/>
      <c r="B19" s="283"/>
      <c r="C19" s="284"/>
      <c r="D19" s="284"/>
      <c r="E19" s="284"/>
      <c r="F19" s="284"/>
      <c r="G19" s="284"/>
      <c r="H19" s="81"/>
      <c r="I19" s="82"/>
      <c r="J19" s="10"/>
      <c r="K19" s="46"/>
      <c r="L19" s="10"/>
      <c r="M19" s="83"/>
      <c r="N19" s="81"/>
      <c r="O19" s="78"/>
      <c r="P19" s="55"/>
      <c r="Q19" s="36"/>
      <c r="R19" s="8"/>
      <c r="S19" s="8"/>
      <c r="T19" s="8"/>
    </row>
    <row r="20" spans="1:20">
      <c r="A20" s="35"/>
      <c r="B20" s="285"/>
      <c r="C20" s="286"/>
      <c r="D20" s="285"/>
      <c r="E20" s="286"/>
      <c r="F20" s="285"/>
      <c r="G20" s="286"/>
      <c r="H20" s="81"/>
      <c r="I20" s="82"/>
      <c r="J20" s="10"/>
      <c r="K20" s="46"/>
      <c r="L20" s="10"/>
      <c r="M20" s="83"/>
      <c r="N20" s="81"/>
      <c r="O20" s="78"/>
      <c r="P20" s="55"/>
      <c r="Q20" s="36"/>
      <c r="R20" s="42"/>
      <c r="S20" s="42"/>
      <c r="T20" s="42"/>
    </row>
    <row r="21" spans="1:20">
      <c r="A21" s="58"/>
      <c r="B21" s="59"/>
      <c r="C21" s="29"/>
      <c r="D21" s="29"/>
      <c r="E21" s="29"/>
      <c r="F21" s="29"/>
      <c r="G21" s="30"/>
      <c r="H21" s="81"/>
      <c r="I21" s="82"/>
      <c r="J21" s="10"/>
      <c r="K21" s="46"/>
      <c r="L21" s="10"/>
      <c r="M21" s="83"/>
      <c r="N21" s="81"/>
      <c r="O21" s="78"/>
      <c r="P21" s="55"/>
      <c r="Q21" s="36"/>
      <c r="R21" s="8"/>
      <c r="S21" s="8"/>
      <c r="T21" s="8"/>
    </row>
    <row r="22" spans="1:20">
      <c r="A22" s="274"/>
      <c r="B22" s="276"/>
      <c r="C22" s="277"/>
      <c r="D22" s="277"/>
      <c r="E22" s="277"/>
      <c r="F22" s="277"/>
      <c r="G22" s="277"/>
      <c r="H22" s="81"/>
      <c r="I22" s="82"/>
      <c r="J22" s="10"/>
      <c r="K22" s="46"/>
      <c r="L22" s="10"/>
      <c r="M22" s="83"/>
      <c r="N22" s="81"/>
      <c r="O22" s="78"/>
      <c r="P22" s="55"/>
      <c r="Q22" s="36"/>
      <c r="R22" s="8"/>
      <c r="S22" s="8"/>
      <c r="T22" s="8"/>
    </row>
    <row r="23" spans="1:20">
      <c r="A23" s="275"/>
      <c r="B23" s="31"/>
      <c r="C23" s="44"/>
      <c r="D23" s="32"/>
      <c r="E23" s="44"/>
      <c r="F23" s="32"/>
      <c r="G23" s="44"/>
      <c r="H23" s="78"/>
      <c r="I23" s="78"/>
      <c r="J23" s="10"/>
      <c r="K23" s="46"/>
      <c r="L23" s="10"/>
      <c r="M23" s="83"/>
      <c r="N23" s="81"/>
      <c r="O23" s="78"/>
      <c r="P23" s="55"/>
      <c r="Q23" s="36"/>
      <c r="R23" s="39"/>
      <c r="S23" s="42"/>
      <c r="T23" s="42"/>
    </row>
    <row r="24" spans="1:20">
      <c r="A24" s="27"/>
      <c r="B24" s="52"/>
      <c r="C24" s="40"/>
      <c r="D24" s="19"/>
      <c r="E24" s="40"/>
      <c r="F24" s="19"/>
      <c r="G24" s="40"/>
      <c r="H24" s="78"/>
      <c r="I24" s="78"/>
      <c r="J24" s="10"/>
      <c r="K24" s="46"/>
      <c r="L24" s="10"/>
      <c r="M24" s="83"/>
      <c r="N24" s="81"/>
      <c r="O24" s="82"/>
      <c r="T24" s="79"/>
    </row>
    <row r="25" spans="1:20">
      <c r="A25" s="27"/>
      <c r="B25" s="52"/>
      <c r="C25" s="40"/>
      <c r="D25" s="19"/>
      <c r="E25" s="40"/>
      <c r="F25" s="19"/>
      <c r="G25" s="40"/>
      <c r="H25" s="78"/>
      <c r="I25" s="78"/>
      <c r="J25" s="10"/>
      <c r="K25" s="46"/>
      <c r="L25" s="10"/>
      <c r="M25" s="83"/>
      <c r="N25" s="81"/>
      <c r="O25" s="82"/>
    </row>
    <row r="26" spans="1:20">
      <c r="A26" s="27"/>
      <c r="B26" s="52"/>
      <c r="C26" s="40"/>
      <c r="D26" s="19"/>
      <c r="E26" s="40"/>
      <c r="F26" s="19"/>
      <c r="G26" s="40"/>
      <c r="H26" s="78"/>
      <c r="I26" s="78"/>
      <c r="J26" s="10"/>
      <c r="K26" s="46"/>
      <c r="L26" s="10"/>
      <c r="M26" s="83"/>
      <c r="N26" s="81"/>
      <c r="O26" s="82"/>
    </row>
    <row r="27" spans="1:20" ht="12.75" thickBot="1">
      <c r="A27" s="28"/>
      <c r="B27" s="53"/>
      <c r="C27" s="41"/>
      <c r="D27" s="20"/>
      <c r="E27" s="41"/>
      <c r="F27" s="20"/>
      <c r="G27" s="41"/>
      <c r="H27" s="78"/>
      <c r="I27" s="78"/>
      <c r="J27" s="78"/>
      <c r="K27" s="78"/>
      <c r="L27" s="78"/>
      <c r="M27" s="78"/>
      <c r="N27" s="81"/>
      <c r="O27" s="82"/>
    </row>
    <row r="28" spans="1:20">
      <c r="A28" s="18"/>
      <c r="B28" s="18"/>
      <c r="C28" s="36"/>
      <c r="D28" s="8"/>
      <c r="E28" s="8"/>
      <c r="F28" s="8"/>
      <c r="G28" s="79"/>
      <c r="H28" s="78"/>
      <c r="I28" s="78"/>
      <c r="J28" s="78"/>
      <c r="K28" s="78"/>
      <c r="L28" s="78"/>
      <c r="M28" s="78"/>
    </row>
    <row r="29" spans="1:20">
      <c r="H29" s="78"/>
      <c r="I29" s="78"/>
      <c r="J29" s="78"/>
      <c r="K29" s="78"/>
      <c r="L29" s="78"/>
      <c r="M29" s="78"/>
    </row>
    <row r="30" spans="1:20">
      <c r="J30" s="10"/>
      <c r="K30" s="10"/>
      <c r="L30" s="10"/>
      <c r="M30" s="10"/>
    </row>
    <row r="31" spans="1:20">
      <c r="H31" s="10"/>
      <c r="I31" s="84"/>
      <c r="J31" s="10"/>
      <c r="K31" s="24"/>
      <c r="L31" s="24"/>
      <c r="M31" s="24"/>
    </row>
    <row r="32" spans="1:20" ht="12.75" customHeight="1">
      <c r="H32" s="10"/>
      <c r="I32" s="84"/>
      <c r="J32" s="10"/>
      <c r="K32" s="24"/>
      <c r="L32" s="24"/>
      <c r="M32" s="24"/>
    </row>
    <row r="33" spans="8:13">
      <c r="H33" s="10"/>
      <c r="I33" s="84"/>
      <c r="J33" s="10"/>
      <c r="K33" s="24"/>
      <c r="L33" s="24"/>
      <c r="M33" s="24"/>
    </row>
    <row r="34" spans="8:13" ht="13.5" customHeight="1">
      <c r="H34" s="10"/>
      <c r="I34" s="84"/>
      <c r="J34" s="10"/>
      <c r="K34" s="24"/>
      <c r="L34" s="24"/>
      <c r="M34" s="24"/>
    </row>
    <row r="35" spans="8:13" ht="12.7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sheetData>
  <mergeCells count="20">
    <mergeCell ref="L5:M5"/>
    <mergeCell ref="B3:G3"/>
    <mergeCell ref="H3:M3"/>
    <mergeCell ref="B4:G4"/>
    <mergeCell ref="H4:M4"/>
    <mergeCell ref="B5:C5"/>
    <mergeCell ref="D5:E5"/>
    <mergeCell ref="F5:G5"/>
    <mergeCell ref="H5:I5"/>
    <mergeCell ref="J5:K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29"/>
  <dimension ref="A1:X39"/>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4" ht="18">
      <c r="A1" s="13" t="s">
        <v>33</v>
      </c>
      <c r="M1" s="71" t="e">
        <f>CONTENTS!#REF!</f>
        <v>#REF!</v>
      </c>
    </row>
    <row r="2" spans="1:24" ht="7.5" customHeight="1"/>
    <row r="3" spans="1:24">
      <c r="A3" s="16"/>
      <c r="B3" s="281"/>
      <c r="C3" s="281"/>
      <c r="D3" s="281"/>
      <c r="E3" s="281"/>
      <c r="F3" s="281"/>
      <c r="G3" s="282"/>
      <c r="H3" s="288"/>
      <c r="I3" s="281"/>
      <c r="J3" s="281"/>
      <c r="K3" s="281"/>
      <c r="L3" s="281"/>
      <c r="M3" s="281"/>
      <c r="N3" s="9"/>
    </row>
    <row r="4" spans="1:24">
      <c r="A4" s="16"/>
      <c r="B4" s="289"/>
      <c r="C4" s="290"/>
      <c r="D4" s="290"/>
      <c r="E4" s="290"/>
      <c r="F4" s="290"/>
      <c r="G4" s="291"/>
      <c r="H4" s="289"/>
      <c r="I4" s="290"/>
      <c r="J4" s="290"/>
      <c r="K4" s="290"/>
      <c r="L4" s="290"/>
      <c r="M4" s="290"/>
      <c r="N4" s="37"/>
    </row>
    <row r="5" spans="1:24">
      <c r="A5" s="16"/>
      <c r="B5" s="287"/>
      <c r="C5" s="286"/>
      <c r="D5" s="287"/>
      <c r="E5" s="286"/>
      <c r="F5" s="287"/>
      <c r="G5" s="286"/>
      <c r="H5" s="287"/>
      <c r="I5" s="286"/>
      <c r="J5" s="287"/>
      <c r="K5" s="286"/>
      <c r="L5" s="287"/>
      <c r="M5" s="285"/>
      <c r="N5" s="54"/>
    </row>
    <row r="6" spans="1:24">
      <c r="A6" s="14"/>
      <c r="B6" s="59"/>
      <c r="C6" s="29"/>
      <c r="D6" s="29"/>
      <c r="E6" s="29"/>
      <c r="F6" s="29"/>
      <c r="G6" s="29"/>
      <c r="H6" s="29"/>
      <c r="I6" s="29"/>
      <c r="J6" s="29"/>
      <c r="K6" s="29"/>
      <c r="L6" s="29"/>
      <c r="M6" s="30"/>
      <c r="N6" s="54"/>
    </row>
    <row r="7" spans="1:24">
      <c r="A7" s="278"/>
      <c r="B7" s="276"/>
      <c r="C7" s="277"/>
      <c r="D7" s="277"/>
      <c r="E7" s="277"/>
      <c r="F7" s="277"/>
      <c r="G7" s="280"/>
      <c r="H7" s="276"/>
      <c r="I7" s="277"/>
      <c r="J7" s="277"/>
      <c r="K7" s="277"/>
      <c r="L7" s="277"/>
      <c r="M7" s="277"/>
      <c r="N7" s="38"/>
    </row>
    <row r="8" spans="1:24">
      <c r="A8" s="279"/>
      <c r="B8" s="31"/>
      <c r="C8" s="43"/>
      <c r="D8" s="32"/>
      <c r="E8" s="43"/>
      <c r="F8" s="32"/>
      <c r="G8" s="43"/>
      <c r="H8" s="31"/>
      <c r="I8" s="43"/>
      <c r="J8" s="32"/>
      <c r="K8" s="43"/>
      <c r="L8" s="32"/>
      <c r="M8" s="43"/>
      <c r="N8" s="1"/>
    </row>
    <row r="9" spans="1:24">
      <c r="A9" s="33"/>
      <c r="B9" s="72"/>
      <c r="C9" s="73"/>
      <c r="D9" s="19"/>
      <c r="E9" s="73"/>
      <c r="F9" s="19"/>
      <c r="G9" s="73"/>
      <c r="H9" s="72"/>
      <c r="I9" s="73"/>
      <c r="J9" s="19"/>
      <c r="K9" s="73"/>
      <c r="L9" s="19"/>
      <c r="M9" s="73"/>
      <c r="N9" s="46"/>
      <c r="O9" s="83"/>
      <c r="X9" s="24"/>
    </row>
    <row r="10" spans="1:24">
      <c r="A10" s="25"/>
      <c r="B10" s="72"/>
      <c r="C10" s="73"/>
      <c r="D10" s="19"/>
      <c r="E10" s="73"/>
      <c r="F10" s="19"/>
      <c r="G10" s="73"/>
      <c r="H10" s="72"/>
      <c r="I10" s="73"/>
      <c r="J10" s="19"/>
      <c r="K10" s="73"/>
      <c r="L10" s="19"/>
      <c r="M10" s="73"/>
      <c r="N10" s="46"/>
      <c r="O10" s="83"/>
      <c r="X10" s="24"/>
    </row>
    <row r="11" spans="1:24">
      <c r="A11" s="25"/>
      <c r="B11" s="23"/>
      <c r="C11" s="73"/>
      <c r="D11" s="12"/>
      <c r="E11" s="73"/>
      <c r="F11" s="12"/>
      <c r="G11" s="73"/>
      <c r="H11" s="23"/>
      <c r="I11" s="73"/>
      <c r="J11" s="12"/>
      <c r="K11" s="73"/>
      <c r="L11" s="12"/>
      <c r="M11" s="73"/>
      <c r="N11" s="46"/>
      <c r="O11" s="83"/>
      <c r="X11" s="24"/>
    </row>
    <row r="12" spans="1:24">
      <c r="A12" s="25"/>
      <c r="B12" s="72"/>
      <c r="C12" s="73"/>
      <c r="D12" s="19"/>
      <c r="E12" s="73"/>
      <c r="F12" s="19"/>
      <c r="G12" s="73"/>
      <c r="H12" s="72"/>
      <c r="I12" s="73"/>
      <c r="J12" s="19"/>
      <c r="K12" s="73"/>
      <c r="L12" s="19"/>
      <c r="M12" s="73"/>
      <c r="N12" s="46"/>
      <c r="O12" s="83"/>
      <c r="X12" s="24"/>
    </row>
    <row r="13" spans="1:24">
      <c r="A13" s="25"/>
      <c r="B13" s="23"/>
      <c r="C13" s="73"/>
      <c r="D13" s="12"/>
      <c r="E13" s="73"/>
      <c r="F13" s="12"/>
      <c r="G13" s="73"/>
      <c r="H13" s="23"/>
      <c r="I13" s="73"/>
      <c r="J13" s="12"/>
      <c r="K13" s="73"/>
      <c r="L13" s="12"/>
      <c r="M13" s="73"/>
      <c r="N13" s="46"/>
      <c r="O13" s="83"/>
      <c r="X13" s="24"/>
    </row>
    <row r="14" spans="1:24">
      <c r="A14" s="25"/>
      <c r="B14" s="72"/>
      <c r="C14" s="73"/>
      <c r="D14" s="19"/>
      <c r="E14" s="73"/>
      <c r="F14" s="19"/>
      <c r="G14" s="73"/>
      <c r="H14" s="72"/>
      <c r="I14" s="73"/>
      <c r="J14" s="19"/>
      <c r="K14" s="73"/>
      <c r="L14" s="19"/>
      <c r="M14" s="73"/>
      <c r="N14" s="46"/>
      <c r="O14" s="83"/>
      <c r="P14" s="18"/>
      <c r="Q14" s="36"/>
      <c r="R14" s="8"/>
      <c r="S14" s="8"/>
      <c r="T14" s="8"/>
      <c r="U14" s="8"/>
      <c r="X14" s="24"/>
    </row>
    <row r="15" spans="1:24">
      <c r="A15" s="25"/>
      <c r="B15" s="72"/>
      <c r="C15" s="73"/>
      <c r="D15" s="19"/>
      <c r="E15" s="74"/>
      <c r="F15" s="19"/>
      <c r="G15" s="74"/>
      <c r="H15" s="72"/>
      <c r="I15" s="74"/>
      <c r="J15" s="19"/>
      <c r="K15" s="74"/>
      <c r="L15" s="19"/>
      <c r="M15" s="74"/>
      <c r="N15" s="46"/>
      <c r="O15" s="83"/>
      <c r="P15" s="18"/>
      <c r="Q15" s="36"/>
      <c r="R15" s="8"/>
      <c r="S15" s="8"/>
      <c r="T15" s="8"/>
      <c r="U15" s="8"/>
      <c r="X15" s="24"/>
    </row>
    <row r="16" spans="1:24" ht="12.75" thickBot="1">
      <c r="A16" s="15"/>
      <c r="B16" s="21"/>
      <c r="C16" s="75"/>
      <c r="D16" s="5"/>
      <c r="E16" s="76"/>
      <c r="F16" s="5"/>
      <c r="G16" s="76"/>
      <c r="H16" s="21"/>
      <c r="I16" s="77"/>
      <c r="J16" s="5"/>
      <c r="K16" s="77"/>
      <c r="L16" s="5"/>
      <c r="M16" s="77"/>
      <c r="N16" s="46"/>
      <c r="O16" s="83"/>
      <c r="P16" s="18"/>
      <c r="Q16" s="36"/>
      <c r="R16" s="8"/>
      <c r="S16" s="8"/>
      <c r="T16" s="8"/>
      <c r="U16" s="8"/>
      <c r="X16" s="24"/>
    </row>
    <row r="17" spans="1:15">
      <c r="A17" s="17"/>
      <c r="B17" s="78"/>
      <c r="C17" s="78"/>
      <c r="D17" s="78"/>
      <c r="E17" s="78"/>
      <c r="F17" s="78"/>
      <c r="G17" s="78"/>
      <c r="H17" s="78"/>
      <c r="I17" s="78"/>
      <c r="J17" s="78"/>
      <c r="K17" s="78"/>
      <c r="L17" s="79"/>
      <c r="M17" s="79"/>
      <c r="N17" s="80"/>
      <c r="O17" s="79"/>
    </row>
    <row r="18" spans="1:15">
      <c r="A18" s="26"/>
      <c r="B18" s="281"/>
      <c r="C18" s="281"/>
      <c r="D18" s="281"/>
      <c r="E18" s="281"/>
      <c r="F18" s="281"/>
      <c r="G18" s="282"/>
      <c r="H18" s="78"/>
      <c r="I18" s="78"/>
      <c r="J18" s="78"/>
      <c r="K18" s="78"/>
      <c r="L18" s="78"/>
      <c r="M18" s="78"/>
      <c r="N18" s="81"/>
      <c r="O18" s="78"/>
    </row>
    <row r="19" spans="1:15">
      <c r="A19" s="34"/>
      <c r="B19" s="283"/>
      <c r="C19" s="284"/>
      <c r="D19" s="284"/>
      <c r="E19" s="284"/>
      <c r="F19" s="284"/>
      <c r="G19" s="284"/>
      <c r="H19" s="81"/>
      <c r="I19" s="82"/>
      <c r="J19" s="10"/>
      <c r="K19" s="46"/>
      <c r="L19" s="10"/>
      <c r="M19" s="83"/>
      <c r="N19" s="81"/>
      <c r="O19" s="78"/>
    </row>
    <row r="20" spans="1:15">
      <c r="A20" s="35"/>
      <c r="B20" s="285"/>
      <c r="C20" s="286"/>
      <c r="D20" s="285"/>
      <c r="E20" s="286"/>
      <c r="F20" s="285"/>
      <c r="G20" s="286"/>
      <c r="H20" s="81"/>
      <c r="I20" s="82"/>
      <c r="J20" s="10"/>
      <c r="K20" s="46"/>
      <c r="L20" s="10"/>
      <c r="M20" s="83"/>
      <c r="N20" s="81"/>
      <c r="O20" s="78"/>
    </row>
    <row r="21" spans="1:15">
      <c r="A21" s="58"/>
      <c r="B21" s="59"/>
      <c r="C21" s="29"/>
      <c r="D21" s="29"/>
      <c r="E21" s="29"/>
      <c r="F21" s="29"/>
      <c r="G21" s="30"/>
      <c r="H21" s="81"/>
      <c r="I21" s="82"/>
      <c r="J21" s="10"/>
      <c r="K21" s="46"/>
      <c r="L21" s="10"/>
      <c r="M21" s="83"/>
      <c r="N21" s="81"/>
      <c r="O21" s="78"/>
    </row>
    <row r="22" spans="1:15">
      <c r="A22" s="274"/>
      <c r="B22" s="276"/>
      <c r="C22" s="277"/>
      <c r="D22" s="277"/>
      <c r="E22" s="277"/>
      <c r="F22" s="277"/>
      <c r="G22" s="277"/>
      <c r="H22" s="81"/>
      <c r="I22" s="82"/>
      <c r="J22" s="10"/>
      <c r="K22" s="46"/>
      <c r="L22" s="10"/>
      <c r="M22" s="83"/>
      <c r="N22" s="81"/>
      <c r="O22" s="78"/>
    </row>
    <row r="23" spans="1:15">
      <c r="A23" s="275"/>
      <c r="B23" s="31"/>
      <c r="C23" s="44"/>
      <c r="D23" s="32"/>
      <c r="E23" s="44"/>
      <c r="F23" s="32"/>
      <c r="G23" s="44"/>
      <c r="H23" s="78"/>
      <c r="I23" s="78"/>
      <c r="J23" s="10"/>
      <c r="K23" s="46"/>
      <c r="L23" s="10"/>
      <c r="M23" s="83"/>
      <c r="N23" s="81"/>
      <c r="O23" s="78"/>
    </row>
    <row r="24" spans="1:15">
      <c r="A24" s="27"/>
      <c r="B24" s="52"/>
      <c r="C24" s="40"/>
      <c r="D24" s="19"/>
      <c r="E24" s="40"/>
      <c r="F24" s="19"/>
      <c r="G24" s="40"/>
      <c r="H24" s="78"/>
      <c r="I24" s="78"/>
      <c r="J24" s="10"/>
      <c r="K24" s="46"/>
      <c r="L24" s="10"/>
      <c r="M24" s="83"/>
      <c r="N24" s="81"/>
      <c r="O24" s="82"/>
    </row>
    <row r="25" spans="1:15">
      <c r="A25" s="27"/>
      <c r="B25" s="52"/>
      <c r="C25" s="40"/>
      <c r="D25" s="19"/>
      <c r="E25" s="40"/>
      <c r="F25" s="19"/>
      <c r="G25" s="40"/>
      <c r="H25" s="78"/>
      <c r="I25" s="78"/>
      <c r="J25" s="10"/>
      <c r="K25" s="46"/>
      <c r="L25" s="10"/>
      <c r="M25" s="83"/>
      <c r="N25" s="81"/>
      <c r="O25" s="82"/>
    </row>
    <row r="26" spans="1:15">
      <c r="A26" s="27"/>
      <c r="B26" s="52"/>
      <c r="C26" s="40"/>
      <c r="D26" s="19"/>
      <c r="E26" s="40"/>
      <c r="F26" s="19"/>
      <c r="G26" s="40"/>
      <c r="H26" s="78"/>
      <c r="I26" s="78"/>
      <c r="J26" s="10"/>
      <c r="K26" s="46"/>
      <c r="L26" s="10"/>
      <c r="M26" s="83"/>
      <c r="N26" s="81"/>
      <c r="O26" s="82"/>
    </row>
    <row r="27" spans="1:15" ht="12.75" thickBot="1">
      <c r="A27" s="28"/>
      <c r="B27" s="53"/>
      <c r="C27" s="41"/>
      <c r="D27" s="20"/>
      <c r="E27" s="41"/>
      <c r="F27" s="20"/>
      <c r="G27" s="41"/>
      <c r="H27" s="78"/>
      <c r="I27" s="78"/>
      <c r="J27" s="78"/>
      <c r="K27" s="78"/>
      <c r="L27" s="78"/>
      <c r="M27" s="78"/>
      <c r="N27" s="81"/>
      <c r="O27" s="82"/>
    </row>
    <row r="28" spans="1:15">
      <c r="A28" s="18"/>
      <c r="B28" s="18"/>
      <c r="C28" s="36"/>
      <c r="D28" s="8"/>
      <c r="E28" s="8"/>
      <c r="F28" s="8"/>
      <c r="G28" s="79"/>
      <c r="H28" s="78"/>
      <c r="I28" s="78"/>
      <c r="J28" s="78"/>
      <c r="K28" s="78"/>
      <c r="L28" s="78"/>
      <c r="M28" s="78"/>
      <c r="N28" s="78"/>
      <c r="O28" s="78"/>
    </row>
    <row r="29" spans="1:15">
      <c r="A29" s="18"/>
      <c r="B29" s="18"/>
      <c r="C29" s="36"/>
      <c r="D29" s="8"/>
      <c r="E29" s="8"/>
      <c r="F29" s="8"/>
      <c r="G29" s="79"/>
      <c r="H29" s="78"/>
      <c r="I29" s="78"/>
      <c r="J29" s="78"/>
      <c r="K29" s="78"/>
      <c r="L29" s="78"/>
      <c r="M29" s="78"/>
      <c r="N29" s="78"/>
      <c r="O29" s="78"/>
    </row>
    <row r="30" spans="1:15">
      <c r="J30" s="10"/>
      <c r="K30" s="10"/>
      <c r="L30" s="10"/>
      <c r="M30" s="10"/>
    </row>
    <row r="31" spans="1:15">
      <c r="H31" s="10"/>
      <c r="I31" s="84"/>
      <c r="J31" s="10"/>
      <c r="K31" s="24"/>
      <c r="L31" s="24"/>
      <c r="M31" s="24"/>
    </row>
    <row r="32" spans="1:15">
      <c r="H32" s="10"/>
      <c r="I32" s="84"/>
      <c r="J32" s="10"/>
      <c r="K32" s="24"/>
      <c r="L32" s="24"/>
      <c r="M32" s="24"/>
    </row>
    <row r="33" spans="8:13" ht="12.75" customHeight="1">
      <c r="H33" s="10"/>
      <c r="I33" s="84"/>
      <c r="J33" s="10"/>
      <c r="K33" s="24"/>
      <c r="L33" s="24"/>
      <c r="M33" s="24"/>
    </row>
    <row r="34" spans="8:13">
      <c r="H34" s="10"/>
      <c r="I34" s="84"/>
      <c r="J34" s="10"/>
      <c r="K34" s="24"/>
      <c r="L34" s="24"/>
      <c r="M34" s="24"/>
    </row>
    <row r="35" spans="8:13" ht="13.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row r="39" spans="8:13" ht="12.75" customHeight="1"/>
  </sheetData>
  <mergeCells count="20">
    <mergeCell ref="B3:G3"/>
    <mergeCell ref="H3:M3"/>
    <mergeCell ref="B4:G4"/>
    <mergeCell ref="H4:M4"/>
    <mergeCell ref="B5:C5"/>
    <mergeCell ref="D5:E5"/>
    <mergeCell ref="F5:G5"/>
    <mergeCell ref="H5:I5"/>
    <mergeCell ref="J5:K5"/>
    <mergeCell ref="L5:M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30"/>
  <dimension ref="A1:U38"/>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1" ht="18">
      <c r="A1" s="13" t="s">
        <v>34</v>
      </c>
      <c r="B1" s="78"/>
      <c r="C1" s="78"/>
      <c r="D1" s="78"/>
      <c r="E1" s="78"/>
      <c r="F1" s="78"/>
      <c r="G1" s="78"/>
      <c r="H1" s="78"/>
      <c r="I1" s="78"/>
      <c r="J1" s="78"/>
      <c r="K1" s="78"/>
      <c r="L1" s="78"/>
      <c r="M1" s="71" t="e">
        <f>CONTENTS!#REF!</f>
        <v>#REF!</v>
      </c>
      <c r="N1" s="78"/>
      <c r="O1" s="78"/>
    </row>
    <row r="2" spans="1:21" ht="7.5" customHeight="1">
      <c r="A2" s="13"/>
      <c r="B2" s="78"/>
      <c r="C2" s="78"/>
      <c r="D2" s="78"/>
      <c r="E2" s="78"/>
      <c r="F2" s="78"/>
      <c r="G2" s="78"/>
      <c r="H2" s="78"/>
      <c r="I2" s="78"/>
      <c r="J2" s="78"/>
      <c r="K2" s="78"/>
      <c r="L2" s="78"/>
      <c r="M2" s="78"/>
      <c r="N2" s="78"/>
      <c r="O2" s="78"/>
    </row>
    <row r="3" spans="1:21">
      <c r="A3" s="16"/>
      <c r="B3" s="281"/>
      <c r="C3" s="281"/>
      <c r="D3" s="281"/>
      <c r="E3" s="281"/>
      <c r="F3" s="281"/>
      <c r="G3" s="282"/>
      <c r="H3" s="288"/>
      <c r="I3" s="281"/>
      <c r="J3" s="281"/>
      <c r="K3" s="281"/>
      <c r="L3" s="281"/>
      <c r="M3" s="281"/>
      <c r="N3" s="9"/>
    </row>
    <row r="4" spans="1:21" ht="13.5" customHeight="1">
      <c r="A4" s="16"/>
      <c r="B4" s="289"/>
      <c r="C4" s="290"/>
      <c r="D4" s="290"/>
      <c r="E4" s="290"/>
      <c r="F4" s="290"/>
      <c r="G4" s="291"/>
      <c r="H4" s="289"/>
      <c r="I4" s="290"/>
      <c r="J4" s="290"/>
      <c r="K4" s="290"/>
      <c r="L4" s="290"/>
      <c r="M4" s="290"/>
      <c r="N4" s="37"/>
    </row>
    <row r="5" spans="1:21">
      <c r="A5" s="16"/>
      <c r="B5" s="287"/>
      <c r="C5" s="286"/>
      <c r="D5" s="287"/>
      <c r="E5" s="286"/>
      <c r="F5" s="287"/>
      <c r="G5" s="286"/>
      <c r="H5" s="287"/>
      <c r="I5" s="286"/>
      <c r="J5" s="287"/>
      <c r="K5" s="286"/>
      <c r="L5" s="287"/>
      <c r="M5" s="285"/>
      <c r="N5" s="54"/>
    </row>
    <row r="6" spans="1:21">
      <c r="A6" s="14"/>
      <c r="B6" s="59"/>
      <c r="C6" s="29"/>
      <c r="D6" s="29"/>
      <c r="E6" s="29"/>
      <c r="F6" s="29"/>
      <c r="G6" s="29"/>
      <c r="H6" s="29"/>
      <c r="I6" s="29"/>
      <c r="J6" s="29"/>
      <c r="K6" s="29"/>
      <c r="L6" s="29"/>
      <c r="M6" s="30"/>
      <c r="N6" s="54"/>
    </row>
    <row r="7" spans="1:21">
      <c r="A7" s="278"/>
      <c r="B7" s="276"/>
      <c r="C7" s="277"/>
      <c r="D7" s="277"/>
      <c r="E7" s="277"/>
      <c r="F7" s="277"/>
      <c r="G7" s="280"/>
      <c r="H7" s="276"/>
      <c r="I7" s="277"/>
      <c r="J7" s="277"/>
      <c r="K7" s="277"/>
      <c r="L7" s="277"/>
      <c r="M7" s="277"/>
      <c r="N7" s="38"/>
    </row>
    <row r="8" spans="1:21">
      <c r="A8" s="279"/>
      <c r="B8" s="31"/>
      <c r="C8" s="43"/>
      <c r="D8" s="32"/>
      <c r="E8" s="43"/>
      <c r="F8" s="32"/>
      <c r="G8" s="43"/>
      <c r="H8" s="31"/>
      <c r="I8" s="43"/>
      <c r="J8" s="32"/>
      <c r="K8" s="43"/>
      <c r="L8" s="32"/>
      <c r="M8" s="43"/>
      <c r="N8" s="1"/>
    </row>
    <row r="9" spans="1:21">
      <c r="A9" s="33"/>
      <c r="B9" s="72"/>
      <c r="C9" s="73"/>
      <c r="D9" s="19"/>
      <c r="E9" s="73"/>
      <c r="F9" s="19"/>
      <c r="G9" s="73"/>
      <c r="H9" s="72"/>
      <c r="I9" s="73"/>
      <c r="J9" s="19"/>
      <c r="K9" s="73"/>
      <c r="L9" s="19"/>
      <c r="M9" s="73"/>
      <c r="N9" s="46"/>
      <c r="O9" s="83"/>
    </row>
    <row r="10" spans="1:21">
      <c r="A10" s="33"/>
      <c r="B10" s="72"/>
      <c r="C10" s="73"/>
      <c r="D10" s="19"/>
      <c r="E10" s="73"/>
      <c r="F10" s="19"/>
      <c r="G10" s="73"/>
      <c r="H10" s="72"/>
      <c r="I10" s="73"/>
      <c r="J10" s="19"/>
      <c r="K10" s="73"/>
      <c r="L10" s="19"/>
      <c r="M10" s="73"/>
      <c r="N10" s="46"/>
      <c r="O10" s="83"/>
    </row>
    <row r="11" spans="1:21">
      <c r="A11" s="25"/>
      <c r="B11" s="23"/>
      <c r="C11" s="73"/>
      <c r="D11" s="12"/>
      <c r="E11" s="73"/>
      <c r="F11" s="12"/>
      <c r="G11" s="73"/>
      <c r="H11" s="23"/>
      <c r="I11" s="73"/>
      <c r="J11" s="12"/>
      <c r="K11" s="73"/>
      <c r="L11" s="12"/>
      <c r="M11" s="73"/>
      <c r="N11" s="46"/>
      <c r="O11" s="83"/>
    </row>
    <row r="12" spans="1:21">
      <c r="A12" s="25"/>
      <c r="B12" s="72"/>
      <c r="C12" s="73"/>
      <c r="D12" s="19"/>
      <c r="E12" s="73"/>
      <c r="F12" s="19"/>
      <c r="G12" s="73"/>
      <c r="H12" s="72"/>
      <c r="I12" s="73"/>
      <c r="J12" s="19"/>
      <c r="K12" s="73"/>
      <c r="L12" s="19"/>
      <c r="M12" s="73"/>
      <c r="N12" s="46"/>
      <c r="O12" s="83"/>
    </row>
    <row r="13" spans="1:21">
      <c r="A13" s="25"/>
      <c r="B13" s="23"/>
      <c r="C13" s="73"/>
      <c r="D13" s="12"/>
      <c r="E13" s="73"/>
      <c r="F13" s="12"/>
      <c r="G13" s="73"/>
      <c r="H13" s="23"/>
      <c r="I13" s="73"/>
      <c r="J13" s="12"/>
      <c r="K13" s="73"/>
      <c r="L13" s="12"/>
      <c r="M13" s="73"/>
      <c r="N13" s="46"/>
      <c r="O13" s="83"/>
    </row>
    <row r="14" spans="1:21">
      <c r="A14" s="25"/>
      <c r="B14" s="72"/>
      <c r="C14" s="73"/>
      <c r="D14" s="19"/>
      <c r="E14" s="73"/>
      <c r="F14" s="19"/>
      <c r="G14" s="73"/>
      <c r="H14" s="72"/>
      <c r="I14" s="73"/>
      <c r="J14" s="19"/>
      <c r="K14" s="73"/>
      <c r="L14" s="19"/>
      <c r="M14" s="73"/>
      <c r="N14" s="46"/>
      <c r="O14" s="83"/>
      <c r="P14" s="18"/>
      <c r="Q14" s="36"/>
      <c r="R14" s="8"/>
      <c r="S14" s="8"/>
      <c r="T14" s="8"/>
      <c r="U14" s="8"/>
    </row>
    <row r="15" spans="1:21">
      <c r="A15" s="25"/>
      <c r="B15" s="72"/>
      <c r="C15" s="73"/>
      <c r="D15" s="19"/>
      <c r="E15" s="74"/>
      <c r="F15" s="19"/>
      <c r="G15" s="74"/>
      <c r="H15" s="72"/>
      <c r="I15" s="74"/>
      <c r="J15" s="19"/>
      <c r="K15" s="74"/>
      <c r="L15" s="19"/>
      <c r="M15" s="74"/>
      <c r="N15" s="46"/>
      <c r="O15" s="83"/>
      <c r="P15" s="18"/>
      <c r="Q15" s="36"/>
      <c r="R15" s="8"/>
      <c r="S15" s="8"/>
      <c r="T15" s="8"/>
      <c r="U15" s="8"/>
    </row>
    <row r="16" spans="1:21" ht="12.75" thickBot="1">
      <c r="A16" s="15"/>
      <c r="B16" s="21"/>
      <c r="C16" s="75"/>
      <c r="D16" s="5"/>
      <c r="E16" s="76"/>
      <c r="F16" s="5"/>
      <c r="G16" s="76"/>
      <c r="H16" s="21"/>
      <c r="I16" s="77"/>
      <c r="J16" s="5"/>
      <c r="K16" s="77"/>
      <c r="L16" s="5"/>
      <c r="M16" s="77"/>
      <c r="N16" s="46"/>
      <c r="O16" s="83"/>
      <c r="P16" s="18"/>
      <c r="Q16" s="36"/>
      <c r="R16" s="8"/>
      <c r="S16" s="8"/>
      <c r="T16" s="8"/>
      <c r="U16" s="8"/>
    </row>
    <row r="17" spans="1:20">
      <c r="A17" s="17"/>
      <c r="B17" s="78"/>
      <c r="C17" s="78"/>
      <c r="D17" s="78"/>
      <c r="E17" s="78"/>
      <c r="F17" s="78"/>
      <c r="G17" s="78"/>
      <c r="H17" s="78"/>
      <c r="I17" s="78"/>
      <c r="J17" s="78"/>
      <c r="K17" s="78"/>
      <c r="L17" s="79"/>
      <c r="M17" s="79"/>
      <c r="N17" s="80"/>
      <c r="O17" s="79"/>
    </row>
    <row r="18" spans="1:20">
      <c r="A18" s="26"/>
      <c r="B18" s="281"/>
      <c r="C18" s="281"/>
      <c r="D18" s="281"/>
      <c r="E18" s="281"/>
      <c r="F18" s="281"/>
      <c r="G18" s="282"/>
      <c r="N18" s="81"/>
      <c r="O18" s="78"/>
      <c r="P18" s="55"/>
      <c r="Q18" s="36"/>
      <c r="R18" s="8"/>
      <c r="S18" s="8"/>
      <c r="T18" s="8"/>
    </row>
    <row r="19" spans="1:20">
      <c r="A19" s="34"/>
      <c r="B19" s="283"/>
      <c r="C19" s="284"/>
      <c r="D19" s="284"/>
      <c r="E19" s="284"/>
      <c r="F19" s="284"/>
      <c r="G19" s="284"/>
      <c r="H19" s="81"/>
      <c r="I19" s="82"/>
      <c r="J19" s="10"/>
      <c r="K19" s="46"/>
      <c r="L19" s="10"/>
      <c r="M19" s="83"/>
      <c r="N19" s="81"/>
      <c r="O19" s="78"/>
      <c r="P19" s="55"/>
      <c r="Q19" s="36"/>
      <c r="R19" s="8"/>
      <c r="S19" s="8"/>
      <c r="T19" s="8"/>
    </row>
    <row r="20" spans="1:20">
      <c r="A20" s="35"/>
      <c r="B20" s="285"/>
      <c r="C20" s="286"/>
      <c r="D20" s="285"/>
      <c r="E20" s="286"/>
      <c r="F20" s="285"/>
      <c r="G20" s="286"/>
      <c r="H20" s="81"/>
      <c r="I20" s="82"/>
      <c r="J20" s="10"/>
      <c r="K20" s="46"/>
      <c r="L20" s="10"/>
      <c r="M20" s="83"/>
      <c r="N20" s="81"/>
      <c r="O20" s="78"/>
      <c r="P20" s="55"/>
      <c r="Q20" s="36"/>
      <c r="R20" s="42"/>
      <c r="S20" s="42"/>
      <c r="T20" s="42"/>
    </row>
    <row r="21" spans="1:20">
      <c r="A21" s="58"/>
      <c r="B21" s="59"/>
      <c r="C21" s="29"/>
      <c r="D21" s="29"/>
      <c r="E21" s="29"/>
      <c r="F21" s="29"/>
      <c r="G21" s="30"/>
      <c r="H21" s="81"/>
      <c r="I21" s="82"/>
      <c r="J21" s="10"/>
      <c r="K21" s="46"/>
      <c r="L21" s="10"/>
      <c r="M21" s="83"/>
      <c r="N21" s="81"/>
      <c r="O21" s="78"/>
      <c r="P21" s="55"/>
      <c r="Q21" s="36"/>
      <c r="R21" s="8"/>
      <c r="S21" s="8"/>
      <c r="T21" s="8"/>
    </row>
    <row r="22" spans="1:20">
      <c r="A22" s="274"/>
      <c r="B22" s="276"/>
      <c r="C22" s="277"/>
      <c r="D22" s="277"/>
      <c r="E22" s="277"/>
      <c r="F22" s="277"/>
      <c r="G22" s="277"/>
      <c r="H22" s="81"/>
      <c r="I22" s="82"/>
      <c r="J22" s="10"/>
      <c r="K22" s="46"/>
      <c r="L22" s="10"/>
      <c r="M22" s="83"/>
      <c r="N22" s="81"/>
      <c r="O22" s="78"/>
      <c r="P22" s="55"/>
      <c r="Q22" s="36"/>
      <c r="R22" s="8"/>
      <c r="S22" s="8"/>
      <c r="T22" s="8"/>
    </row>
    <row r="23" spans="1:20">
      <c r="A23" s="275"/>
      <c r="B23" s="31"/>
      <c r="C23" s="44"/>
      <c r="D23" s="32"/>
      <c r="E23" s="44"/>
      <c r="F23" s="32"/>
      <c r="G23" s="44"/>
      <c r="H23" s="78"/>
      <c r="I23" s="78"/>
      <c r="J23" s="10"/>
      <c r="K23" s="46"/>
      <c r="L23" s="10"/>
      <c r="M23" s="83"/>
      <c r="N23" s="81"/>
      <c r="O23" s="78"/>
      <c r="P23" s="55"/>
      <c r="Q23" s="36"/>
      <c r="R23" s="39"/>
      <c r="S23" s="42"/>
      <c r="T23" s="42"/>
    </row>
    <row r="24" spans="1:20">
      <c r="A24" s="27"/>
      <c r="B24" s="52"/>
      <c r="C24" s="40"/>
      <c r="D24" s="19"/>
      <c r="E24" s="40"/>
      <c r="F24" s="19"/>
      <c r="G24" s="40"/>
      <c r="H24" s="78"/>
      <c r="I24" s="78"/>
      <c r="J24" s="10"/>
      <c r="K24" s="46"/>
      <c r="L24" s="10"/>
      <c r="M24" s="83"/>
      <c r="N24" s="81"/>
      <c r="O24" s="82"/>
      <c r="T24" s="79"/>
    </row>
    <row r="25" spans="1:20">
      <c r="A25" s="27"/>
      <c r="B25" s="52"/>
      <c r="C25" s="40"/>
      <c r="D25" s="19"/>
      <c r="E25" s="40"/>
      <c r="F25" s="19"/>
      <c r="G25" s="40"/>
      <c r="H25" s="78"/>
      <c r="I25" s="78"/>
      <c r="J25" s="10"/>
      <c r="K25" s="46"/>
      <c r="L25" s="10"/>
      <c r="M25" s="83"/>
      <c r="N25" s="81"/>
      <c r="O25" s="82"/>
    </row>
    <row r="26" spans="1:20">
      <c r="A26" s="27"/>
      <c r="B26" s="52"/>
      <c r="C26" s="40"/>
      <c r="D26" s="19"/>
      <c r="E26" s="40"/>
      <c r="F26" s="19"/>
      <c r="G26" s="40"/>
      <c r="H26" s="78"/>
      <c r="I26" s="78"/>
      <c r="J26" s="10"/>
      <c r="K26" s="46"/>
      <c r="L26" s="10"/>
      <c r="M26" s="83"/>
      <c r="N26" s="81"/>
      <c r="O26" s="82"/>
    </row>
    <row r="27" spans="1:20" ht="12.75" thickBot="1">
      <c r="A27" s="28"/>
      <c r="B27" s="53"/>
      <c r="C27" s="41"/>
      <c r="D27" s="20"/>
      <c r="E27" s="41"/>
      <c r="F27" s="20"/>
      <c r="G27" s="41"/>
      <c r="H27" s="78"/>
      <c r="I27" s="78"/>
      <c r="J27" s="78"/>
      <c r="K27" s="78"/>
      <c r="L27" s="78"/>
      <c r="M27" s="78"/>
      <c r="N27" s="81"/>
      <c r="O27" s="82"/>
    </row>
    <row r="28" spans="1:20">
      <c r="A28" s="18"/>
      <c r="B28" s="18"/>
      <c r="C28" s="36"/>
      <c r="D28" s="8"/>
      <c r="E28" s="8"/>
      <c r="F28" s="8"/>
      <c r="G28" s="79"/>
      <c r="H28" s="78"/>
      <c r="I28" s="78"/>
      <c r="J28" s="78"/>
      <c r="K28" s="78"/>
      <c r="L28" s="78"/>
      <c r="M28" s="78"/>
    </row>
    <row r="29" spans="1:20">
      <c r="H29" s="78"/>
      <c r="I29" s="78"/>
      <c r="J29" s="78"/>
      <c r="K29" s="78"/>
      <c r="L29" s="78"/>
      <c r="M29" s="78"/>
    </row>
    <row r="30" spans="1:20">
      <c r="J30" s="10"/>
      <c r="K30" s="10"/>
      <c r="L30" s="10"/>
      <c r="M30" s="10"/>
    </row>
    <row r="31" spans="1:20">
      <c r="H31" s="10"/>
      <c r="I31" s="84"/>
      <c r="J31" s="10"/>
      <c r="K31" s="24"/>
      <c r="L31" s="24"/>
      <c r="M31" s="24"/>
    </row>
    <row r="32" spans="1:20" ht="12.75" customHeight="1">
      <c r="H32" s="10"/>
      <c r="I32" s="84"/>
      <c r="J32" s="10"/>
      <c r="K32" s="24"/>
      <c r="L32" s="24"/>
      <c r="M32" s="24"/>
    </row>
    <row r="33" spans="8:13">
      <c r="H33" s="10"/>
      <c r="I33" s="84"/>
      <c r="J33" s="10"/>
      <c r="K33" s="24"/>
      <c r="L33" s="24"/>
      <c r="M33" s="24"/>
    </row>
    <row r="34" spans="8:13" ht="13.5" customHeight="1">
      <c r="H34" s="10"/>
      <c r="I34" s="84"/>
      <c r="J34" s="10"/>
      <c r="K34" s="24"/>
      <c r="L34" s="24"/>
      <c r="M34" s="24"/>
    </row>
    <row r="35" spans="8:13" ht="12.7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sheetData>
  <mergeCells count="20">
    <mergeCell ref="L5:M5"/>
    <mergeCell ref="B3:G3"/>
    <mergeCell ref="H3:M3"/>
    <mergeCell ref="B4:G4"/>
    <mergeCell ref="H4:M4"/>
    <mergeCell ref="B5:C5"/>
    <mergeCell ref="D5:E5"/>
    <mergeCell ref="F5:G5"/>
    <mergeCell ref="H5:I5"/>
    <mergeCell ref="J5:K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31"/>
  <dimension ref="A1:X39"/>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customWidth="1"/>
    <col min="8" max="8" width="14.42578125" style="7" customWidth="1"/>
    <col min="9" max="9" width="8" style="7" bestFit="1" customWidth="1"/>
    <col min="10" max="10" width="14.42578125" style="7" customWidth="1"/>
    <col min="11" max="11" width="8" style="7" customWidth="1"/>
    <col min="12" max="12" width="14.42578125" style="7" customWidth="1"/>
    <col min="13" max="13" width="8" style="7" customWidth="1"/>
    <col min="14" max="26" width="9.140625" style="7" customWidth="1"/>
    <col min="27" max="16384" width="9.140625" style="7"/>
  </cols>
  <sheetData>
    <row r="1" spans="1:24" ht="18">
      <c r="A1" s="13" t="s">
        <v>35</v>
      </c>
      <c r="M1" s="71" t="e">
        <f>CONTENTS!#REF!</f>
        <v>#REF!</v>
      </c>
    </row>
    <row r="2" spans="1:24" ht="7.5" customHeight="1"/>
    <row r="3" spans="1:24">
      <c r="A3" s="16"/>
      <c r="B3" s="281"/>
      <c r="C3" s="281"/>
      <c r="D3" s="281"/>
      <c r="E3" s="281"/>
      <c r="F3" s="281"/>
      <c r="G3" s="282"/>
      <c r="H3" s="288"/>
      <c r="I3" s="281"/>
      <c r="J3" s="281"/>
      <c r="K3" s="281"/>
      <c r="L3" s="281"/>
      <c r="M3" s="281"/>
      <c r="N3" s="9"/>
    </row>
    <row r="4" spans="1:24">
      <c r="A4" s="16"/>
      <c r="B4" s="289"/>
      <c r="C4" s="290"/>
      <c r="D4" s="290"/>
      <c r="E4" s="290"/>
      <c r="F4" s="290"/>
      <c r="G4" s="291"/>
      <c r="H4" s="289"/>
      <c r="I4" s="290"/>
      <c r="J4" s="290"/>
      <c r="K4" s="290"/>
      <c r="L4" s="290"/>
      <c r="M4" s="290"/>
      <c r="N4" s="37"/>
    </row>
    <row r="5" spans="1:24">
      <c r="A5" s="16"/>
      <c r="B5" s="287"/>
      <c r="C5" s="286"/>
      <c r="D5" s="287"/>
      <c r="E5" s="286"/>
      <c r="F5" s="287"/>
      <c r="G5" s="286"/>
      <c r="H5" s="287"/>
      <c r="I5" s="286"/>
      <c r="J5" s="287"/>
      <c r="K5" s="286"/>
      <c r="L5" s="287"/>
      <c r="M5" s="285"/>
      <c r="N5" s="54"/>
    </row>
    <row r="6" spans="1:24">
      <c r="A6" s="14"/>
      <c r="B6" s="59"/>
      <c r="C6" s="29"/>
      <c r="D6" s="29"/>
      <c r="E6" s="29"/>
      <c r="F6" s="29"/>
      <c r="G6" s="29"/>
      <c r="H6" s="29"/>
      <c r="I6" s="29"/>
      <c r="J6" s="29"/>
      <c r="K6" s="29"/>
      <c r="L6" s="29"/>
      <c r="M6" s="30"/>
      <c r="N6" s="54"/>
    </row>
    <row r="7" spans="1:24">
      <c r="A7" s="278"/>
      <c r="B7" s="276"/>
      <c r="C7" s="277"/>
      <c r="D7" s="277"/>
      <c r="E7" s="277"/>
      <c r="F7" s="277"/>
      <c r="G7" s="280"/>
      <c r="H7" s="276"/>
      <c r="I7" s="277"/>
      <c r="J7" s="277"/>
      <c r="K7" s="277"/>
      <c r="L7" s="277"/>
      <c r="M7" s="277"/>
      <c r="N7" s="38"/>
    </row>
    <row r="8" spans="1:24">
      <c r="A8" s="279"/>
      <c r="B8" s="31"/>
      <c r="C8" s="43"/>
      <c r="D8" s="32"/>
      <c r="E8" s="43"/>
      <c r="F8" s="32"/>
      <c r="G8" s="43"/>
      <c r="H8" s="31"/>
      <c r="I8" s="43"/>
      <c r="J8" s="32"/>
      <c r="K8" s="43"/>
      <c r="L8" s="32"/>
      <c r="M8" s="43"/>
      <c r="N8" s="1"/>
    </row>
    <row r="9" spans="1:24">
      <c r="A9" s="33"/>
      <c r="B9" s="72"/>
      <c r="C9" s="73"/>
      <c r="D9" s="19"/>
      <c r="E9" s="73"/>
      <c r="F9" s="19"/>
      <c r="G9" s="73"/>
      <c r="H9" s="72"/>
      <c r="I9" s="73"/>
      <c r="J9" s="19"/>
      <c r="K9" s="73"/>
      <c r="L9" s="19"/>
      <c r="M9" s="73"/>
      <c r="N9" s="46"/>
      <c r="O9" s="83"/>
      <c r="X9" s="24"/>
    </row>
    <row r="10" spans="1:24">
      <c r="A10" s="25"/>
      <c r="B10" s="72"/>
      <c r="C10" s="73"/>
      <c r="D10" s="19"/>
      <c r="E10" s="73"/>
      <c r="F10" s="19"/>
      <c r="G10" s="73"/>
      <c r="H10" s="72"/>
      <c r="I10" s="73"/>
      <c r="J10" s="19"/>
      <c r="K10" s="73"/>
      <c r="L10" s="19"/>
      <c r="M10" s="73"/>
      <c r="N10" s="46"/>
      <c r="O10" s="83"/>
      <c r="X10" s="24"/>
    </row>
    <row r="11" spans="1:24">
      <c r="A11" s="25"/>
      <c r="B11" s="23"/>
      <c r="C11" s="73"/>
      <c r="D11" s="12"/>
      <c r="E11" s="73"/>
      <c r="F11" s="12"/>
      <c r="G11" s="73"/>
      <c r="H11" s="23"/>
      <c r="I11" s="73"/>
      <c r="J11" s="12"/>
      <c r="K11" s="73"/>
      <c r="L11" s="12"/>
      <c r="M11" s="73"/>
      <c r="N11" s="46"/>
      <c r="O11" s="83"/>
      <c r="X11" s="24"/>
    </row>
    <row r="12" spans="1:24">
      <c r="A12" s="25"/>
      <c r="B12" s="72"/>
      <c r="C12" s="73"/>
      <c r="D12" s="19"/>
      <c r="E12" s="73"/>
      <c r="F12" s="19"/>
      <c r="G12" s="73"/>
      <c r="H12" s="72"/>
      <c r="I12" s="73"/>
      <c r="J12" s="19"/>
      <c r="K12" s="73"/>
      <c r="L12" s="19"/>
      <c r="M12" s="73"/>
      <c r="N12" s="46"/>
      <c r="O12" s="83"/>
      <c r="X12" s="24"/>
    </row>
    <row r="13" spans="1:24">
      <c r="A13" s="25"/>
      <c r="B13" s="23"/>
      <c r="C13" s="73"/>
      <c r="D13" s="12"/>
      <c r="E13" s="73"/>
      <c r="F13" s="12"/>
      <c r="G13" s="73"/>
      <c r="H13" s="23"/>
      <c r="I13" s="73"/>
      <c r="J13" s="12"/>
      <c r="K13" s="73"/>
      <c r="L13" s="12"/>
      <c r="M13" s="73"/>
      <c r="N13" s="46"/>
      <c r="O13" s="83"/>
      <c r="X13" s="24"/>
    </row>
    <row r="14" spans="1:24">
      <c r="A14" s="25"/>
      <c r="B14" s="72"/>
      <c r="C14" s="73"/>
      <c r="D14" s="19"/>
      <c r="E14" s="73"/>
      <c r="F14" s="19"/>
      <c r="G14" s="73"/>
      <c r="H14" s="72"/>
      <c r="I14" s="73"/>
      <c r="J14" s="19"/>
      <c r="K14" s="73"/>
      <c r="L14" s="19"/>
      <c r="M14" s="73"/>
      <c r="N14" s="46"/>
      <c r="O14" s="83"/>
      <c r="P14" s="18"/>
      <c r="Q14" s="36"/>
      <c r="R14" s="8"/>
      <c r="S14" s="8"/>
      <c r="T14" s="8"/>
      <c r="U14" s="8"/>
      <c r="X14" s="24"/>
    </row>
    <row r="15" spans="1:24">
      <c r="A15" s="25"/>
      <c r="B15" s="72"/>
      <c r="C15" s="73"/>
      <c r="D15" s="19"/>
      <c r="E15" s="74"/>
      <c r="F15" s="19"/>
      <c r="G15" s="74"/>
      <c r="H15" s="72"/>
      <c r="I15" s="74"/>
      <c r="J15" s="19"/>
      <c r="K15" s="74"/>
      <c r="L15" s="19"/>
      <c r="M15" s="74"/>
      <c r="N15" s="46"/>
      <c r="O15" s="83"/>
      <c r="P15" s="18"/>
      <c r="Q15" s="36"/>
      <c r="R15" s="8"/>
      <c r="S15" s="8"/>
      <c r="T15" s="8"/>
      <c r="U15" s="8"/>
      <c r="X15" s="24"/>
    </row>
    <row r="16" spans="1:24" ht="12.75" thickBot="1">
      <c r="A16" s="15"/>
      <c r="B16" s="21"/>
      <c r="C16" s="75"/>
      <c r="D16" s="5"/>
      <c r="E16" s="76"/>
      <c r="F16" s="5"/>
      <c r="G16" s="76"/>
      <c r="H16" s="21"/>
      <c r="I16" s="77"/>
      <c r="J16" s="5"/>
      <c r="K16" s="77"/>
      <c r="L16" s="5"/>
      <c r="M16" s="77"/>
      <c r="N16" s="46"/>
      <c r="O16" s="83"/>
      <c r="P16" s="18"/>
      <c r="Q16" s="36"/>
      <c r="R16" s="8"/>
      <c r="S16" s="8"/>
      <c r="T16" s="8"/>
      <c r="U16" s="8"/>
      <c r="X16" s="24"/>
    </row>
    <row r="17" spans="1:15">
      <c r="A17" s="17"/>
      <c r="B17" s="78"/>
      <c r="C17" s="78"/>
      <c r="D17" s="78"/>
      <c r="E17" s="78"/>
      <c r="F17" s="78"/>
      <c r="G17" s="78"/>
      <c r="H17" s="78"/>
      <c r="I17" s="78"/>
      <c r="J17" s="78"/>
      <c r="K17" s="78"/>
      <c r="L17" s="79"/>
      <c r="M17" s="79"/>
      <c r="N17" s="80"/>
      <c r="O17" s="79"/>
    </row>
    <row r="18" spans="1:15">
      <c r="A18" s="26"/>
      <c r="B18" s="281"/>
      <c r="C18" s="281"/>
      <c r="D18" s="281"/>
      <c r="E18" s="281"/>
      <c r="F18" s="281"/>
      <c r="G18" s="282"/>
      <c r="H18" s="78"/>
      <c r="I18" s="78"/>
      <c r="J18" s="78"/>
      <c r="K18" s="78"/>
      <c r="L18" s="78"/>
      <c r="M18" s="78"/>
      <c r="N18" s="81"/>
      <c r="O18" s="78"/>
    </row>
    <row r="19" spans="1:15">
      <c r="A19" s="34"/>
      <c r="B19" s="283"/>
      <c r="C19" s="284"/>
      <c r="D19" s="284"/>
      <c r="E19" s="284"/>
      <c r="F19" s="284"/>
      <c r="G19" s="284"/>
      <c r="H19" s="81"/>
      <c r="I19" s="82"/>
      <c r="J19" s="10"/>
      <c r="K19" s="46"/>
      <c r="L19" s="10"/>
      <c r="M19" s="83"/>
      <c r="N19" s="81"/>
      <c r="O19" s="78"/>
    </row>
    <row r="20" spans="1:15">
      <c r="A20" s="35"/>
      <c r="B20" s="285"/>
      <c r="C20" s="286"/>
      <c r="D20" s="285"/>
      <c r="E20" s="286"/>
      <c r="F20" s="285"/>
      <c r="G20" s="286"/>
      <c r="H20" s="81"/>
      <c r="I20" s="82"/>
      <c r="J20" s="10"/>
      <c r="K20" s="46"/>
      <c r="L20" s="10"/>
      <c r="M20" s="83"/>
      <c r="N20" s="81"/>
      <c r="O20" s="78"/>
    </row>
    <row r="21" spans="1:15">
      <c r="A21" s="58"/>
      <c r="B21" s="59"/>
      <c r="C21" s="29"/>
      <c r="D21" s="29"/>
      <c r="E21" s="29"/>
      <c r="F21" s="29"/>
      <c r="G21" s="30"/>
      <c r="H21" s="81"/>
      <c r="I21" s="82"/>
      <c r="J21" s="10"/>
      <c r="K21" s="46"/>
      <c r="L21" s="10"/>
      <c r="M21" s="83"/>
      <c r="N21" s="81"/>
      <c r="O21" s="78"/>
    </row>
    <row r="22" spans="1:15">
      <c r="A22" s="274"/>
      <c r="B22" s="276"/>
      <c r="C22" s="277"/>
      <c r="D22" s="277"/>
      <c r="E22" s="277"/>
      <c r="F22" s="277"/>
      <c r="G22" s="277"/>
      <c r="H22" s="81"/>
      <c r="I22" s="82"/>
      <c r="J22" s="10"/>
      <c r="K22" s="46"/>
      <c r="L22" s="10"/>
      <c r="M22" s="83"/>
      <c r="N22" s="81"/>
      <c r="O22" s="78"/>
    </row>
    <row r="23" spans="1:15">
      <c r="A23" s="275"/>
      <c r="B23" s="31"/>
      <c r="C23" s="44"/>
      <c r="D23" s="32"/>
      <c r="E23" s="44"/>
      <c r="F23" s="32"/>
      <c r="G23" s="44"/>
      <c r="H23" s="78"/>
      <c r="I23" s="78"/>
      <c r="J23" s="10"/>
      <c r="K23" s="46"/>
      <c r="L23" s="10"/>
      <c r="M23" s="83"/>
      <c r="N23" s="81"/>
      <c r="O23" s="78"/>
    </row>
    <row r="24" spans="1:15">
      <c r="A24" s="27"/>
      <c r="B24" s="52"/>
      <c r="C24" s="40"/>
      <c r="D24" s="19"/>
      <c r="E24" s="40"/>
      <c r="F24" s="19"/>
      <c r="G24" s="40"/>
      <c r="H24" s="78"/>
      <c r="I24" s="78"/>
      <c r="J24" s="10"/>
      <c r="K24" s="46"/>
      <c r="L24" s="10"/>
      <c r="M24" s="83"/>
      <c r="N24" s="81"/>
      <c r="O24" s="82"/>
    </row>
    <row r="25" spans="1:15">
      <c r="A25" s="27"/>
      <c r="B25" s="52"/>
      <c r="C25" s="40"/>
      <c r="D25" s="19"/>
      <c r="E25" s="40"/>
      <c r="F25" s="19"/>
      <c r="G25" s="40"/>
      <c r="H25" s="78"/>
      <c r="I25" s="78"/>
      <c r="J25" s="10"/>
      <c r="K25" s="46"/>
      <c r="L25" s="10"/>
      <c r="M25" s="83"/>
      <c r="N25" s="81"/>
      <c r="O25" s="82"/>
    </row>
    <row r="26" spans="1:15">
      <c r="A26" s="27"/>
      <c r="B26" s="52"/>
      <c r="C26" s="40"/>
      <c r="D26" s="19"/>
      <c r="E26" s="40"/>
      <c r="F26" s="19"/>
      <c r="G26" s="40"/>
      <c r="H26" s="78"/>
      <c r="I26" s="78"/>
      <c r="J26" s="10"/>
      <c r="K26" s="46"/>
      <c r="L26" s="10"/>
      <c r="M26" s="83"/>
      <c r="N26" s="81"/>
      <c r="O26" s="82"/>
    </row>
    <row r="27" spans="1:15" ht="12.75" thickBot="1">
      <c r="A27" s="28"/>
      <c r="B27" s="53"/>
      <c r="C27" s="41"/>
      <c r="D27" s="20"/>
      <c r="E27" s="41"/>
      <c r="F27" s="20"/>
      <c r="G27" s="41"/>
      <c r="H27" s="78"/>
      <c r="I27" s="78"/>
      <c r="J27" s="78"/>
      <c r="K27" s="78"/>
      <c r="L27" s="78"/>
      <c r="M27" s="78"/>
      <c r="N27" s="81"/>
      <c r="O27" s="82"/>
    </row>
    <row r="28" spans="1:15">
      <c r="A28" s="18"/>
      <c r="B28" s="18"/>
      <c r="C28" s="36"/>
      <c r="D28" s="8"/>
      <c r="E28" s="8"/>
      <c r="F28" s="8"/>
      <c r="G28" s="79"/>
      <c r="H28" s="78"/>
      <c r="I28" s="78"/>
      <c r="J28" s="78"/>
      <c r="K28" s="78"/>
      <c r="L28" s="78"/>
      <c r="M28" s="78"/>
      <c r="N28" s="78"/>
      <c r="O28" s="78"/>
    </row>
    <row r="29" spans="1:15">
      <c r="A29" s="18"/>
      <c r="B29" s="18"/>
      <c r="C29" s="36"/>
      <c r="D29" s="8"/>
      <c r="E29" s="8"/>
      <c r="F29" s="8"/>
      <c r="G29" s="79"/>
      <c r="H29" s="78"/>
      <c r="I29" s="78"/>
      <c r="J29" s="78"/>
      <c r="K29" s="78"/>
      <c r="L29" s="78"/>
      <c r="M29" s="78"/>
      <c r="N29" s="78"/>
      <c r="O29" s="78"/>
    </row>
    <row r="30" spans="1:15">
      <c r="J30" s="10"/>
      <c r="K30" s="10"/>
      <c r="L30" s="10"/>
      <c r="M30" s="10"/>
    </row>
    <row r="31" spans="1:15">
      <c r="H31" s="10"/>
      <c r="I31" s="84"/>
      <c r="J31" s="10"/>
      <c r="K31" s="24"/>
      <c r="L31" s="24"/>
      <c r="M31" s="24"/>
    </row>
    <row r="32" spans="1:15">
      <c r="H32" s="10"/>
      <c r="I32" s="84"/>
      <c r="J32" s="10"/>
      <c r="K32" s="24"/>
      <c r="L32" s="24"/>
      <c r="M32" s="24"/>
    </row>
    <row r="33" spans="8:13" ht="12.75" customHeight="1">
      <c r="H33" s="10"/>
      <c r="I33" s="84"/>
      <c r="J33" s="10"/>
      <c r="K33" s="24"/>
      <c r="L33" s="24"/>
      <c r="M33" s="24"/>
    </row>
    <row r="34" spans="8:13">
      <c r="H34" s="10"/>
      <c r="I34" s="84"/>
      <c r="J34" s="10"/>
      <c r="K34" s="24"/>
      <c r="L34" s="24"/>
      <c r="M34" s="24"/>
    </row>
    <row r="35" spans="8:13" ht="13.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row r="39" spans="8:13" ht="12.75" customHeight="1"/>
  </sheetData>
  <mergeCells count="20">
    <mergeCell ref="B3:G3"/>
    <mergeCell ref="H3:M3"/>
    <mergeCell ref="B4:G4"/>
    <mergeCell ref="H4:M4"/>
    <mergeCell ref="B5:C5"/>
    <mergeCell ref="D5:E5"/>
    <mergeCell ref="F5:G5"/>
    <mergeCell ref="H5:I5"/>
    <mergeCell ref="J5:K5"/>
    <mergeCell ref="L5:M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2"/>
  <dimension ref="A1:U38"/>
  <sheetViews>
    <sheetView showGridLines="0" zoomScaleNormal="100" workbookViewId="0">
      <selection activeCell="B3" sqref="B3:M6"/>
    </sheetView>
  </sheetViews>
  <sheetFormatPr defaultColWidth="9.140625" defaultRowHeight="12"/>
  <cols>
    <col min="1" max="1" width="9.42578125" style="7" customWidth="1"/>
    <col min="2" max="2" width="14.42578125" style="7" customWidth="1"/>
    <col min="3" max="3" width="8" style="7" bestFit="1" customWidth="1"/>
    <col min="4" max="4" width="14.42578125" style="7" customWidth="1"/>
    <col min="5" max="5" width="8" style="7" bestFit="1" customWidth="1"/>
    <col min="6" max="6" width="14.42578125" style="7" customWidth="1"/>
    <col min="7" max="7" width="8" style="7" bestFit="1" customWidth="1"/>
    <col min="8" max="8" width="14.42578125" style="7" customWidth="1"/>
    <col min="9" max="9" width="8" style="7" bestFit="1" customWidth="1"/>
    <col min="10" max="10" width="14.42578125" style="7" customWidth="1"/>
    <col min="11" max="11" width="8" style="7" bestFit="1" customWidth="1"/>
    <col min="12" max="12" width="14.42578125" style="7" customWidth="1"/>
    <col min="13" max="13" width="8" style="7" bestFit="1" customWidth="1"/>
    <col min="14" max="26" width="9.140625" style="7" customWidth="1"/>
    <col min="27" max="16384" width="9.140625" style="7"/>
  </cols>
  <sheetData>
    <row r="1" spans="1:21" ht="18">
      <c r="A1" s="13" t="s">
        <v>36</v>
      </c>
      <c r="B1" s="78"/>
      <c r="C1" s="78"/>
      <c r="D1" s="78"/>
      <c r="E1" s="78"/>
      <c r="F1" s="78"/>
      <c r="G1" s="78"/>
      <c r="H1" s="78"/>
      <c r="I1" s="78"/>
      <c r="J1" s="78"/>
      <c r="K1" s="78"/>
      <c r="L1" s="78"/>
      <c r="M1" s="71" t="e">
        <f>CONTENTS!#REF!</f>
        <v>#REF!</v>
      </c>
    </row>
    <row r="2" spans="1:21" ht="7.5" customHeight="1">
      <c r="A2" s="13"/>
      <c r="B2" s="78"/>
      <c r="C2" s="78"/>
      <c r="D2" s="78"/>
      <c r="E2" s="78"/>
      <c r="F2" s="78"/>
      <c r="G2" s="78"/>
      <c r="H2" s="78"/>
      <c r="I2" s="78"/>
      <c r="J2" s="78"/>
      <c r="K2" s="78"/>
      <c r="L2" s="78"/>
      <c r="M2" s="78"/>
    </row>
    <row r="3" spans="1:21">
      <c r="A3" s="16"/>
      <c r="B3" s="281"/>
      <c r="C3" s="281"/>
      <c r="D3" s="281"/>
      <c r="E3" s="281"/>
      <c r="F3" s="281"/>
      <c r="G3" s="282"/>
      <c r="H3" s="288"/>
      <c r="I3" s="281"/>
      <c r="J3" s="281"/>
      <c r="K3" s="281"/>
      <c r="L3" s="281"/>
      <c r="M3" s="281"/>
    </row>
    <row r="4" spans="1:21" ht="13.5" customHeight="1">
      <c r="A4" s="16"/>
      <c r="B4" s="289"/>
      <c r="C4" s="290"/>
      <c r="D4" s="290"/>
      <c r="E4" s="290"/>
      <c r="F4" s="290"/>
      <c r="G4" s="291"/>
      <c r="H4" s="289"/>
      <c r="I4" s="290"/>
      <c r="J4" s="290"/>
      <c r="K4" s="290"/>
      <c r="L4" s="290"/>
      <c r="M4" s="290"/>
    </row>
    <row r="5" spans="1:21">
      <c r="A5" s="16"/>
      <c r="B5" s="287"/>
      <c r="C5" s="286"/>
      <c r="D5" s="287"/>
      <c r="E5" s="286"/>
      <c r="F5" s="287"/>
      <c r="G5" s="286"/>
      <c r="H5" s="287"/>
      <c r="I5" s="286"/>
      <c r="J5" s="287"/>
      <c r="K5" s="286"/>
      <c r="L5" s="287"/>
      <c r="M5" s="285"/>
    </row>
    <row r="6" spans="1:21">
      <c r="A6" s="14"/>
      <c r="B6" s="59"/>
      <c r="C6" s="29"/>
      <c r="D6" s="29"/>
      <c r="E6" s="29"/>
      <c r="F6" s="29"/>
      <c r="G6" s="29"/>
      <c r="H6" s="29"/>
      <c r="I6" s="29"/>
      <c r="J6" s="29"/>
      <c r="K6" s="29"/>
      <c r="L6" s="29"/>
      <c r="M6" s="30"/>
    </row>
    <row r="7" spans="1:21">
      <c r="A7" s="278"/>
      <c r="B7" s="276"/>
      <c r="C7" s="277"/>
      <c r="D7" s="277"/>
      <c r="E7" s="277"/>
      <c r="F7" s="277"/>
      <c r="G7" s="280"/>
      <c r="H7" s="276"/>
      <c r="I7" s="277"/>
      <c r="J7" s="277"/>
      <c r="K7" s="277"/>
      <c r="L7" s="277"/>
      <c r="M7" s="277"/>
    </row>
    <row r="8" spans="1:21">
      <c r="A8" s="279"/>
      <c r="B8" s="31"/>
      <c r="C8" s="43"/>
      <c r="D8" s="32"/>
      <c r="E8" s="43"/>
      <c r="F8" s="32"/>
      <c r="G8" s="43"/>
      <c r="H8" s="31"/>
      <c r="I8" s="43"/>
      <c r="J8" s="32"/>
      <c r="K8" s="43"/>
      <c r="L8" s="32"/>
      <c r="M8" s="43"/>
    </row>
    <row r="9" spans="1:21">
      <c r="A9" s="33"/>
      <c r="B9" s="72"/>
      <c r="C9" s="73"/>
      <c r="D9" s="19"/>
      <c r="E9" s="73"/>
      <c r="F9" s="19"/>
      <c r="G9" s="73"/>
      <c r="H9" s="72"/>
      <c r="I9" s="73"/>
      <c r="J9" s="19"/>
      <c r="K9" s="73"/>
      <c r="L9" s="19"/>
      <c r="M9" s="73"/>
      <c r="N9" s="56"/>
      <c r="O9" s="85"/>
    </row>
    <row r="10" spans="1:21">
      <c r="A10" s="33"/>
      <c r="B10" s="72"/>
      <c r="C10" s="73"/>
      <c r="D10" s="19"/>
      <c r="E10" s="73"/>
      <c r="F10" s="19"/>
      <c r="G10" s="73"/>
      <c r="H10" s="72"/>
      <c r="I10" s="73"/>
      <c r="J10" s="19"/>
      <c r="K10" s="73"/>
      <c r="L10" s="19"/>
      <c r="M10" s="73"/>
      <c r="N10" s="56"/>
      <c r="O10" s="85"/>
    </row>
    <row r="11" spans="1:21">
      <c r="A11" s="25"/>
      <c r="B11" s="23"/>
      <c r="C11" s="73"/>
      <c r="D11" s="12"/>
      <c r="E11" s="73"/>
      <c r="F11" s="12"/>
      <c r="G11" s="73"/>
      <c r="H11" s="23"/>
      <c r="I11" s="73"/>
      <c r="J11" s="12"/>
      <c r="K11" s="73"/>
      <c r="L11" s="12"/>
      <c r="M11" s="73"/>
      <c r="N11" s="56"/>
      <c r="O11" s="85"/>
    </row>
    <row r="12" spans="1:21">
      <c r="A12" s="25"/>
      <c r="B12" s="72"/>
      <c r="C12" s="73"/>
      <c r="D12" s="19"/>
      <c r="E12" s="73"/>
      <c r="F12" s="19"/>
      <c r="G12" s="73"/>
      <c r="H12" s="72"/>
      <c r="I12" s="73"/>
      <c r="J12" s="19"/>
      <c r="K12" s="73"/>
      <c r="L12" s="19"/>
      <c r="M12" s="73"/>
      <c r="N12" s="56"/>
      <c r="O12" s="85"/>
    </row>
    <row r="13" spans="1:21">
      <c r="A13" s="25"/>
      <c r="B13" s="23"/>
      <c r="C13" s="73"/>
      <c r="D13" s="12"/>
      <c r="E13" s="73"/>
      <c r="F13" s="12"/>
      <c r="G13" s="73"/>
      <c r="H13" s="23"/>
      <c r="I13" s="73"/>
      <c r="J13" s="12"/>
      <c r="K13" s="73"/>
      <c r="L13" s="12"/>
      <c r="M13" s="73"/>
      <c r="N13" s="56"/>
      <c r="O13" s="85"/>
    </row>
    <row r="14" spans="1:21">
      <c r="A14" s="25"/>
      <c r="B14" s="72"/>
      <c r="C14" s="73"/>
      <c r="D14" s="19"/>
      <c r="E14" s="73"/>
      <c r="F14" s="19"/>
      <c r="G14" s="73"/>
      <c r="H14" s="72"/>
      <c r="I14" s="73"/>
      <c r="J14" s="19"/>
      <c r="K14" s="73"/>
      <c r="L14" s="19"/>
      <c r="M14" s="73"/>
      <c r="N14" s="56"/>
      <c r="O14" s="85"/>
      <c r="Q14" s="36"/>
      <c r="R14" s="8"/>
      <c r="S14" s="8"/>
      <c r="T14" s="8"/>
      <c r="U14" s="8"/>
    </row>
    <row r="15" spans="1:21">
      <c r="A15" s="25"/>
      <c r="B15" s="72"/>
      <c r="C15" s="73"/>
      <c r="D15" s="19"/>
      <c r="E15" s="74"/>
      <c r="F15" s="19"/>
      <c r="G15" s="74"/>
      <c r="H15" s="72"/>
      <c r="I15" s="74"/>
      <c r="J15" s="19"/>
      <c r="K15" s="74"/>
      <c r="L15" s="19"/>
      <c r="M15" s="74"/>
      <c r="N15" s="56"/>
      <c r="O15" s="85"/>
      <c r="Q15" s="36"/>
      <c r="R15" s="8"/>
      <c r="S15" s="8"/>
      <c r="T15" s="8"/>
      <c r="U15" s="8"/>
    </row>
    <row r="16" spans="1:21" ht="12.75" thickBot="1">
      <c r="A16" s="15"/>
      <c r="B16" s="21"/>
      <c r="C16" s="75"/>
      <c r="D16" s="5"/>
      <c r="E16" s="76"/>
      <c r="F16" s="5"/>
      <c r="G16" s="76"/>
      <c r="H16" s="21"/>
      <c r="I16" s="77"/>
      <c r="J16" s="5"/>
      <c r="K16" s="77"/>
      <c r="L16" s="5"/>
      <c r="M16" s="77"/>
      <c r="N16" s="56"/>
      <c r="O16" s="85"/>
      <c r="Q16" s="36"/>
      <c r="R16" s="8"/>
      <c r="S16" s="8"/>
      <c r="T16" s="8"/>
      <c r="U16" s="8"/>
    </row>
    <row r="17" spans="1:20">
      <c r="A17" s="17"/>
      <c r="B17" s="78"/>
      <c r="C17" s="78"/>
      <c r="D17" s="78"/>
      <c r="E17" s="78"/>
      <c r="F17" s="78"/>
      <c r="G17" s="78"/>
      <c r="H17" s="78"/>
      <c r="I17" s="78"/>
      <c r="J17" s="78"/>
      <c r="K17" s="78"/>
      <c r="L17" s="79"/>
      <c r="M17" s="79"/>
      <c r="N17" s="10"/>
    </row>
    <row r="18" spans="1:20">
      <c r="A18" s="26"/>
      <c r="B18" s="281"/>
      <c r="C18" s="281"/>
      <c r="D18" s="281"/>
      <c r="E18" s="281"/>
      <c r="F18" s="281"/>
      <c r="G18" s="282"/>
      <c r="N18" s="10"/>
      <c r="P18" s="57"/>
      <c r="Q18" s="36"/>
      <c r="R18" s="8"/>
      <c r="S18" s="8"/>
      <c r="T18" s="8"/>
    </row>
    <row r="19" spans="1:20">
      <c r="A19" s="34"/>
      <c r="B19" s="283"/>
      <c r="C19" s="284"/>
      <c r="D19" s="284"/>
      <c r="E19" s="284"/>
      <c r="F19" s="284"/>
      <c r="G19" s="284"/>
      <c r="H19" s="81"/>
      <c r="I19" s="82"/>
      <c r="J19" s="10"/>
      <c r="K19" s="46"/>
      <c r="L19" s="10"/>
      <c r="M19" s="83"/>
      <c r="N19" s="10"/>
      <c r="P19" s="57"/>
      <c r="Q19" s="36"/>
      <c r="R19" s="8"/>
      <c r="S19" s="8"/>
      <c r="T19" s="8"/>
    </row>
    <row r="20" spans="1:20">
      <c r="A20" s="35"/>
      <c r="B20" s="285"/>
      <c r="C20" s="286"/>
      <c r="D20" s="285"/>
      <c r="E20" s="286"/>
      <c r="F20" s="285"/>
      <c r="G20" s="286"/>
      <c r="H20" s="81"/>
      <c r="I20" s="82"/>
      <c r="J20" s="10"/>
      <c r="K20" s="46"/>
      <c r="L20" s="10"/>
      <c r="M20" s="83"/>
      <c r="N20" s="10"/>
      <c r="P20" s="57"/>
      <c r="Q20" s="36"/>
      <c r="R20" s="42"/>
      <c r="S20" s="42"/>
      <c r="T20" s="42"/>
    </row>
    <row r="21" spans="1:20">
      <c r="A21" s="58"/>
      <c r="B21" s="59"/>
      <c r="C21" s="29"/>
      <c r="D21" s="29"/>
      <c r="E21" s="29"/>
      <c r="F21" s="29"/>
      <c r="G21" s="30"/>
      <c r="H21" s="81"/>
      <c r="I21" s="82"/>
      <c r="J21" s="10"/>
      <c r="K21" s="46"/>
      <c r="L21" s="10"/>
      <c r="M21" s="83"/>
      <c r="N21" s="10"/>
      <c r="P21" s="57"/>
      <c r="Q21" s="36"/>
      <c r="R21" s="8"/>
      <c r="S21" s="8"/>
      <c r="T21" s="8"/>
    </row>
    <row r="22" spans="1:20">
      <c r="A22" s="274"/>
      <c r="B22" s="276"/>
      <c r="C22" s="277"/>
      <c r="D22" s="277"/>
      <c r="E22" s="277"/>
      <c r="F22" s="277"/>
      <c r="G22" s="277"/>
      <c r="H22" s="81"/>
      <c r="I22" s="82"/>
      <c r="J22" s="10"/>
      <c r="K22" s="46"/>
      <c r="L22" s="10"/>
      <c r="M22" s="83"/>
      <c r="N22" s="10"/>
      <c r="P22" s="57"/>
      <c r="Q22" s="36"/>
      <c r="R22" s="8"/>
      <c r="S22" s="8"/>
      <c r="T22" s="8"/>
    </row>
    <row r="23" spans="1:20">
      <c r="A23" s="275"/>
      <c r="B23" s="31"/>
      <c r="C23" s="44"/>
      <c r="D23" s="32"/>
      <c r="E23" s="44"/>
      <c r="F23" s="32"/>
      <c r="G23" s="44"/>
      <c r="H23" s="78"/>
      <c r="I23" s="78"/>
      <c r="J23" s="10"/>
      <c r="K23" s="46"/>
      <c r="L23" s="10"/>
      <c r="M23" s="83"/>
      <c r="N23" s="10"/>
      <c r="P23" s="57"/>
      <c r="Q23" s="36"/>
      <c r="R23" s="39"/>
      <c r="S23" s="42"/>
      <c r="T23" s="42"/>
    </row>
    <row r="24" spans="1:20">
      <c r="A24" s="27"/>
      <c r="B24" s="52"/>
      <c r="C24" s="40"/>
      <c r="D24" s="19"/>
      <c r="E24" s="40"/>
      <c r="F24" s="19"/>
      <c r="G24" s="40"/>
      <c r="H24" s="78"/>
      <c r="I24" s="78"/>
      <c r="J24" s="10"/>
      <c r="K24" s="46"/>
      <c r="L24" s="10"/>
      <c r="M24" s="83"/>
      <c r="N24" s="10"/>
      <c r="O24" s="56"/>
      <c r="T24" s="79"/>
    </row>
    <row r="25" spans="1:20">
      <c r="A25" s="27"/>
      <c r="B25" s="52"/>
      <c r="C25" s="40"/>
      <c r="D25" s="19"/>
      <c r="E25" s="40"/>
      <c r="F25" s="19"/>
      <c r="G25" s="40"/>
      <c r="H25" s="78"/>
      <c r="I25" s="78"/>
      <c r="J25" s="10"/>
      <c r="K25" s="46"/>
      <c r="L25" s="10"/>
      <c r="M25" s="83"/>
      <c r="N25" s="10"/>
      <c r="O25" s="56"/>
    </row>
    <row r="26" spans="1:20">
      <c r="A26" s="27"/>
      <c r="B26" s="52"/>
      <c r="C26" s="40"/>
      <c r="D26" s="19"/>
      <c r="E26" s="40"/>
      <c r="F26" s="19"/>
      <c r="G26" s="40"/>
      <c r="H26" s="78"/>
      <c r="I26" s="78"/>
      <c r="J26" s="10"/>
      <c r="K26" s="46"/>
      <c r="L26" s="10"/>
      <c r="M26" s="83"/>
      <c r="N26" s="10"/>
      <c r="O26" s="56"/>
    </row>
    <row r="27" spans="1:20" ht="12.75" thickBot="1">
      <c r="A27" s="28"/>
      <c r="B27" s="53"/>
      <c r="C27" s="41"/>
      <c r="D27" s="20"/>
      <c r="E27" s="41"/>
      <c r="F27" s="20"/>
      <c r="G27" s="41"/>
      <c r="H27" s="78"/>
      <c r="I27" s="78"/>
      <c r="J27" s="78"/>
      <c r="K27" s="78"/>
      <c r="L27" s="78"/>
      <c r="M27" s="78"/>
      <c r="N27" s="10"/>
      <c r="O27" s="56"/>
    </row>
    <row r="28" spans="1:20">
      <c r="A28" s="18"/>
      <c r="B28" s="18"/>
      <c r="C28" s="36"/>
      <c r="D28" s="8"/>
      <c r="E28" s="8"/>
      <c r="F28" s="8"/>
      <c r="G28" s="79"/>
      <c r="H28" s="78"/>
      <c r="I28" s="78"/>
      <c r="J28" s="78"/>
      <c r="K28" s="78"/>
      <c r="L28" s="78"/>
      <c r="M28" s="78"/>
    </row>
    <row r="29" spans="1:20">
      <c r="H29" s="78"/>
      <c r="I29" s="78"/>
      <c r="J29" s="78"/>
      <c r="K29" s="78"/>
      <c r="L29" s="78"/>
      <c r="M29" s="78"/>
    </row>
    <row r="30" spans="1:20">
      <c r="J30" s="10"/>
      <c r="K30" s="10"/>
      <c r="L30" s="10"/>
      <c r="M30" s="10"/>
    </row>
    <row r="31" spans="1:20">
      <c r="H31" s="10"/>
      <c r="I31" s="84"/>
      <c r="J31" s="10"/>
      <c r="K31" s="24"/>
      <c r="L31" s="24"/>
      <c r="M31" s="24"/>
    </row>
    <row r="32" spans="1:20" ht="12.75" customHeight="1">
      <c r="H32" s="10"/>
      <c r="I32" s="84"/>
      <c r="J32" s="10"/>
      <c r="K32" s="24"/>
      <c r="L32" s="24"/>
      <c r="M32" s="24"/>
    </row>
    <row r="33" spans="8:13">
      <c r="H33" s="10"/>
      <c r="I33" s="84"/>
      <c r="J33" s="10"/>
      <c r="K33" s="24"/>
      <c r="L33" s="24"/>
      <c r="M33" s="24"/>
    </row>
    <row r="34" spans="8:13" ht="13.5" customHeight="1">
      <c r="H34" s="10"/>
      <c r="I34" s="84"/>
      <c r="J34" s="10"/>
      <c r="K34" s="24"/>
      <c r="L34" s="24"/>
      <c r="M34" s="24"/>
    </row>
    <row r="35" spans="8:13" ht="12.75" customHeight="1">
      <c r="H35" s="10"/>
      <c r="I35" s="84"/>
      <c r="J35" s="10"/>
      <c r="K35" s="24"/>
      <c r="L35" s="24"/>
      <c r="M35" s="24"/>
    </row>
    <row r="36" spans="8:13" ht="12.75" customHeight="1">
      <c r="H36" s="10"/>
      <c r="I36" s="84"/>
      <c r="J36" s="10"/>
      <c r="K36" s="24"/>
      <c r="L36" s="24"/>
      <c r="M36" s="24"/>
    </row>
    <row r="37" spans="8:13" ht="12.75" customHeight="1">
      <c r="H37" s="10"/>
      <c r="I37" s="84"/>
      <c r="J37" s="10"/>
      <c r="K37" s="24"/>
      <c r="L37" s="24"/>
      <c r="M37" s="24"/>
    </row>
    <row r="38" spans="8:13" ht="12.75" customHeight="1">
      <c r="H38" s="10"/>
      <c r="I38" s="84"/>
      <c r="J38" s="10"/>
      <c r="K38" s="24"/>
      <c r="L38" s="24"/>
      <c r="M38" s="24"/>
    </row>
  </sheetData>
  <mergeCells count="20">
    <mergeCell ref="L5:M5"/>
    <mergeCell ref="B3:G3"/>
    <mergeCell ref="H3:M3"/>
    <mergeCell ref="B4:G4"/>
    <mergeCell ref="H4:M4"/>
    <mergeCell ref="B5:C5"/>
    <mergeCell ref="D5:E5"/>
    <mergeCell ref="F5:G5"/>
    <mergeCell ref="H5:I5"/>
    <mergeCell ref="J5:K5"/>
    <mergeCell ref="A22:A23"/>
    <mergeCell ref="B22:G22"/>
    <mergeCell ref="A7:A8"/>
    <mergeCell ref="B7:G7"/>
    <mergeCell ref="H7:M7"/>
    <mergeCell ref="B18:G18"/>
    <mergeCell ref="B19:G19"/>
    <mergeCell ref="B20:C20"/>
    <mergeCell ref="D20:E20"/>
    <mergeCell ref="F20:G20"/>
  </mergeCells>
  <pageMargins left="0.31496062992125984" right="0.31496062992125984" top="0.35433070866141736" bottom="0.35433070866141736" header="0.31496062992125984" footer="0.19685039370078741"/>
  <pageSetup paperSize="9" fitToWidth="0" fitToHeight="0" orientation="landscape" r:id="rId1"/>
  <headerFooter differentFirst="1" scaleWithDoc="0">
    <oddFooter>&amp;C&amp;8Stránka &amp;P z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23">
    <tabColor rgb="FF00B0F0"/>
  </sheetPr>
  <dimension ref="A1:U41"/>
  <sheetViews>
    <sheetView showGridLines="0" view="pageBreakPreview" zoomScaleNormal="70" zoomScaleSheetLayoutView="100" workbookViewId="0">
      <selection activeCell="R36" sqref="R36"/>
    </sheetView>
  </sheetViews>
  <sheetFormatPr defaultColWidth="9.140625" defaultRowHeight="12"/>
  <cols>
    <col min="1" max="1" width="31.14062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318</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3" t="s">
        <v>199</v>
      </c>
      <c r="F5" s="264"/>
      <c r="G5" s="265"/>
      <c r="H5" s="263" t="s">
        <v>200</v>
      </c>
      <c r="I5" s="264"/>
      <c r="J5" s="265"/>
      <c r="K5" s="263" t="s">
        <v>201</v>
      </c>
      <c r="L5" s="264"/>
      <c r="M5" s="265"/>
      <c r="N5" s="266" t="s">
        <v>214</v>
      </c>
      <c r="O5" s="273" t="s">
        <v>309</v>
      </c>
    </row>
    <row r="6" spans="1:21">
      <c r="A6" s="130"/>
      <c r="B6" s="243" t="s">
        <v>202</v>
      </c>
      <c r="C6" s="244" t="s">
        <v>203</v>
      </c>
      <c r="D6" s="245" t="s">
        <v>204</v>
      </c>
      <c r="E6" s="243" t="s">
        <v>205</v>
      </c>
      <c r="F6" s="244" t="s">
        <v>206</v>
      </c>
      <c r="G6" s="245" t="s">
        <v>207</v>
      </c>
      <c r="H6" s="243" t="s">
        <v>208</v>
      </c>
      <c r="I6" s="244" t="s">
        <v>209</v>
      </c>
      <c r="J6" s="245" t="s">
        <v>210</v>
      </c>
      <c r="K6" s="243" t="s">
        <v>211</v>
      </c>
      <c r="L6" s="244" t="s">
        <v>212</v>
      </c>
      <c r="M6" s="245" t="s">
        <v>213</v>
      </c>
      <c r="N6" s="266"/>
      <c r="O6" s="273"/>
      <c r="P6" s="10"/>
      <c r="U6" s="10"/>
    </row>
    <row r="7" spans="1:21">
      <c r="A7" s="124" t="s">
        <v>310</v>
      </c>
      <c r="B7" s="224">
        <f>'[1]Podklady RZ'!B307</f>
        <v>1601.5842599999992</v>
      </c>
      <c r="C7" s="156">
        <f>'[1]Podklady RZ'!C307</f>
        <v>1601.5642599999992</v>
      </c>
      <c r="D7" s="225">
        <f>'[1]Podklady RZ'!D307</f>
        <v>1601.8612599999992</v>
      </c>
      <c r="E7" s="224">
        <f>'[1]Podklady RZ'!E307</f>
        <v>1601.8612599999992</v>
      </c>
      <c r="F7" s="156">
        <f>'[1]Podklady RZ'!F307</f>
        <v>1601.8616599999993</v>
      </c>
      <c r="G7" s="225">
        <f>'[1]Podklady RZ'!G307</f>
        <v>1555.2896599999995</v>
      </c>
      <c r="H7" s="224">
        <f>'[1]Podklady RZ'!H307</f>
        <v>1553.187259999999</v>
      </c>
      <c r="I7" s="156">
        <f>'[1]Podklady RZ'!I307</f>
        <v>1553.187259999999</v>
      </c>
      <c r="J7" s="225">
        <f>'[1]Podklady RZ'!J307</f>
        <v>1553.3352599999992</v>
      </c>
      <c r="K7" s="224">
        <f>'[1]Podklady RZ'!K307</f>
        <v>1554.5742599999992</v>
      </c>
      <c r="L7" s="156">
        <f>'[1]Podklady RZ'!L307</f>
        <v>1554.5472599999991</v>
      </c>
      <c r="M7" s="225">
        <f>'[1]Podklady RZ'!M307</f>
        <v>1554.784259999999</v>
      </c>
      <c r="N7" s="156">
        <f>'[1]Podklady RZ'!N307</f>
        <v>1554.784259999999</v>
      </c>
      <c r="O7" s="162">
        <f>'[1]Podklady RZ'!O307</f>
        <v>4.0313154541253421E-2</v>
      </c>
      <c r="P7" s="10"/>
      <c r="U7" s="56"/>
    </row>
    <row r="8" spans="1:21">
      <c r="A8" s="124" t="s">
        <v>311</v>
      </c>
      <c r="B8" s="224">
        <f>'[1]Podklady RZ'!B308</f>
        <v>1106.8514629999997</v>
      </c>
      <c r="C8" s="156">
        <f>'[1]Podklady RZ'!C308</f>
        <v>918.8392369999998</v>
      </c>
      <c r="D8" s="225">
        <f>'[1]Podklady RZ'!D308</f>
        <v>675.92072499999972</v>
      </c>
      <c r="E8" s="224">
        <f>'[1]Podklady RZ'!E308</f>
        <v>481.49774799999989</v>
      </c>
      <c r="F8" s="156">
        <f>'[1]Podklady RZ'!F308</f>
        <v>395.53288500000002</v>
      </c>
      <c r="G8" s="225">
        <f>'[1]Podklady RZ'!G308</f>
        <v>267.10593800000009</v>
      </c>
      <c r="H8" s="224">
        <f>'[1]Podklady RZ'!H308</f>
        <v>255.97213199999996</v>
      </c>
      <c r="I8" s="156">
        <f>'[1]Podklady RZ'!I308</f>
        <v>261.86374699999999</v>
      </c>
      <c r="J8" s="225">
        <f>'[1]Podklady RZ'!J308</f>
        <v>315.67641499999991</v>
      </c>
      <c r="K8" s="224">
        <f>'[1]Podklady RZ'!K308</f>
        <v>563.67818299999988</v>
      </c>
      <c r="L8" s="156">
        <f>'[1]Podklady RZ'!L308</f>
        <v>792.25264600000003</v>
      </c>
      <c r="M8" s="225">
        <f>'[1]Podklady RZ'!M308</f>
        <v>929.96756200000004</v>
      </c>
      <c r="N8" s="156">
        <f>'[1]Podklady RZ'!N308</f>
        <v>6965.158680999999</v>
      </c>
      <c r="O8" s="162">
        <f>'[1]Podklady RZ'!O308</f>
        <v>5.0716759963101481E-2</v>
      </c>
      <c r="P8" s="10"/>
      <c r="U8" s="56"/>
    </row>
    <row r="9" spans="1:21">
      <c r="A9" s="124" t="s">
        <v>312</v>
      </c>
      <c r="B9" s="224">
        <f>'[1]Podklady RZ'!B309</f>
        <v>793.70024000000012</v>
      </c>
      <c r="C9" s="156">
        <f>'[1]Podklady RZ'!C309</f>
        <v>701.97275200000001</v>
      </c>
      <c r="D9" s="225">
        <f>'[1]Podklady RZ'!D309</f>
        <v>502.85702300000014</v>
      </c>
      <c r="E9" s="224">
        <f>'[1]Podklady RZ'!E309</f>
        <v>335.8938260000001</v>
      </c>
      <c r="F9" s="156">
        <f>'[1]Podklady RZ'!F309</f>
        <v>274.05055699999997</v>
      </c>
      <c r="G9" s="225">
        <f>'[1]Podklady RZ'!G309</f>
        <v>174.64560899999998</v>
      </c>
      <c r="H9" s="224">
        <f>'[1]Podklady RZ'!H309</f>
        <v>161.69757100000001</v>
      </c>
      <c r="I9" s="156">
        <f>'[1]Podklady RZ'!I309</f>
        <v>165.740939</v>
      </c>
      <c r="J9" s="225">
        <f>'[1]Podklady RZ'!J309</f>
        <v>206.02849399999997</v>
      </c>
      <c r="K9" s="224">
        <f>'[1]Podklady RZ'!K309</f>
        <v>411.56038700000011</v>
      </c>
      <c r="L9" s="156">
        <f>'[1]Podklady RZ'!L309</f>
        <v>598.25965800000017</v>
      </c>
      <c r="M9" s="225">
        <f>'[1]Podklady RZ'!M309</f>
        <v>720.66870899999992</v>
      </c>
      <c r="N9" s="156">
        <f>'[1]Podklady RZ'!N309</f>
        <v>5047.0757650000005</v>
      </c>
      <c r="O9" s="163">
        <f>'[1]Podklady RZ'!O309</f>
        <v>6.5467290349835269E-2</v>
      </c>
      <c r="P9" s="81"/>
      <c r="U9" s="83"/>
    </row>
    <row r="10" spans="1:21">
      <c r="A10" s="127" t="s">
        <v>223</v>
      </c>
      <c r="B10" s="226">
        <f>'[1]Podklady RZ'!B310</f>
        <v>66.19592999999999</v>
      </c>
      <c r="C10" s="157">
        <f>'[1]Podklady RZ'!C310</f>
        <v>59.157249999999998</v>
      </c>
      <c r="D10" s="227">
        <f>'[1]Podklady RZ'!D310</f>
        <v>46.594010000000004</v>
      </c>
      <c r="E10" s="226">
        <f>'[1]Podklady RZ'!E310</f>
        <v>33.144490000000005</v>
      </c>
      <c r="F10" s="157">
        <f>'[1]Podklady RZ'!F310</f>
        <v>27.144569999999998</v>
      </c>
      <c r="G10" s="227">
        <f>'[1]Podklady RZ'!G310</f>
        <v>17.817700000000002</v>
      </c>
      <c r="H10" s="226">
        <f>'[1]Podklady RZ'!H310</f>
        <v>14.791979999999999</v>
      </c>
      <c r="I10" s="157">
        <f>'[1]Podklady RZ'!I310</f>
        <v>17.80566</v>
      </c>
      <c r="J10" s="227">
        <f>'[1]Podklady RZ'!J310</f>
        <v>21.318669999999997</v>
      </c>
      <c r="K10" s="226">
        <f>'[1]Podklady RZ'!K310</f>
        <v>58.909041999999999</v>
      </c>
      <c r="L10" s="157">
        <f>'[1]Podklady RZ'!L310</f>
        <v>83.405353000000005</v>
      </c>
      <c r="M10" s="227">
        <f>'[1]Podklady RZ'!M310</f>
        <v>82.679466000000005</v>
      </c>
      <c r="N10" s="157">
        <f>'[1]Podklady RZ'!N310</f>
        <v>528.96412099999998</v>
      </c>
      <c r="O10" s="164">
        <f>'[1]Podklady RZ'!O310</f>
        <v>4.9408958337901987E-2</v>
      </c>
      <c r="P10" s="81"/>
      <c r="U10" s="97"/>
    </row>
    <row r="11" spans="1:21">
      <c r="A11" s="127" t="s">
        <v>224</v>
      </c>
      <c r="B11" s="226">
        <f>'[1]Podklady RZ'!B311</f>
        <v>10.481329000000002</v>
      </c>
      <c r="C11" s="157">
        <f>'[1]Podklady RZ'!C311</f>
        <v>7.2745850000000001</v>
      </c>
      <c r="D11" s="227">
        <f>'[1]Podklady RZ'!D311</f>
        <v>5.9448599999999994</v>
      </c>
      <c r="E11" s="226">
        <f>'[1]Podklady RZ'!E311</f>
        <v>4.8617319999999999</v>
      </c>
      <c r="F11" s="157">
        <f>'[1]Podklady RZ'!F311</f>
        <v>4.4551670000000003</v>
      </c>
      <c r="G11" s="227">
        <f>'[1]Podklady RZ'!G311</f>
        <v>2.4044289999999999</v>
      </c>
      <c r="H11" s="226">
        <f>'[1]Podklady RZ'!H311</f>
        <v>2.6845470000000002</v>
      </c>
      <c r="I11" s="157">
        <f>'[1]Podklady RZ'!I311</f>
        <v>3.4680600000000004</v>
      </c>
      <c r="J11" s="227">
        <f>'[1]Podklady RZ'!J311</f>
        <v>3.8398499999999993</v>
      </c>
      <c r="K11" s="226">
        <f>'[1]Podklady RZ'!K311</f>
        <v>5.8801420000000002</v>
      </c>
      <c r="L11" s="157">
        <f>'[1]Podklady RZ'!L311</f>
        <v>5.5413269999999999</v>
      </c>
      <c r="M11" s="227">
        <f>'[1]Podklady RZ'!M311</f>
        <v>8.0992409999999992</v>
      </c>
      <c r="N11" s="157">
        <f>'[1]Podklady RZ'!N311</f>
        <v>64.935269000000005</v>
      </c>
      <c r="O11" s="164">
        <f>'[1]Podklady RZ'!O311</f>
        <v>0.12067873468342125</v>
      </c>
      <c r="P11" s="81"/>
      <c r="U11" s="97"/>
    </row>
    <row r="12" spans="1:21">
      <c r="A12" s="127" t="s">
        <v>225</v>
      </c>
      <c r="B12" s="226">
        <f>'[1]Podklady RZ'!B312</f>
        <v>4.4770000000000004E-2</v>
      </c>
      <c r="C12" s="157">
        <f>'[1]Podklady RZ'!C312</f>
        <v>3.5159999999999997E-2</v>
      </c>
      <c r="D12" s="227">
        <f>'[1]Podklady RZ'!D312</f>
        <v>0</v>
      </c>
      <c r="E12" s="226">
        <f>'[1]Podklady RZ'!E312</f>
        <v>0</v>
      </c>
      <c r="F12" s="157">
        <f>'[1]Podklady RZ'!F312</f>
        <v>0</v>
      </c>
      <c r="G12" s="227">
        <f>'[1]Podklady RZ'!G312</f>
        <v>0</v>
      </c>
      <c r="H12" s="226">
        <f>'[1]Podklady RZ'!H312</f>
        <v>0</v>
      </c>
      <c r="I12" s="157">
        <f>'[1]Podklady RZ'!I312</f>
        <v>0</v>
      </c>
      <c r="J12" s="227">
        <f>'[1]Podklady RZ'!J312</f>
        <v>0</v>
      </c>
      <c r="K12" s="226">
        <f>'[1]Podklady RZ'!K312</f>
        <v>0</v>
      </c>
      <c r="L12" s="157">
        <f>'[1]Podklady RZ'!L312</f>
        <v>0</v>
      </c>
      <c r="M12" s="227">
        <f>'[1]Podklady RZ'!M312</f>
        <v>6.3369999999999996E-2</v>
      </c>
      <c r="N12" s="157">
        <f>'[1]Podklady RZ'!N312</f>
        <v>0.14329999999999998</v>
      </c>
      <c r="O12" s="164">
        <f>'[1]Podklady RZ'!O312</f>
        <v>2.7398243597718437E-5</v>
      </c>
      <c r="P12" s="81"/>
      <c r="U12" s="97"/>
    </row>
    <row r="13" spans="1:21">
      <c r="A13" s="127" t="s">
        <v>226</v>
      </c>
      <c r="B13" s="226">
        <f>'[1]Podklady RZ'!B313</f>
        <v>0.32400000000000001</v>
      </c>
      <c r="C13" s="157">
        <f>'[1]Podklady RZ'!C313</f>
        <v>0.29799999999999999</v>
      </c>
      <c r="D13" s="227">
        <f>'[1]Podklady RZ'!D313</f>
        <v>0.36599999999999999</v>
      </c>
      <c r="E13" s="226">
        <f>'[1]Podklady RZ'!E313</f>
        <v>0.38750000000000001</v>
      </c>
      <c r="F13" s="157">
        <f>'[1]Podklady RZ'!F313</f>
        <v>0.34370000000000001</v>
      </c>
      <c r="G13" s="227">
        <f>'[1]Podklady RZ'!G313</f>
        <v>0.57550000000000001</v>
      </c>
      <c r="H13" s="226">
        <f>'[1]Podklady RZ'!H313</f>
        <v>0.58360000000000001</v>
      </c>
      <c r="I13" s="157">
        <f>'[1]Podklady RZ'!I313</f>
        <v>1.1328</v>
      </c>
      <c r="J13" s="227">
        <f>'[1]Podklady RZ'!J313</f>
        <v>0.70860000000000001</v>
      </c>
      <c r="K13" s="226">
        <f>'[1]Podklady RZ'!K313</f>
        <v>0.48010000000000003</v>
      </c>
      <c r="L13" s="157">
        <f>'[1]Podklady RZ'!L313</f>
        <v>0.35399999999999998</v>
      </c>
      <c r="M13" s="227">
        <f>'[1]Podklady RZ'!M313</f>
        <v>0.33302399999999999</v>
      </c>
      <c r="N13" s="157">
        <f>'[1]Podklady RZ'!N313</f>
        <v>5.8868239999999998</v>
      </c>
      <c r="O13" s="164">
        <f>'[1]Podklady RZ'!O313</f>
        <v>0.11128771735167466</v>
      </c>
      <c r="P13" s="81"/>
      <c r="U13" s="97"/>
    </row>
    <row r="14" spans="1:21">
      <c r="A14" s="127" t="s">
        <v>227</v>
      </c>
      <c r="B14" s="226">
        <f>'[1]Podklady RZ'!B314</f>
        <v>6.2989000000000003E-2</v>
      </c>
      <c r="C14" s="157">
        <f>'[1]Podklady RZ'!C314</f>
        <v>5.7407E-2</v>
      </c>
      <c r="D14" s="227">
        <f>'[1]Podklady RZ'!D314</f>
        <v>4.4471000000000004E-2</v>
      </c>
      <c r="E14" s="226">
        <f>'[1]Podklady RZ'!E314</f>
        <v>2.0310000000000003E-3</v>
      </c>
      <c r="F14" s="157">
        <f>'[1]Podklady RZ'!F314</f>
        <v>8.003999999999999E-3</v>
      </c>
      <c r="G14" s="227">
        <f>'[1]Podklady RZ'!G314</f>
        <v>2.5000000000000001E-2</v>
      </c>
      <c r="H14" s="226">
        <f>'[1]Podklady RZ'!H314</f>
        <v>1.003E-3</v>
      </c>
      <c r="I14" s="157">
        <f>'[1]Podklady RZ'!I314</f>
        <v>3.0000000000000001E-6</v>
      </c>
      <c r="J14" s="227">
        <f>'[1]Podklady RZ'!J314</f>
        <v>6.9999999999999999E-4</v>
      </c>
      <c r="K14" s="226">
        <f>'[1]Podklady RZ'!K314</f>
        <v>7.9640000000000006E-3</v>
      </c>
      <c r="L14" s="157">
        <f>'[1]Podklady RZ'!L314</f>
        <v>1.3545E-2</v>
      </c>
      <c r="M14" s="227">
        <f>'[1]Podklady RZ'!M314</f>
        <v>2.2190999999999999E-2</v>
      </c>
      <c r="N14" s="157">
        <f>'[1]Podklady RZ'!N314</f>
        <v>0.24530800000000003</v>
      </c>
      <c r="O14" s="164">
        <f>'[1]Podklady RZ'!O314</f>
        <v>2.7836630024318065E-3</v>
      </c>
      <c r="P14" s="81"/>
      <c r="U14" s="97"/>
    </row>
    <row r="15" spans="1:21">
      <c r="A15" s="127" t="s">
        <v>228</v>
      </c>
      <c r="B15" s="226">
        <f>'[1]Podklady RZ'!B315</f>
        <v>5.2830000000000004E-3</v>
      </c>
      <c r="C15" s="157">
        <f>'[1]Podklady RZ'!C315</f>
        <v>2.1877000000000001E-2</v>
      </c>
      <c r="D15" s="227">
        <f>'[1]Podklady RZ'!D315</f>
        <v>1.1683000000000001E-2</v>
      </c>
      <c r="E15" s="226">
        <f>'[1]Podklady RZ'!E315</f>
        <v>1.7515999999999997E-2</v>
      </c>
      <c r="F15" s="157">
        <f>'[1]Podklady RZ'!F315</f>
        <v>2.836E-3</v>
      </c>
      <c r="G15" s="227">
        <f>'[1]Podklady RZ'!G315</f>
        <v>1.5128000000000001E-2</v>
      </c>
      <c r="H15" s="226">
        <f>'[1]Podklady RZ'!H315</f>
        <v>1.1125999999999999E-2</v>
      </c>
      <c r="I15" s="157">
        <f>'[1]Podklady RZ'!I315</f>
        <v>1.4909E-2</v>
      </c>
      <c r="J15" s="227">
        <f>'[1]Podklady RZ'!J315</f>
        <v>8.9809999999999994E-3</v>
      </c>
      <c r="K15" s="226">
        <f>'[1]Podklady RZ'!K315</f>
        <v>5.4299999999999999E-3</v>
      </c>
      <c r="L15" s="157">
        <f>'[1]Podklady RZ'!L315</f>
        <v>2.5040000000000001E-3</v>
      </c>
      <c r="M15" s="227">
        <f>'[1]Podklady RZ'!M315</f>
        <v>1.56E-4</v>
      </c>
      <c r="N15" s="157">
        <f>'[1]Podklady RZ'!N315</f>
        <v>0.11742900000000002</v>
      </c>
      <c r="O15" s="164">
        <f>'[1]Podklady RZ'!O315</f>
        <v>0.11581043338303867</v>
      </c>
      <c r="P15" s="81"/>
      <c r="U15" s="97"/>
    </row>
    <row r="16" spans="1:21">
      <c r="A16" s="127" t="s">
        <v>229</v>
      </c>
      <c r="B16" s="226">
        <f>'[1]Podklady RZ'!B316</f>
        <v>5.1078919999999997</v>
      </c>
      <c r="C16" s="157">
        <f>'[1]Podklady RZ'!C316</f>
        <v>3.8916400000000002</v>
      </c>
      <c r="D16" s="227">
        <f>'[1]Podklady RZ'!D316</f>
        <v>0.27862700000000001</v>
      </c>
      <c r="E16" s="226">
        <f>'[1]Podklady RZ'!E316</f>
        <v>0.20933199999999999</v>
      </c>
      <c r="F16" s="157">
        <f>'[1]Podklady RZ'!F316</f>
        <v>0.20347599999999999</v>
      </c>
      <c r="G16" s="227">
        <f>'[1]Podklady RZ'!G316</f>
        <v>0.15553999999999998</v>
      </c>
      <c r="H16" s="226">
        <f>'[1]Podklady RZ'!H316</f>
        <v>0.15280000000000002</v>
      </c>
      <c r="I16" s="157">
        <f>'[1]Podklady RZ'!I316</f>
        <v>0.164775</v>
      </c>
      <c r="J16" s="227">
        <f>'[1]Podklady RZ'!J316</f>
        <v>0.17871500000000001</v>
      </c>
      <c r="K16" s="226">
        <f>'[1]Podklady RZ'!K316</f>
        <v>0.19973400000000002</v>
      </c>
      <c r="L16" s="157">
        <f>'[1]Podklady RZ'!L316</f>
        <v>0.28117300000000001</v>
      </c>
      <c r="M16" s="227">
        <f>'[1]Podklady RZ'!M316</f>
        <v>5.4056670000000002</v>
      </c>
      <c r="N16" s="157">
        <f>'[1]Podklady RZ'!N316</f>
        <v>16.229371</v>
      </c>
      <c r="O16" s="164">
        <f>'[1]Podklady RZ'!O316</f>
        <v>5.174401010839049E-4</v>
      </c>
      <c r="P16" s="81"/>
      <c r="U16" s="97"/>
    </row>
    <row r="17" spans="1:21">
      <c r="A17" s="127" t="s">
        <v>230</v>
      </c>
      <c r="B17" s="226">
        <f>'[1]Podklady RZ'!B317</f>
        <v>0</v>
      </c>
      <c r="C17" s="157">
        <f>'[1]Podklady RZ'!C317</f>
        <v>0</v>
      </c>
      <c r="D17" s="227">
        <f>'[1]Podklady RZ'!D317</f>
        <v>0</v>
      </c>
      <c r="E17" s="226">
        <f>'[1]Podklady RZ'!E317</f>
        <v>0</v>
      </c>
      <c r="F17" s="157">
        <f>'[1]Podklady RZ'!F317</f>
        <v>0</v>
      </c>
      <c r="G17" s="227">
        <f>'[1]Podklady RZ'!G317</f>
        <v>0</v>
      </c>
      <c r="H17" s="226">
        <f>'[1]Podklady RZ'!H317</f>
        <v>0</v>
      </c>
      <c r="I17" s="157">
        <f>'[1]Podklady RZ'!I317</f>
        <v>0</v>
      </c>
      <c r="J17" s="227">
        <f>'[1]Podklady RZ'!J317</f>
        <v>0</v>
      </c>
      <c r="K17" s="226">
        <f>'[1]Podklady RZ'!K317</f>
        <v>0</v>
      </c>
      <c r="L17" s="157">
        <f>'[1]Podklady RZ'!L317</f>
        <v>0</v>
      </c>
      <c r="M17" s="227">
        <f>'[1]Podklady RZ'!M317</f>
        <v>0</v>
      </c>
      <c r="N17" s="157">
        <f>'[1]Podklady RZ'!N317</f>
        <v>0</v>
      </c>
      <c r="O17" s="164">
        <f>'[1]Podklady RZ'!O317</f>
        <v>0</v>
      </c>
      <c r="P17" s="81"/>
      <c r="U17" s="97"/>
    </row>
    <row r="18" spans="1:21">
      <c r="A18" s="127" t="s">
        <v>231</v>
      </c>
      <c r="B18" s="226">
        <f>'[1]Podklady RZ'!B318</f>
        <v>0</v>
      </c>
      <c r="C18" s="157">
        <f>'[1]Podklady RZ'!C318</f>
        <v>0</v>
      </c>
      <c r="D18" s="227">
        <f>'[1]Podklady RZ'!D318</f>
        <v>0</v>
      </c>
      <c r="E18" s="226">
        <f>'[1]Podklady RZ'!E318</f>
        <v>0</v>
      </c>
      <c r="F18" s="157">
        <f>'[1]Podklady RZ'!F318</f>
        <v>0</v>
      </c>
      <c r="G18" s="227">
        <f>'[1]Podklady RZ'!G318</f>
        <v>0</v>
      </c>
      <c r="H18" s="226">
        <f>'[1]Podklady RZ'!H318</f>
        <v>0</v>
      </c>
      <c r="I18" s="157">
        <f>'[1]Podklady RZ'!I318</f>
        <v>0</v>
      </c>
      <c r="J18" s="227">
        <f>'[1]Podklady RZ'!J318</f>
        <v>0</v>
      </c>
      <c r="K18" s="226">
        <f>'[1]Podklady RZ'!K318</f>
        <v>0</v>
      </c>
      <c r="L18" s="157">
        <f>'[1]Podklady RZ'!L318</f>
        <v>0</v>
      </c>
      <c r="M18" s="227">
        <f>'[1]Podklady RZ'!M318</f>
        <v>0</v>
      </c>
      <c r="N18" s="157">
        <f>'[1]Podklady RZ'!N318</f>
        <v>0</v>
      </c>
      <c r="O18" s="164">
        <f>'[1]Podklady RZ'!O318</f>
        <v>0</v>
      </c>
      <c r="P18" s="81"/>
      <c r="U18" s="97"/>
    </row>
    <row r="19" spans="1:21">
      <c r="A19" s="127" t="s">
        <v>232</v>
      </c>
      <c r="B19" s="226">
        <f>'[1]Podklady RZ'!B319</f>
        <v>8.4726499999999998</v>
      </c>
      <c r="C19" s="157">
        <f>'[1]Podklady RZ'!C319</f>
        <v>7.8856929999999998</v>
      </c>
      <c r="D19" s="227">
        <f>'[1]Podklady RZ'!D319</f>
        <v>8.0212859999999999</v>
      </c>
      <c r="E19" s="226">
        <f>'[1]Podklady RZ'!E319</f>
        <v>5.3785959999999999</v>
      </c>
      <c r="F19" s="157">
        <f>'[1]Podklady RZ'!F319</f>
        <v>4.2081840000000001</v>
      </c>
      <c r="G19" s="227">
        <f>'[1]Podklady RZ'!G319</f>
        <v>1.5387149999999998</v>
      </c>
      <c r="H19" s="226">
        <f>'[1]Podklady RZ'!H319</f>
        <v>2.196272</v>
      </c>
      <c r="I19" s="157">
        <f>'[1]Podklady RZ'!I319</f>
        <v>2.2997780000000003</v>
      </c>
      <c r="J19" s="227">
        <f>'[1]Podklady RZ'!J319</f>
        <v>2.7728490000000003</v>
      </c>
      <c r="K19" s="226">
        <f>'[1]Podklady RZ'!K319</f>
        <v>7.7299250000000006</v>
      </c>
      <c r="L19" s="157">
        <f>'[1]Podklady RZ'!L319</f>
        <v>7.6824970000000006</v>
      </c>
      <c r="M19" s="227">
        <f>'[1]Podklady RZ'!M319</f>
        <v>6.8332160000000002</v>
      </c>
      <c r="N19" s="157">
        <f>'[1]Podklady RZ'!N319</f>
        <v>65.019660999999999</v>
      </c>
      <c r="O19" s="164">
        <f>'[1]Podklady RZ'!O319</f>
        <v>4.2969538487521629E-2</v>
      </c>
      <c r="P19" s="81"/>
      <c r="U19" s="97"/>
    </row>
    <row r="20" spans="1:21">
      <c r="A20" s="127" t="s">
        <v>233</v>
      </c>
      <c r="B20" s="226">
        <f>'[1]Podklady RZ'!B320</f>
        <v>0</v>
      </c>
      <c r="C20" s="157">
        <f>'[1]Podklady RZ'!C320</f>
        <v>0</v>
      </c>
      <c r="D20" s="227">
        <f>'[1]Podklady RZ'!D320</f>
        <v>0</v>
      </c>
      <c r="E20" s="226">
        <f>'[1]Podklady RZ'!E320</f>
        <v>0</v>
      </c>
      <c r="F20" s="157">
        <f>'[1]Podklady RZ'!F320</f>
        <v>0</v>
      </c>
      <c r="G20" s="227">
        <f>'[1]Podklady RZ'!G320</f>
        <v>0</v>
      </c>
      <c r="H20" s="226">
        <f>'[1]Podklady RZ'!H320</f>
        <v>0</v>
      </c>
      <c r="I20" s="157">
        <f>'[1]Podklady RZ'!I320</f>
        <v>0</v>
      </c>
      <c r="J20" s="227">
        <f>'[1]Podklady RZ'!J320</f>
        <v>0</v>
      </c>
      <c r="K20" s="226">
        <f>'[1]Podklady RZ'!K320</f>
        <v>0</v>
      </c>
      <c r="L20" s="157">
        <f>'[1]Podklady RZ'!L320</f>
        <v>0</v>
      </c>
      <c r="M20" s="227">
        <f>'[1]Podklady RZ'!M320</f>
        <v>0</v>
      </c>
      <c r="N20" s="157">
        <f>'[1]Podklady RZ'!N320</f>
        <v>0</v>
      </c>
      <c r="O20" s="164">
        <f>'[1]Podklady RZ'!O320</f>
        <v>0</v>
      </c>
      <c r="P20" s="81"/>
      <c r="U20" s="97"/>
    </row>
    <row r="21" spans="1:21">
      <c r="A21" s="127" t="s">
        <v>234</v>
      </c>
      <c r="B21" s="226">
        <f>'[1]Podklady RZ'!B321</f>
        <v>106.752</v>
      </c>
      <c r="C21" s="157">
        <f>'[1]Podklady RZ'!C321</f>
        <v>99.222999999999999</v>
      </c>
      <c r="D21" s="227">
        <f>'[1]Podklady RZ'!D321</f>
        <v>79.171000000000006</v>
      </c>
      <c r="E21" s="226">
        <f>'[1]Podklady RZ'!E321</f>
        <v>110.17100000000001</v>
      </c>
      <c r="F21" s="157">
        <f>'[1]Podklady RZ'!F321</f>
        <v>120.908</v>
      </c>
      <c r="G21" s="227">
        <f>'[1]Podklady RZ'!G321</f>
        <v>95.149000000000001</v>
      </c>
      <c r="H21" s="226">
        <f>'[1]Podklady RZ'!H321</f>
        <v>87.751000000000005</v>
      </c>
      <c r="I21" s="157">
        <f>'[1]Podklady RZ'!I321</f>
        <v>88.046000000000006</v>
      </c>
      <c r="J21" s="227">
        <f>'[1]Podklady RZ'!J321</f>
        <v>97.676000000000002</v>
      </c>
      <c r="K21" s="226">
        <f>'[1]Podklady RZ'!K321</f>
        <v>59.385719999999999</v>
      </c>
      <c r="L21" s="157">
        <f>'[1]Podklady RZ'!L321</f>
        <v>90.228999999999999</v>
      </c>
      <c r="M21" s="227">
        <f>'[1]Podklady RZ'!M321</f>
        <v>92.712999999999994</v>
      </c>
      <c r="N21" s="157">
        <f>'[1]Podklady RZ'!N321</f>
        <v>1127.17472</v>
      </c>
      <c r="O21" s="164">
        <f>'[1]Podklady RZ'!O321</f>
        <v>0.34283990053982905</v>
      </c>
      <c r="P21" s="81"/>
      <c r="U21" s="97"/>
    </row>
    <row r="22" spans="1:21">
      <c r="A22" s="127" t="s">
        <v>235</v>
      </c>
      <c r="B22" s="226">
        <f>'[1]Podklady RZ'!B322</f>
        <v>0</v>
      </c>
      <c r="C22" s="157">
        <f>'[1]Podklady RZ'!C322</f>
        <v>0</v>
      </c>
      <c r="D22" s="227">
        <f>'[1]Podklady RZ'!D322</f>
        <v>0</v>
      </c>
      <c r="E22" s="226">
        <f>'[1]Podklady RZ'!E322</f>
        <v>0</v>
      </c>
      <c r="F22" s="157">
        <f>'[1]Podklady RZ'!F322</f>
        <v>0</v>
      </c>
      <c r="G22" s="227">
        <f>'[1]Podklady RZ'!G322</f>
        <v>0</v>
      </c>
      <c r="H22" s="226">
        <f>'[1]Podklady RZ'!H322</f>
        <v>0</v>
      </c>
      <c r="I22" s="157">
        <f>'[1]Podklady RZ'!I322</f>
        <v>0</v>
      </c>
      <c r="J22" s="227">
        <f>'[1]Podklady RZ'!J322</f>
        <v>0</v>
      </c>
      <c r="K22" s="226">
        <f>'[1]Podklady RZ'!K322</f>
        <v>0</v>
      </c>
      <c r="L22" s="157">
        <f>'[1]Podklady RZ'!L322</f>
        <v>0</v>
      </c>
      <c r="M22" s="227">
        <f>'[1]Podklady RZ'!M322</f>
        <v>0</v>
      </c>
      <c r="N22" s="157">
        <f>'[1]Podklady RZ'!N322</f>
        <v>0</v>
      </c>
      <c r="O22" s="164">
        <f>'[1]Podklady RZ'!O322</f>
        <v>0</v>
      </c>
      <c r="P22" s="81"/>
      <c r="U22" s="97"/>
    </row>
    <row r="23" spans="1:21">
      <c r="A23" s="127" t="s">
        <v>236</v>
      </c>
      <c r="B23" s="226">
        <f>'[1]Podklady RZ'!B323</f>
        <v>0</v>
      </c>
      <c r="C23" s="157">
        <f>'[1]Podklady RZ'!C323</f>
        <v>0</v>
      </c>
      <c r="D23" s="227">
        <f>'[1]Podklady RZ'!D323</f>
        <v>0</v>
      </c>
      <c r="E23" s="226">
        <f>'[1]Podklady RZ'!E323</f>
        <v>0</v>
      </c>
      <c r="F23" s="157">
        <f>'[1]Podklady RZ'!F323</f>
        <v>0</v>
      </c>
      <c r="G23" s="227">
        <f>'[1]Podklady RZ'!G323</f>
        <v>0</v>
      </c>
      <c r="H23" s="226">
        <f>'[1]Podklady RZ'!H323</f>
        <v>0</v>
      </c>
      <c r="I23" s="157">
        <f>'[1]Podklady RZ'!I323</f>
        <v>0</v>
      </c>
      <c r="J23" s="227">
        <f>'[1]Podklady RZ'!J323</f>
        <v>0</v>
      </c>
      <c r="K23" s="226">
        <f>'[1]Podklady RZ'!K323</f>
        <v>0</v>
      </c>
      <c r="L23" s="157">
        <f>'[1]Podklady RZ'!L323</f>
        <v>0</v>
      </c>
      <c r="M23" s="227">
        <f>'[1]Podklady RZ'!M323</f>
        <v>0</v>
      </c>
      <c r="N23" s="157">
        <f>'[1]Podklady RZ'!N323</f>
        <v>0</v>
      </c>
      <c r="O23" s="164">
        <f>'[1]Podklady RZ'!O323</f>
        <v>0</v>
      </c>
      <c r="P23" s="81"/>
      <c r="U23" s="97"/>
    </row>
    <row r="24" spans="1:21">
      <c r="A24" s="127" t="s">
        <v>237</v>
      </c>
      <c r="B24" s="226">
        <f>'[1]Podklady RZ'!B324</f>
        <v>6.6949999999999982E-2</v>
      </c>
      <c r="C24" s="157">
        <f>'[1]Podklady RZ'!C324</f>
        <v>3.0850689999999998</v>
      </c>
      <c r="D24" s="227">
        <f>'[1]Podklady RZ'!D324</f>
        <v>1.5074000000000001E-2</v>
      </c>
      <c r="E24" s="226">
        <f>'[1]Podklady RZ'!E324</f>
        <v>3.2069999999999998E-3</v>
      </c>
      <c r="F24" s="157">
        <f>'[1]Podklady RZ'!F324</f>
        <v>1.7722000000000002E-2</v>
      </c>
      <c r="G24" s="227">
        <f>'[1]Podklady RZ'!G324</f>
        <v>3.039E-3</v>
      </c>
      <c r="H24" s="226">
        <f>'[1]Podklady RZ'!H324</f>
        <v>2.6400000000000002E-4</v>
      </c>
      <c r="I24" s="157">
        <f>'[1]Podklady RZ'!I324</f>
        <v>7.7019999999999996E-3</v>
      </c>
      <c r="J24" s="227">
        <f>'[1]Podklady RZ'!J324</f>
        <v>4.2699999999999997E-4</v>
      </c>
      <c r="K24" s="226">
        <f>'[1]Podklady RZ'!K324</f>
        <v>2.5053000000000002E-2</v>
      </c>
      <c r="L24" s="157">
        <f>'[1]Podklady RZ'!L324</f>
        <v>1.8828000000000001E-2</v>
      </c>
      <c r="M24" s="227">
        <f>'[1]Podklady RZ'!M324</f>
        <v>2.2061000000000001E-2</v>
      </c>
      <c r="N24" s="157">
        <f>'[1]Podklady RZ'!N324</f>
        <v>3.265396</v>
      </c>
      <c r="O24" s="164">
        <f>'[1]Podklady RZ'!O324</f>
        <v>2.2664727967300059E-2</v>
      </c>
      <c r="P24" s="81"/>
      <c r="U24" s="97"/>
    </row>
    <row r="25" spans="1:21">
      <c r="A25" s="127" t="s">
        <v>238</v>
      </c>
      <c r="B25" s="226">
        <f>'[1]Podklady RZ'!B325</f>
        <v>596.18644700000016</v>
      </c>
      <c r="C25" s="157">
        <f>'[1]Podklady RZ'!C325</f>
        <v>521.04307100000005</v>
      </c>
      <c r="D25" s="227">
        <f>'[1]Podklady RZ'!D325</f>
        <v>362.41001200000011</v>
      </c>
      <c r="E25" s="226">
        <f>'[1]Podklady RZ'!E325</f>
        <v>181.71842200000003</v>
      </c>
      <c r="F25" s="157">
        <f>'[1]Podklady RZ'!F325</f>
        <v>116.758898</v>
      </c>
      <c r="G25" s="227">
        <f>'[1]Podklady RZ'!G325</f>
        <v>56.961557999999982</v>
      </c>
      <c r="H25" s="226">
        <f>'[1]Podklady RZ'!H325</f>
        <v>53.524979000000002</v>
      </c>
      <c r="I25" s="157">
        <f>'[1]Podklady RZ'!I325</f>
        <v>52.801251999999998</v>
      </c>
      <c r="J25" s="227">
        <f>'[1]Podklady RZ'!J325</f>
        <v>79.523701999999972</v>
      </c>
      <c r="K25" s="226">
        <f>'[1]Podklady RZ'!K325</f>
        <v>278.93727700000011</v>
      </c>
      <c r="L25" s="157">
        <f>'[1]Podklady RZ'!L325</f>
        <v>410.73143100000016</v>
      </c>
      <c r="M25" s="227">
        <f>'[1]Podklady RZ'!M325</f>
        <v>524.49731699999995</v>
      </c>
      <c r="N25" s="157">
        <f>'[1]Podklady RZ'!N325</f>
        <v>3235.0943660000003</v>
      </c>
      <c r="O25" s="164">
        <f>'[1]Podklady RZ'!O325</f>
        <v>0.15357643244037361</v>
      </c>
      <c r="P25" s="81"/>
      <c r="U25" s="78"/>
    </row>
    <row r="26" spans="1:21" ht="13.5" customHeight="1">
      <c r="A26" s="125" t="s">
        <v>314</v>
      </c>
      <c r="B26" s="224">
        <f>'[1]Podklady RZ'!B326</f>
        <v>735.40802099999996</v>
      </c>
      <c r="C26" s="156">
        <f>'[1]Podklady RZ'!C326</f>
        <v>652.238474</v>
      </c>
      <c r="D26" s="225">
        <f>'[1]Podklady RZ'!D326</f>
        <v>457.25264499999992</v>
      </c>
      <c r="E26" s="224">
        <f>'[1]Podklady RZ'!E326</f>
        <v>285.82655800000003</v>
      </c>
      <c r="F26" s="156">
        <f>'[1]Podklady RZ'!F326</f>
        <v>218.411496</v>
      </c>
      <c r="G26" s="225">
        <f>'[1]Podklady RZ'!G326</f>
        <v>117.11975100000004</v>
      </c>
      <c r="H26" s="224">
        <f>'[1]Podklady RZ'!H326</f>
        <v>108.545283</v>
      </c>
      <c r="I26" s="156">
        <f>'[1]Podklady RZ'!I326</f>
        <v>110.632402</v>
      </c>
      <c r="J26" s="225">
        <f>'[1]Podklady RZ'!J326</f>
        <v>151.49495499999998</v>
      </c>
      <c r="K26" s="224">
        <f>'[1]Podklady RZ'!K326</f>
        <v>372.91321199999999</v>
      </c>
      <c r="L26" s="156">
        <f>'[1]Podklady RZ'!L326</f>
        <v>546.213526</v>
      </c>
      <c r="M26" s="225">
        <f>'[1]Podklady RZ'!M326</f>
        <v>659.33313999999996</v>
      </c>
      <c r="N26" s="156">
        <f>'[1]Podklady RZ'!N326</f>
        <v>4415.3894630000004</v>
      </c>
      <c r="O26" s="163">
        <f>'[1]Podklady RZ'!O326</f>
        <v>6.4421010128664705E-2</v>
      </c>
      <c r="P26" s="10"/>
      <c r="U26" s="8"/>
    </row>
    <row r="27" spans="1:21" ht="12.75" customHeight="1">
      <c r="A27" s="127" t="s">
        <v>297</v>
      </c>
      <c r="B27" s="226">
        <f>'[1]Podklady RZ'!B327</f>
        <v>72.489688999999984</v>
      </c>
      <c r="C27" s="157">
        <f>'[1]Podklady RZ'!C327</f>
        <v>65.121511999999996</v>
      </c>
      <c r="D27" s="227">
        <f>'[1]Podklady RZ'!D327</f>
        <v>43.153411999999996</v>
      </c>
      <c r="E27" s="226">
        <f>'[1]Podklady RZ'!E327</f>
        <v>28.96969</v>
      </c>
      <c r="F27" s="157">
        <f>'[1]Podklady RZ'!F327</f>
        <v>21.116735000000006</v>
      </c>
      <c r="G27" s="227">
        <f>'[1]Podklady RZ'!G327</f>
        <v>14.074119</v>
      </c>
      <c r="H27" s="226">
        <f>'[1]Podklady RZ'!H327</f>
        <v>12.767758000000001</v>
      </c>
      <c r="I27" s="157">
        <f>'[1]Podklady RZ'!I327</f>
        <v>12.175579000000001</v>
      </c>
      <c r="J27" s="227">
        <f>'[1]Podklady RZ'!J327</f>
        <v>15.355824</v>
      </c>
      <c r="K27" s="226">
        <f>'[1]Podklady RZ'!K327</f>
        <v>30.063343999999994</v>
      </c>
      <c r="L27" s="157">
        <f>'[1]Podklady RZ'!L327</f>
        <v>47.672121999999995</v>
      </c>
      <c r="M27" s="227">
        <f>'[1]Podklady RZ'!M327</f>
        <v>58.618398999999997</v>
      </c>
      <c r="N27" s="157">
        <f>'[1]Podklady RZ'!N327</f>
        <v>421.57818300000002</v>
      </c>
      <c r="O27" s="164">
        <f>'[1]Podklady RZ'!O327</f>
        <v>2.8611146786104751E-2</v>
      </c>
      <c r="P27" s="81"/>
      <c r="U27" s="8"/>
    </row>
    <row r="28" spans="1:21" ht="12.75" customHeight="1">
      <c r="A28" s="127" t="s">
        <v>298</v>
      </c>
      <c r="B28" s="226">
        <f>'[1]Podklady RZ'!B328</f>
        <v>1.0714599999999999</v>
      </c>
      <c r="C28" s="157">
        <f>'[1]Podklady RZ'!C328</f>
        <v>1.0151199999999998</v>
      </c>
      <c r="D28" s="227">
        <f>'[1]Podklady RZ'!D328</f>
        <v>0.58143000000000011</v>
      </c>
      <c r="E28" s="226">
        <f>'[1]Podklady RZ'!E328</f>
        <v>0.26366000000000001</v>
      </c>
      <c r="F28" s="157">
        <f>'[1]Podklady RZ'!F328</f>
        <v>0.13863999999999999</v>
      </c>
      <c r="G28" s="227">
        <f>'[1]Podklady RZ'!G328</f>
        <v>1.737E-2</v>
      </c>
      <c r="H28" s="226">
        <f>'[1]Podklady RZ'!H328</f>
        <v>1.4589999999999999E-2</v>
      </c>
      <c r="I28" s="157">
        <f>'[1]Podklady RZ'!I328</f>
        <v>1.7170000000000001E-2</v>
      </c>
      <c r="J28" s="227">
        <f>'[1]Podklady RZ'!J328</f>
        <v>3.7130000000000003E-2</v>
      </c>
      <c r="K28" s="226">
        <f>'[1]Podklady RZ'!K328</f>
        <v>0.44111</v>
      </c>
      <c r="L28" s="157">
        <f>'[1]Podklady RZ'!L328</f>
        <v>0.79109000000000007</v>
      </c>
      <c r="M28" s="227">
        <f>'[1]Podklady RZ'!M328</f>
        <v>0.99795</v>
      </c>
      <c r="N28" s="157">
        <f>'[1]Podklady RZ'!N328</f>
        <v>5.3867200000000004</v>
      </c>
      <c r="O28" s="164">
        <f>'[1]Podklady RZ'!O328</f>
        <v>3.5587587990450376E-3</v>
      </c>
      <c r="P28" s="81"/>
      <c r="U28" s="8"/>
    </row>
    <row r="29" spans="1:21" ht="12.75" customHeight="1">
      <c r="A29" s="127" t="s">
        <v>299</v>
      </c>
      <c r="B29" s="226">
        <f>'[1]Podklady RZ'!B329</f>
        <v>0.106</v>
      </c>
      <c r="C29" s="157">
        <f>'[1]Podklady RZ'!C329</f>
        <v>0.1</v>
      </c>
      <c r="D29" s="227">
        <f>'[1]Podklady RZ'!D329</f>
        <v>6.3E-2</v>
      </c>
      <c r="E29" s="226">
        <f>'[1]Podklady RZ'!E329</f>
        <v>3.9E-2</v>
      </c>
      <c r="F29" s="157">
        <f>'[1]Podklady RZ'!F329</f>
        <v>1.2E-2</v>
      </c>
      <c r="G29" s="227">
        <f>'[1]Podklady RZ'!G329</f>
        <v>8.9999999999999993E-3</v>
      </c>
      <c r="H29" s="226">
        <f>'[1]Podklady RZ'!H329</f>
        <v>8.9999999999999993E-3</v>
      </c>
      <c r="I29" s="157">
        <f>'[1]Podklady RZ'!I329</f>
        <v>8.9999999999999993E-3</v>
      </c>
      <c r="J29" s="227">
        <f>'[1]Podklady RZ'!J329</f>
        <v>0.01</v>
      </c>
      <c r="K29" s="226">
        <f>'[1]Podklady RZ'!K329</f>
        <v>4.5999999999999999E-2</v>
      </c>
      <c r="L29" s="157">
        <f>'[1]Podklady RZ'!L329</f>
        <v>0.08</v>
      </c>
      <c r="M29" s="227">
        <f>'[1]Podklady RZ'!M329</f>
        <v>9.9000000000000005E-2</v>
      </c>
      <c r="N29" s="157">
        <f>'[1]Podklady RZ'!N329</f>
        <v>0.58200000000000007</v>
      </c>
      <c r="O29" s="164">
        <f>'[1]Podklady RZ'!O329</f>
        <v>1.0474521336961715E-3</v>
      </c>
      <c r="P29" s="81"/>
      <c r="U29" s="8"/>
    </row>
    <row r="30" spans="1:21" ht="12.75" customHeight="1">
      <c r="A30" s="127" t="s">
        <v>300</v>
      </c>
      <c r="B30" s="226">
        <f>'[1]Podklady RZ'!B330</f>
        <v>0.20937999999999998</v>
      </c>
      <c r="C30" s="157">
        <f>'[1]Podklady RZ'!C330</f>
        <v>0.18587999999999999</v>
      </c>
      <c r="D30" s="227">
        <f>'[1]Podklady RZ'!D330</f>
        <v>8.7569999999999995E-2</v>
      </c>
      <c r="E30" s="226">
        <f>'[1]Podklady RZ'!E330</f>
        <v>4.7289999999999999E-2</v>
      </c>
      <c r="F30" s="157">
        <f>'[1]Podklady RZ'!F330</f>
        <v>4.8700000000000002E-3</v>
      </c>
      <c r="G30" s="227">
        <f>'[1]Podklady RZ'!G330</f>
        <v>2.8700000000000002E-3</v>
      </c>
      <c r="H30" s="226">
        <f>'[1]Podklady RZ'!H330</f>
        <v>2.8700000000000002E-3</v>
      </c>
      <c r="I30" s="157">
        <f>'[1]Podklady RZ'!I330</f>
        <v>2.8700000000000002E-3</v>
      </c>
      <c r="J30" s="227">
        <f>'[1]Podklady RZ'!J330</f>
        <v>4.8700000000000002E-3</v>
      </c>
      <c r="K30" s="226">
        <f>'[1]Podklady RZ'!K330</f>
        <v>8.2200000000000009E-2</v>
      </c>
      <c r="L30" s="157">
        <f>'[1]Podklady RZ'!L330</f>
        <v>0.12737000000000001</v>
      </c>
      <c r="M30" s="227">
        <f>'[1]Podklady RZ'!M330</f>
        <v>0.18633</v>
      </c>
      <c r="N30" s="157">
        <f>'[1]Podklady RZ'!N330</f>
        <v>0.94437000000000015</v>
      </c>
      <c r="O30" s="164">
        <f>'[1]Podklady RZ'!O330</f>
        <v>5.0485707284941578E-3</v>
      </c>
      <c r="P30" s="81"/>
    </row>
    <row r="31" spans="1:21">
      <c r="A31" s="127" t="s">
        <v>301</v>
      </c>
      <c r="B31" s="226">
        <f>'[1]Podklady RZ'!B331</f>
        <v>4.7131359999999995</v>
      </c>
      <c r="C31" s="157">
        <f>'[1]Podklady RZ'!C331</f>
        <v>4.8187899999999999</v>
      </c>
      <c r="D31" s="227">
        <f>'[1]Podklady RZ'!D331</f>
        <v>4.0565340000000001</v>
      </c>
      <c r="E31" s="226">
        <f>'[1]Podklady RZ'!E331</f>
        <v>3.7130700000000001</v>
      </c>
      <c r="F31" s="157">
        <f>'[1]Podklady RZ'!F331</f>
        <v>3.5092160000000003</v>
      </c>
      <c r="G31" s="227">
        <f>'[1]Podklady RZ'!G331</f>
        <v>1.869472</v>
      </c>
      <c r="H31" s="226">
        <f>'[1]Podklady RZ'!H331</f>
        <v>1.5081300000000002</v>
      </c>
      <c r="I31" s="157">
        <f>'[1]Podklady RZ'!I331</f>
        <v>1.39781</v>
      </c>
      <c r="J31" s="227">
        <f>'[1]Podklady RZ'!J331</f>
        <v>1.73502</v>
      </c>
      <c r="K31" s="226">
        <f>'[1]Podklady RZ'!K331</f>
        <v>3.2450419999999998</v>
      </c>
      <c r="L31" s="157">
        <f>'[1]Podklady RZ'!L331</f>
        <v>3.263976</v>
      </c>
      <c r="M31" s="227">
        <f>'[1]Podklady RZ'!M331</f>
        <v>4.7482820000000006</v>
      </c>
      <c r="N31" s="157">
        <f>'[1]Podklady RZ'!N331</f>
        <v>38.578478000000004</v>
      </c>
      <c r="O31" s="164">
        <f>'[1]Podklady RZ'!O331</f>
        <v>6.9651941349401184E-2</v>
      </c>
      <c r="P31" s="81"/>
    </row>
    <row r="32" spans="1:21">
      <c r="A32" s="127" t="s">
        <v>302</v>
      </c>
      <c r="B32" s="226">
        <f>'[1]Podklady RZ'!B332</f>
        <v>401.82757300000003</v>
      </c>
      <c r="C32" s="157">
        <f>'[1]Podklady RZ'!C332</f>
        <v>357.53792000000004</v>
      </c>
      <c r="D32" s="227">
        <f>'[1]Podklady RZ'!D332</f>
        <v>252.77655599999994</v>
      </c>
      <c r="E32" s="226">
        <f>'[1]Podklady RZ'!E332</f>
        <v>159.31368000000001</v>
      </c>
      <c r="F32" s="157">
        <f>'[1]Podklady RZ'!F332</f>
        <v>127.320898</v>
      </c>
      <c r="G32" s="227">
        <f>'[1]Podklady RZ'!G332</f>
        <v>67.622300000000038</v>
      </c>
      <c r="H32" s="226">
        <f>'[1]Podklady RZ'!H332</f>
        <v>63.176981999999995</v>
      </c>
      <c r="I32" s="157">
        <f>'[1]Podklady RZ'!I332</f>
        <v>73.613937000000007</v>
      </c>
      <c r="J32" s="227">
        <f>'[1]Podklady RZ'!J332</f>
        <v>95.512828999999982</v>
      </c>
      <c r="K32" s="226">
        <f>'[1]Podklady RZ'!K332</f>
        <v>230.71779799999996</v>
      </c>
      <c r="L32" s="157">
        <f>'[1]Podklady RZ'!L332</f>
        <v>322.05334300000004</v>
      </c>
      <c r="M32" s="227">
        <f>'[1]Podklady RZ'!M332</f>
        <v>388.48214299999995</v>
      </c>
      <c r="N32" s="157">
        <f>'[1]Podklady RZ'!N332</f>
        <v>2539.9559589999999</v>
      </c>
      <c r="O32" s="164">
        <f>'[1]Podklady RZ'!O332</f>
        <v>7.7236662902963327E-2</v>
      </c>
      <c r="P32" s="81"/>
    </row>
    <row r="33" spans="1:16">
      <c r="A33" s="127" t="s">
        <v>303</v>
      </c>
      <c r="B33" s="226">
        <f>'[1]Podklady RZ'!B333</f>
        <v>124.42344900000001</v>
      </c>
      <c r="C33" s="157">
        <f>'[1]Podklady RZ'!C333</f>
        <v>111.64486900000001</v>
      </c>
      <c r="D33" s="227">
        <f>'[1]Podklady RZ'!D333</f>
        <v>77.270514000000006</v>
      </c>
      <c r="E33" s="226">
        <f>'[1]Podklady RZ'!E333</f>
        <v>45.559759999999997</v>
      </c>
      <c r="F33" s="157">
        <f>'[1]Podklady RZ'!F333</f>
        <v>32.084392999999999</v>
      </c>
      <c r="G33" s="227">
        <f>'[1]Podklady RZ'!G333</f>
        <v>15.352581999999998</v>
      </c>
      <c r="H33" s="226">
        <f>'[1]Podklady RZ'!H333</f>
        <v>13.089701999999999</v>
      </c>
      <c r="I33" s="157">
        <f>'[1]Podklady RZ'!I333</f>
        <v>13.172720000000002</v>
      </c>
      <c r="J33" s="227">
        <f>'[1]Podklady RZ'!J333</f>
        <v>20.162576000000008</v>
      </c>
      <c r="K33" s="226">
        <f>'[1]Podklady RZ'!K333</f>
        <v>57.530547000000006</v>
      </c>
      <c r="L33" s="157">
        <f>'[1]Podklady RZ'!L333</f>
        <v>90.447621999999981</v>
      </c>
      <c r="M33" s="227">
        <f>'[1]Podklady RZ'!M333</f>
        <v>107.622792</v>
      </c>
      <c r="N33" s="157">
        <f>'[1]Podklady RZ'!N333</f>
        <v>708.36152600000003</v>
      </c>
      <c r="O33" s="164">
        <f>'[1]Podklady RZ'!O333</f>
        <v>4.2744930971602195E-2</v>
      </c>
      <c r="P33" s="81"/>
    </row>
    <row r="34" spans="1:16">
      <c r="A34" s="127" t="s">
        <v>236</v>
      </c>
      <c r="B34" s="226">
        <f>'[1]Podklady RZ'!B334</f>
        <v>130.56733400000002</v>
      </c>
      <c r="C34" s="157">
        <f>'[1]Podklady RZ'!C334</f>
        <v>111.81438300000002</v>
      </c>
      <c r="D34" s="227">
        <f>'[1]Podklady RZ'!D334</f>
        <v>79.263628999999995</v>
      </c>
      <c r="E34" s="226">
        <f>'[1]Podklady RZ'!E334</f>
        <v>47.920407999999995</v>
      </c>
      <c r="F34" s="157">
        <f>'[1]Podklady RZ'!F334</f>
        <v>34.224743999999994</v>
      </c>
      <c r="G34" s="227">
        <f>'[1]Podklady RZ'!G334</f>
        <v>18.172038000000001</v>
      </c>
      <c r="H34" s="226">
        <f>'[1]Podklady RZ'!H334</f>
        <v>17.976251000000001</v>
      </c>
      <c r="I34" s="157">
        <f>'[1]Podklady RZ'!I334</f>
        <v>10.243315999999998</v>
      </c>
      <c r="J34" s="227">
        <f>'[1]Podklady RZ'!J334</f>
        <v>18.676706000000003</v>
      </c>
      <c r="K34" s="226">
        <f>'[1]Podklady RZ'!K334</f>
        <v>50.787170999999994</v>
      </c>
      <c r="L34" s="157">
        <f>'[1]Podklady RZ'!L334</f>
        <v>81.778002999999998</v>
      </c>
      <c r="M34" s="227">
        <f>'[1]Podklady RZ'!M334</f>
        <v>98.578244000000012</v>
      </c>
      <c r="N34" s="157">
        <f>'[1]Podklady RZ'!N334</f>
        <v>700.00222700000006</v>
      </c>
      <c r="O34" s="164">
        <f>'[1]Podklady RZ'!O334</f>
        <v>0.45530806930557721</v>
      </c>
      <c r="P34" s="81"/>
    </row>
    <row r="35" spans="1:16" ht="12"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4.0313154541253421E-2</v>
      </c>
    </row>
    <row r="40" spans="1:16">
      <c r="B40" s="1"/>
      <c r="C40" s="1"/>
      <c r="D40" s="1"/>
      <c r="M40" s="10" t="s">
        <v>215</v>
      </c>
      <c r="N40" s="84">
        <f>O8</f>
        <v>5.0716759963101481E-2</v>
      </c>
    </row>
    <row r="41" spans="1:16">
      <c r="B41" s="8"/>
      <c r="C41" s="8"/>
      <c r="D41" s="8"/>
      <c r="M41" s="10" t="s">
        <v>219</v>
      </c>
      <c r="N41" s="84">
        <f>O9</f>
        <v>6.5467290349835269E-2</v>
      </c>
    </row>
  </sheetData>
  <mergeCells count="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{509E85FF-D2E3-4805-AC8F-C52B23CEDDFB}</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{863E4D9F-0E73-4BFA-B242-ADA87C734717}</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509E85FF-D2E3-4805-AC8F-C52B23CEDDFB}">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863E4D9F-0E73-4BFA-B242-ADA87C734717}">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33">
    <tabColor rgb="FF00B0F0"/>
  </sheetPr>
  <dimension ref="A1:U41"/>
  <sheetViews>
    <sheetView showGridLines="0" view="pageBreakPreview" zoomScaleNormal="70" zoomScaleSheetLayoutView="100" workbookViewId="0">
      <selection activeCell="R18" sqref="R18"/>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319</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3" t="s">
        <v>199</v>
      </c>
      <c r="F5" s="264"/>
      <c r="G5" s="265"/>
      <c r="H5" s="264" t="s">
        <v>200</v>
      </c>
      <c r="I5" s="264"/>
      <c r="J5" s="264"/>
      <c r="K5" s="263" t="s">
        <v>201</v>
      </c>
      <c r="L5" s="264"/>
      <c r="M5" s="265"/>
      <c r="N5" s="266" t="s">
        <v>214</v>
      </c>
      <c r="O5" s="273" t="s">
        <v>309</v>
      </c>
    </row>
    <row r="6" spans="1:21">
      <c r="A6" s="130"/>
      <c r="B6" s="243" t="s">
        <v>202</v>
      </c>
      <c r="C6" s="244" t="s">
        <v>203</v>
      </c>
      <c r="D6" s="245" t="s">
        <v>204</v>
      </c>
      <c r="E6" s="243" t="s">
        <v>205</v>
      </c>
      <c r="F6" s="244" t="s">
        <v>206</v>
      </c>
      <c r="G6" s="245" t="s">
        <v>207</v>
      </c>
      <c r="H6" s="244" t="s">
        <v>208</v>
      </c>
      <c r="I6" s="244" t="s">
        <v>209</v>
      </c>
      <c r="J6" s="244" t="s">
        <v>210</v>
      </c>
      <c r="K6" s="243" t="s">
        <v>211</v>
      </c>
      <c r="L6" s="244" t="s">
        <v>212</v>
      </c>
      <c r="M6" s="245" t="s">
        <v>213</v>
      </c>
      <c r="N6" s="266"/>
      <c r="O6" s="273"/>
      <c r="P6" s="10"/>
      <c r="U6" s="10"/>
    </row>
    <row r="7" spans="1:21">
      <c r="A7" s="124" t="s">
        <v>310</v>
      </c>
      <c r="B7" s="224">
        <f>'[1]Podklady RZ'!B342</f>
        <v>2805.4730000000009</v>
      </c>
      <c r="C7" s="156">
        <f>'[1]Podklady RZ'!C342</f>
        <v>2805.5440000000003</v>
      </c>
      <c r="D7" s="225">
        <f>'[1]Podklady RZ'!D342</f>
        <v>2805.5440000000003</v>
      </c>
      <c r="E7" s="224">
        <f>'[1]Podklady RZ'!E342</f>
        <v>2805.5480000000007</v>
      </c>
      <c r="F7" s="156">
        <f>'[1]Podklady RZ'!F342</f>
        <v>2805.5480000000007</v>
      </c>
      <c r="G7" s="225">
        <f>'[1]Podklady RZ'!G342</f>
        <v>2805.5480000000007</v>
      </c>
      <c r="H7" s="156">
        <f>'[1]Podklady RZ'!H342</f>
        <v>2805.5480000000007</v>
      </c>
      <c r="I7" s="156">
        <f>'[1]Podklady RZ'!I342</f>
        <v>2805.5480000000007</v>
      </c>
      <c r="J7" s="156">
        <f>'[1]Podklady RZ'!J342</f>
        <v>2805.5480000000007</v>
      </c>
      <c r="K7" s="224">
        <f>'[1]Podklady RZ'!K342</f>
        <v>2802.0350000000003</v>
      </c>
      <c r="L7" s="156">
        <f>'[1]Podklady RZ'!L342</f>
        <v>2801.2250000000004</v>
      </c>
      <c r="M7" s="225">
        <f>'[1]Podklady RZ'!M342</f>
        <v>2802.0350000000003</v>
      </c>
      <c r="N7" s="156">
        <f>'[1]Podklady RZ'!N342</f>
        <v>2802.0350000000003</v>
      </c>
      <c r="O7" s="162">
        <f>'[1]Podklady RZ'!O342</f>
        <v>7.2652439885776243E-2</v>
      </c>
      <c r="P7" s="10"/>
      <c r="U7" s="56"/>
    </row>
    <row r="8" spans="1:21">
      <c r="A8" s="124" t="s">
        <v>311</v>
      </c>
      <c r="B8" s="224">
        <f>'[1]Podklady RZ'!B343</f>
        <v>761.0698910000001</v>
      </c>
      <c r="C8" s="156">
        <f>'[1]Podklady RZ'!C343</f>
        <v>686.87834900000018</v>
      </c>
      <c r="D8" s="225">
        <f>'[1]Podklady RZ'!D343</f>
        <v>633.17939699999999</v>
      </c>
      <c r="E8" s="224">
        <f>'[1]Podklady RZ'!E343</f>
        <v>428.76314099999991</v>
      </c>
      <c r="F8" s="156">
        <f>'[1]Podklady RZ'!F343</f>
        <v>381.84763600000002</v>
      </c>
      <c r="G8" s="225">
        <f>'[1]Podklady RZ'!G343</f>
        <v>274.14864999999992</v>
      </c>
      <c r="H8" s="156">
        <f>'[1]Podklady RZ'!H343</f>
        <v>222.32362900000004</v>
      </c>
      <c r="I8" s="156">
        <f>'[1]Podklady RZ'!I343</f>
        <v>250.58322900000007</v>
      </c>
      <c r="J8" s="156">
        <f>'[1]Podklady RZ'!J343</f>
        <v>329.56837400000001</v>
      </c>
      <c r="K8" s="224">
        <f>'[1]Podklady RZ'!K343</f>
        <v>508.68928600000015</v>
      </c>
      <c r="L8" s="156">
        <f>'[1]Podklady RZ'!L343</f>
        <v>610.46966499999996</v>
      </c>
      <c r="M8" s="225">
        <f>'[1]Podklady RZ'!M343</f>
        <v>655.6247340000001</v>
      </c>
      <c r="N8" s="156">
        <f>'[1]Podklady RZ'!N343</f>
        <v>5743.1459809999997</v>
      </c>
      <c r="O8" s="162">
        <f>'[1]Podklady RZ'!O343</f>
        <v>4.1818682027443675E-2</v>
      </c>
      <c r="P8" s="10"/>
      <c r="U8" s="56"/>
    </row>
    <row r="9" spans="1:21">
      <c r="A9" s="124" t="s">
        <v>312</v>
      </c>
      <c r="B9" s="224">
        <f>'[1]Podklady RZ'!B344</f>
        <v>467.68341099999998</v>
      </c>
      <c r="C9" s="156">
        <f>'[1]Podklady RZ'!C344</f>
        <v>432.15700300000003</v>
      </c>
      <c r="D9" s="225">
        <f>'[1]Podklady RZ'!D344</f>
        <v>350.15235799999999</v>
      </c>
      <c r="E9" s="224">
        <f>'[1]Podklady RZ'!E344</f>
        <v>248.146669</v>
      </c>
      <c r="F9" s="156">
        <f>'[1]Podklady RZ'!F344</f>
        <v>199.924452</v>
      </c>
      <c r="G9" s="225">
        <f>'[1]Podklady RZ'!G344</f>
        <v>100.911216</v>
      </c>
      <c r="H9" s="156">
        <f>'[1]Podklady RZ'!H344</f>
        <v>101.83982699999999</v>
      </c>
      <c r="I9" s="156">
        <f>'[1]Podklady RZ'!I344</f>
        <v>96.730956999999989</v>
      </c>
      <c r="J9" s="156">
        <f>'[1]Podklady RZ'!J344</f>
        <v>153.28621099999998</v>
      </c>
      <c r="K9" s="224">
        <f>'[1]Podklady RZ'!K344</f>
        <v>297.31414100000001</v>
      </c>
      <c r="L9" s="156">
        <f>'[1]Podklady RZ'!L344</f>
        <v>377.05803599999996</v>
      </c>
      <c r="M9" s="225">
        <f>'[1]Podklady RZ'!M344</f>
        <v>435.04492800000003</v>
      </c>
      <c r="N9" s="156">
        <f>'[1]Podklady RZ'!N344</f>
        <v>3260.2492089999996</v>
      </c>
      <c r="O9" s="163">
        <f>'[1]Podklady RZ'!O344</f>
        <v>4.2289771645309095E-2</v>
      </c>
      <c r="P9" s="81"/>
      <c r="U9" s="83"/>
    </row>
    <row r="10" spans="1:21">
      <c r="A10" s="127" t="s">
        <v>223</v>
      </c>
      <c r="B10" s="226">
        <f>'[1]Podklady RZ'!B345</f>
        <v>49.410052999999998</v>
      </c>
      <c r="C10" s="157">
        <f>'[1]Podklady RZ'!C345</f>
        <v>48.130322000000007</v>
      </c>
      <c r="D10" s="227">
        <f>'[1]Podklady RZ'!D345</f>
        <v>46.739542999999998</v>
      </c>
      <c r="E10" s="226">
        <f>'[1]Podklady RZ'!E345</f>
        <v>35.120392999999993</v>
      </c>
      <c r="F10" s="157">
        <f>'[1]Podklady RZ'!F345</f>
        <v>28.930630000000001</v>
      </c>
      <c r="G10" s="227">
        <f>'[1]Podklady RZ'!G345</f>
        <v>12.541912999999999</v>
      </c>
      <c r="H10" s="157">
        <f>'[1]Podklady RZ'!H345</f>
        <v>11.903394000000002</v>
      </c>
      <c r="I10" s="157">
        <f>'[1]Podklady RZ'!I345</f>
        <v>10.258561</v>
      </c>
      <c r="J10" s="157">
        <f>'[1]Podklady RZ'!J345</f>
        <v>21.073828999999996</v>
      </c>
      <c r="K10" s="226">
        <f>'[1]Podklady RZ'!K345</f>
        <v>41.192168999999993</v>
      </c>
      <c r="L10" s="157">
        <f>'[1]Podklady RZ'!L345</f>
        <v>45.170945999999994</v>
      </c>
      <c r="M10" s="227">
        <f>'[1]Podklady RZ'!M345</f>
        <v>51.941848999999998</v>
      </c>
      <c r="N10" s="157">
        <f>'[1]Podklady RZ'!N345</f>
        <v>402.41360199999997</v>
      </c>
      <c r="O10" s="164">
        <f>'[1]Podklady RZ'!O345</f>
        <v>3.7588252409699964E-2</v>
      </c>
      <c r="P10" s="81"/>
      <c r="U10" s="97"/>
    </row>
    <row r="11" spans="1:21">
      <c r="A11" s="127" t="s">
        <v>224</v>
      </c>
      <c r="B11" s="226">
        <f>'[1]Podklady RZ'!B346</f>
        <v>0.52200000000000002</v>
      </c>
      <c r="C11" s="157">
        <f>'[1]Podklady RZ'!C346</f>
        <v>0.68200000000000005</v>
      </c>
      <c r="D11" s="227">
        <f>'[1]Podklady RZ'!D346</f>
        <v>0.70799999999999996</v>
      </c>
      <c r="E11" s="226">
        <f>'[1]Podklady RZ'!E346</f>
        <v>0.27400000000000002</v>
      </c>
      <c r="F11" s="157">
        <f>'[1]Podklady RZ'!F346</f>
        <v>0.36099999999999999</v>
      </c>
      <c r="G11" s="227">
        <f>'[1]Podklady RZ'!G346</f>
        <v>9.4E-2</v>
      </c>
      <c r="H11" s="157">
        <f>'[1]Podklady RZ'!H346</f>
        <v>0.11600000000000001</v>
      </c>
      <c r="I11" s="157">
        <f>'[1]Podklady RZ'!I346</f>
        <v>5.5E-2</v>
      </c>
      <c r="J11" s="157">
        <f>'[1]Podklady RZ'!J346</f>
        <v>0.32800000000000001</v>
      </c>
      <c r="K11" s="226">
        <f>'[1]Podklady RZ'!K346</f>
        <v>0.7</v>
      </c>
      <c r="L11" s="157">
        <f>'[1]Podklady RZ'!L346</f>
        <v>0.50700000000000001</v>
      </c>
      <c r="M11" s="227">
        <f>'[1]Podklady RZ'!M346</f>
        <v>0.59</v>
      </c>
      <c r="N11" s="157">
        <f>'[1]Podklady RZ'!N346</f>
        <v>4.9369999999999994</v>
      </c>
      <c r="O11" s="164">
        <f>'[1]Podklady RZ'!O346</f>
        <v>9.1751512284033287E-3</v>
      </c>
      <c r="P11" s="81"/>
      <c r="U11" s="97"/>
    </row>
    <row r="12" spans="1:21">
      <c r="A12" s="127" t="s">
        <v>225</v>
      </c>
      <c r="B12" s="226">
        <f>'[1]Podklady RZ'!B347</f>
        <v>0</v>
      </c>
      <c r="C12" s="157">
        <f>'[1]Podklady RZ'!C347</f>
        <v>0</v>
      </c>
      <c r="D12" s="227">
        <f>'[1]Podklady RZ'!D347</f>
        <v>0</v>
      </c>
      <c r="E12" s="226">
        <f>'[1]Podklady RZ'!E347</f>
        <v>0</v>
      </c>
      <c r="F12" s="157">
        <f>'[1]Podklady RZ'!F347</f>
        <v>0</v>
      </c>
      <c r="G12" s="227">
        <f>'[1]Podklady RZ'!G347</f>
        <v>0</v>
      </c>
      <c r="H12" s="157">
        <f>'[1]Podklady RZ'!H347</f>
        <v>0</v>
      </c>
      <c r="I12" s="157">
        <f>'[1]Podklady RZ'!I347</f>
        <v>0</v>
      </c>
      <c r="J12" s="157">
        <f>'[1]Podklady RZ'!J347</f>
        <v>0</v>
      </c>
      <c r="K12" s="226">
        <f>'[1]Podklady RZ'!K347</f>
        <v>0</v>
      </c>
      <c r="L12" s="157">
        <f>'[1]Podklady RZ'!L347</f>
        <v>0</v>
      </c>
      <c r="M12" s="227">
        <f>'[1]Podklady RZ'!M347</f>
        <v>0</v>
      </c>
      <c r="N12" s="157">
        <f>'[1]Podklady RZ'!N347</f>
        <v>0</v>
      </c>
      <c r="O12" s="164">
        <f>'[1]Podklady RZ'!O347</f>
        <v>0</v>
      </c>
      <c r="P12" s="81"/>
      <c r="U12" s="97"/>
    </row>
    <row r="13" spans="1:21">
      <c r="A13" s="127" t="s">
        <v>226</v>
      </c>
      <c r="B13" s="226">
        <f>'[1]Podklady RZ'!B348</f>
        <v>0</v>
      </c>
      <c r="C13" s="157">
        <f>'[1]Podklady RZ'!C348</f>
        <v>0</v>
      </c>
      <c r="D13" s="227">
        <f>'[1]Podklady RZ'!D348</f>
        <v>0</v>
      </c>
      <c r="E13" s="226">
        <f>'[1]Podklady RZ'!E348</f>
        <v>0</v>
      </c>
      <c r="F13" s="157">
        <f>'[1]Podklady RZ'!F348</f>
        <v>0</v>
      </c>
      <c r="G13" s="227">
        <f>'[1]Podklady RZ'!G348</f>
        <v>0</v>
      </c>
      <c r="H13" s="157">
        <f>'[1]Podklady RZ'!H348</f>
        <v>0</v>
      </c>
      <c r="I13" s="157">
        <f>'[1]Podklady RZ'!I348</f>
        <v>0</v>
      </c>
      <c r="J13" s="157">
        <f>'[1]Podklady RZ'!J348</f>
        <v>0</v>
      </c>
      <c r="K13" s="226">
        <f>'[1]Podklady RZ'!K348</f>
        <v>0</v>
      </c>
      <c r="L13" s="157">
        <f>'[1]Podklady RZ'!L348</f>
        <v>0</v>
      </c>
      <c r="M13" s="227">
        <f>'[1]Podklady RZ'!M348</f>
        <v>0</v>
      </c>
      <c r="N13" s="157">
        <f>'[1]Podklady RZ'!N348</f>
        <v>0</v>
      </c>
      <c r="O13" s="164">
        <f>'[1]Podklady RZ'!O348</f>
        <v>0</v>
      </c>
      <c r="P13" s="81"/>
      <c r="U13" s="97"/>
    </row>
    <row r="14" spans="1:21">
      <c r="A14" s="127" t="s">
        <v>227</v>
      </c>
      <c r="B14" s="226">
        <f>'[1]Podklady RZ'!B349</f>
        <v>0.29517000000000004</v>
      </c>
      <c r="C14" s="157">
        <f>'[1]Podklady RZ'!C349</f>
        <v>0.25546000000000002</v>
      </c>
      <c r="D14" s="227">
        <f>'[1]Podklady RZ'!D349</f>
        <v>0.33348</v>
      </c>
      <c r="E14" s="226">
        <f>'[1]Podklady RZ'!E349</f>
        <v>0.2974</v>
      </c>
      <c r="F14" s="157">
        <f>'[1]Podklady RZ'!F349</f>
        <v>0.32650000000000001</v>
      </c>
      <c r="G14" s="227">
        <f>'[1]Podklady RZ'!G349</f>
        <v>0.28587000000000001</v>
      </c>
      <c r="H14" s="157">
        <f>'[1]Podklady RZ'!H349</f>
        <v>0.28155999999999998</v>
      </c>
      <c r="I14" s="157">
        <f>'[1]Podklady RZ'!I349</f>
        <v>0.28561700000000001</v>
      </c>
      <c r="J14" s="157">
        <f>'[1]Podklady RZ'!J349</f>
        <v>0.27213999999999999</v>
      </c>
      <c r="K14" s="226">
        <f>'[1]Podklady RZ'!K349</f>
        <v>0.27137</v>
      </c>
      <c r="L14" s="157">
        <f>'[1]Podklady RZ'!L349</f>
        <v>0.21204800000000001</v>
      </c>
      <c r="M14" s="227">
        <f>'[1]Podklady RZ'!M349</f>
        <v>0.223019</v>
      </c>
      <c r="N14" s="157">
        <f>'[1]Podklady RZ'!N349</f>
        <v>3.3396339999999993</v>
      </c>
      <c r="O14" s="164">
        <f>'[1]Podklady RZ'!O349</f>
        <v>3.7896911668039122E-2</v>
      </c>
      <c r="P14" s="81"/>
      <c r="U14" s="97"/>
    </row>
    <row r="15" spans="1:21">
      <c r="A15" s="127" t="s">
        <v>228</v>
      </c>
      <c r="B15" s="226">
        <f>'[1]Podklady RZ'!B350</f>
        <v>0.11931</v>
      </c>
      <c r="C15" s="157">
        <f>'[1]Podklady RZ'!C350</f>
        <v>5.6620000000000004E-2</v>
      </c>
      <c r="D15" s="227">
        <f>'[1]Podklady RZ'!D350</f>
        <v>1.8499999999999999E-2</v>
      </c>
      <c r="E15" s="226">
        <f>'[1]Podklady RZ'!E350</f>
        <v>5.1660000000000005E-2</v>
      </c>
      <c r="F15" s="157">
        <f>'[1]Podklady RZ'!F350</f>
        <v>4.9482999999999999E-2</v>
      </c>
      <c r="G15" s="227">
        <f>'[1]Podklady RZ'!G350</f>
        <v>4.836E-2</v>
      </c>
      <c r="H15" s="157">
        <f>'[1]Podklady RZ'!H350</f>
        <v>4.1070000000000009E-2</v>
      </c>
      <c r="I15" s="157">
        <f>'[1]Podklady RZ'!I350</f>
        <v>3.5450000000000002E-2</v>
      </c>
      <c r="J15" s="157">
        <f>'[1]Podklady RZ'!J350</f>
        <v>4.2259999999999999E-2</v>
      </c>
      <c r="K15" s="226">
        <f>'[1]Podklady RZ'!K350</f>
        <v>7.1599999999999988E-3</v>
      </c>
      <c r="L15" s="157">
        <f>'[1]Podklady RZ'!L350</f>
        <v>4.3149999999999994E-3</v>
      </c>
      <c r="M15" s="227">
        <f>'[1]Podklady RZ'!M350</f>
        <v>4.1589999999999995E-3</v>
      </c>
      <c r="N15" s="157">
        <f>'[1]Podklady RZ'!N350</f>
        <v>0.47834700000000002</v>
      </c>
      <c r="O15" s="164">
        <f>'[1]Podklady RZ'!O350</f>
        <v>0.47175376931998392</v>
      </c>
      <c r="P15" s="81"/>
      <c r="U15" s="97"/>
    </row>
    <row r="16" spans="1:21">
      <c r="A16" s="127" t="s">
        <v>229</v>
      </c>
      <c r="B16" s="226">
        <f>'[1]Podklady RZ'!B351</f>
        <v>316.785594</v>
      </c>
      <c r="C16" s="157">
        <f>'[1]Podklady RZ'!C351</f>
        <v>290.392427</v>
      </c>
      <c r="D16" s="227">
        <f>'[1]Podklady RZ'!D351</f>
        <v>232.37010999999998</v>
      </c>
      <c r="E16" s="226">
        <f>'[1]Podklady RZ'!E351</f>
        <v>168.65770000000001</v>
      </c>
      <c r="F16" s="157">
        <f>'[1]Podklady RZ'!F351</f>
        <v>136.47904</v>
      </c>
      <c r="G16" s="227">
        <f>'[1]Podklady RZ'!G351</f>
        <v>54.235870000000006</v>
      </c>
      <c r="H16" s="157">
        <f>'[1]Podklady RZ'!H351</f>
        <v>57.168480000000002</v>
      </c>
      <c r="I16" s="157">
        <f>'[1]Podklady RZ'!I351</f>
        <v>50.857599999999998</v>
      </c>
      <c r="J16" s="157">
        <f>'[1]Podklady RZ'!J351</f>
        <v>97.057169999999999</v>
      </c>
      <c r="K16" s="226">
        <f>'[1]Podklady RZ'!K351</f>
        <v>194.46141</v>
      </c>
      <c r="L16" s="157">
        <f>'[1]Podklady RZ'!L351</f>
        <v>246.385964</v>
      </c>
      <c r="M16" s="227">
        <f>'[1]Podklady RZ'!M351</f>
        <v>286.12896999999998</v>
      </c>
      <c r="N16" s="157">
        <f>'[1]Podklady RZ'!N351</f>
        <v>2130.9803350000002</v>
      </c>
      <c r="O16" s="164">
        <f>'[1]Podklady RZ'!O351</f>
        <v>6.7941923316080052E-2</v>
      </c>
      <c r="P16" s="81"/>
      <c r="U16" s="97"/>
    </row>
    <row r="17" spans="1:21">
      <c r="A17" s="127" t="s">
        <v>230</v>
      </c>
      <c r="B17" s="226">
        <f>'[1]Podklady RZ'!B352</f>
        <v>0</v>
      </c>
      <c r="C17" s="157">
        <f>'[1]Podklady RZ'!C352</f>
        <v>0</v>
      </c>
      <c r="D17" s="227">
        <f>'[1]Podklady RZ'!D352</f>
        <v>0</v>
      </c>
      <c r="E17" s="226">
        <f>'[1]Podklady RZ'!E352</f>
        <v>0</v>
      </c>
      <c r="F17" s="157">
        <f>'[1]Podklady RZ'!F352</f>
        <v>0</v>
      </c>
      <c r="G17" s="227">
        <f>'[1]Podklady RZ'!G352</f>
        <v>0</v>
      </c>
      <c r="H17" s="157">
        <f>'[1]Podklady RZ'!H352</f>
        <v>0</v>
      </c>
      <c r="I17" s="157">
        <f>'[1]Podklady RZ'!I352</f>
        <v>0</v>
      </c>
      <c r="J17" s="157">
        <f>'[1]Podklady RZ'!J352</f>
        <v>0</v>
      </c>
      <c r="K17" s="226">
        <f>'[1]Podklady RZ'!K352</f>
        <v>0</v>
      </c>
      <c r="L17" s="157">
        <f>'[1]Podklady RZ'!L352</f>
        <v>0</v>
      </c>
      <c r="M17" s="227">
        <f>'[1]Podklady RZ'!M352</f>
        <v>0</v>
      </c>
      <c r="N17" s="157">
        <f>'[1]Podklady RZ'!N352</f>
        <v>0</v>
      </c>
      <c r="O17" s="164">
        <f>'[1]Podklady RZ'!O352</f>
        <v>0</v>
      </c>
      <c r="P17" s="81"/>
      <c r="U17" s="97"/>
    </row>
    <row r="18" spans="1:21">
      <c r="A18" s="127" t="s">
        <v>231</v>
      </c>
      <c r="B18" s="226">
        <f>'[1]Podklady RZ'!B353</f>
        <v>0</v>
      </c>
      <c r="C18" s="157">
        <f>'[1]Podklady RZ'!C353</f>
        <v>0</v>
      </c>
      <c r="D18" s="227">
        <f>'[1]Podklady RZ'!D353</f>
        <v>0</v>
      </c>
      <c r="E18" s="226">
        <f>'[1]Podklady RZ'!E353</f>
        <v>0</v>
      </c>
      <c r="F18" s="157">
        <f>'[1]Podklady RZ'!F353</f>
        <v>0</v>
      </c>
      <c r="G18" s="227">
        <f>'[1]Podklady RZ'!G353</f>
        <v>0</v>
      </c>
      <c r="H18" s="157">
        <f>'[1]Podklady RZ'!H353</f>
        <v>0</v>
      </c>
      <c r="I18" s="157">
        <f>'[1]Podklady RZ'!I353</f>
        <v>0</v>
      </c>
      <c r="J18" s="157">
        <f>'[1]Podklady RZ'!J353</f>
        <v>0</v>
      </c>
      <c r="K18" s="226">
        <f>'[1]Podklady RZ'!K353</f>
        <v>0</v>
      </c>
      <c r="L18" s="157">
        <f>'[1]Podklady RZ'!L353</f>
        <v>0</v>
      </c>
      <c r="M18" s="227">
        <f>'[1]Podklady RZ'!M353</f>
        <v>0</v>
      </c>
      <c r="N18" s="157">
        <f>'[1]Podklady RZ'!N353</f>
        <v>0</v>
      </c>
      <c r="O18" s="164">
        <f>'[1]Podklady RZ'!O353</f>
        <v>0</v>
      </c>
      <c r="P18" s="81"/>
      <c r="U18" s="97"/>
    </row>
    <row r="19" spans="1:21">
      <c r="A19" s="127" t="s">
        <v>232</v>
      </c>
      <c r="B19" s="226">
        <f>'[1]Podklady RZ'!B354</f>
        <v>0</v>
      </c>
      <c r="C19" s="157">
        <f>'[1]Podklady RZ'!C354</f>
        <v>0</v>
      </c>
      <c r="D19" s="227">
        <f>'[1]Podklady RZ'!D354</f>
        <v>0</v>
      </c>
      <c r="E19" s="226">
        <f>'[1]Podklady RZ'!E354</f>
        <v>0</v>
      </c>
      <c r="F19" s="157">
        <f>'[1]Podklady RZ'!F354</f>
        <v>0</v>
      </c>
      <c r="G19" s="227">
        <f>'[1]Podklady RZ'!G354</f>
        <v>1.4388999999999999E-2</v>
      </c>
      <c r="H19" s="157">
        <f>'[1]Podklady RZ'!H354</f>
        <v>2.8369999999999999E-2</v>
      </c>
      <c r="I19" s="157">
        <f>'[1]Podklady RZ'!I354</f>
        <v>2.809E-2</v>
      </c>
      <c r="J19" s="157">
        <f>'[1]Podklady RZ'!J354</f>
        <v>0</v>
      </c>
      <c r="K19" s="226">
        <f>'[1]Podklady RZ'!K354</f>
        <v>0</v>
      </c>
      <c r="L19" s="157">
        <f>'[1]Podklady RZ'!L354</f>
        <v>0</v>
      </c>
      <c r="M19" s="227">
        <f>'[1]Podklady RZ'!M354</f>
        <v>0</v>
      </c>
      <c r="N19" s="157">
        <f>'[1]Podklady RZ'!N354</f>
        <v>7.0848999999999995E-2</v>
      </c>
      <c r="O19" s="164">
        <f>'[1]Podklady RZ'!O354</f>
        <v>4.6821973315154931E-5</v>
      </c>
      <c r="P19" s="81"/>
      <c r="U19" s="97"/>
    </row>
    <row r="20" spans="1:21">
      <c r="A20" s="127" t="s">
        <v>233</v>
      </c>
      <c r="B20" s="226">
        <f>'[1]Podklady RZ'!B355</f>
        <v>0</v>
      </c>
      <c r="C20" s="157">
        <f>'[1]Podklady RZ'!C355</f>
        <v>0</v>
      </c>
      <c r="D20" s="227">
        <f>'[1]Podklady RZ'!D355</f>
        <v>0</v>
      </c>
      <c r="E20" s="226">
        <f>'[1]Podklady RZ'!E355</f>
        <v>0</v>
      </c>
      <c r="F20" s="157">
        <f>'[1]Podklady RZ'!F355</f>
        <v>0</v>
      </c>
      <c r="G20" s="227">
        <f>'[1]Podklady RZ'!G355</f>
        <v>0</v>
      </c>
      <c r="H20" s="157">
        <f>'[1]Podklady RZ'!H355</f>
        <v>0</v>
      </c>
      <c r="I20" s="157">
        <f>'[1]Podklady RZ'!I355</f>
        <v>0</v>
      </c>
      <c r="J20" s="157">
        <f>'[1]Podklady RZ'!J355</f>
        <v>0</v>
      </c>
      <c r="K20" s="226">
        <f>'[1]Podklady RZ'!K355</f>
        <v>0</v>
      </c>
      <c r="L20" s="157">
        <f>'[1]Podklady RZ'!L355</f>
        <v>0</v>
      </c>
      <c r="M20" s="227">
        <f>'[1]Podklady RZ'!M355</f>
        <v>0</v>
      </c>
      <c r="N20" s="157">
        <f>'[1]Podklady RZ'!N355</f>
        <v>0</v>
      </c>
      <c r="O20" s="164">
        <f>'[1]Podklady RZ'!O355</f>
        <v>0</v>
      </c>
      <c r="P20" s="81"/>
      <c r="U20" s="97"/>
    </row>
    <row r="21" spans="1:21">
      <c r="A21" s="127" t="s">
        <v>234</v>
      </c>
      <c r="B21" s="226">
        <f>'[1]Podklady RZ'!B356</f>
        <v>0</v>
      </c>
      <c r="C21" s="157">
        <f>'[1]Podklady RZ'!C356</f>
        <v>0</v>
      </c>
      <c r="D21" s="227">
        <f>'[1]Podklady RZ'!D356</f>
        <v>1.1723000000000001E-2</v>
      </c>
      <c r="E21" s="226">
        <f>'[1]Podklady RZ'!E356</f>
        <v>0</v>
      </c>
      <c r="F21" s="157">
        <f>'[1]Podklady RZ'!F356</f>
        <v>0</v>
      </c>
      <c r="G21" s="227">
        <f>'[1]Podklady RZ'!G356</f>
        <v>0</v>
      </c>
      <c r="H21" s="157">
        <f>'[1]Podklady RZ'!H356</f>
        <v>0</v>
      </c>
      <c r="I21" s="157">
        <f>'[1]Podklady RZ'!I356</f>
        <v>0</v>
      </c>
      <c r="J21" s="157">
        <f>'[1]Podklady RZ'!J356</f>
        <v>0</v>
      </c>
      <c r="K21" s="226">
        <f>'[1]Podklady RZ'!K356</f>
        <v>0</v>
      </c>
      <c r="L21" s="157">
        <f>'[1]Podklady RZ'!L356</f>
        <v>0</v>
      </c>
      <c r="M21" s="227">
        <f>'[1]Podklady RZ'!M356</f>
        <v>0</v>
      </c>
      <c r="N21" s="157">
        <f>'[1]Podklady RZ'!N356</f>
        <v>1.1723000000000001E-2</v>
      </c>
      <c r="O21" s="164">
        <f>'[1]Podklady RZ'!O356</f>
        <v>3.5656514315974158E-6</v>
      </c>
      <c r="P21" s="81"/>
      <c r="U21" s="97"/>
    </row>
    <row r="22" spans="1:21">
      <c r="A22" s="127" t="s">
        <v>235</v>
      </c>
      <c r="B22" s="226">
        <f>'[1]Podklady RZ'!B357</f>
        <v>0</v>
      </c>
      <c r="C22" s="157">
        <f>'[1]Podklady RZ'!C357</f>
        <v>0</v>
      </c>
      <c r="D22" s="227">
        <f>'[1]Podklady RZ'!D357</f>
        <v>0</v>
      </c>
      <c r="E22" s="226">
        <f>'[1]Podklady RZ'!E357</f>
        <v>0</v>
      </c>
      <c r="F22" s="157">
        <f>'[1]Podklady RZ'!F357</f>
        <v>0</v>
      </c>
      <c r="G22" s="227">
        <f>'[1]Podklady RZ'!G357</f>
        <v>0</v>
      </c>
      <c r="H22" s="157">
        <f>'[1]Podklady RZ'!H357</f>
        <v>0</v>
      </c>
      <c r="I22" s="157">
        <f>'[1]Podklady RZ'!I357</f>
        <v>0</v>
      </c>
      <c r="J22" s="157">
        <f>'[1]Podklady RZ'!J357</f>
        <v>0</v>
      </c>
      <c r="K22" s="226">
        <f>'[1]Podklady RZ'!K357</f>
        <v>0</v>
      </c>
      <c r="L22" s="157">
        <f>'[1]Podklady RZ'!L357</f>
        <v>0</v>
      </c>
      <c r="M22" s="227">
        <f>'[1]Podklady RZ'!M357</f>
        <v>0</v>
      </c>
      <c r="N22" s="157">
        <f>'[1]Podklady RZ'!N357</f>
        <v>0</v>
      </c>
      <c r="O22" s="164">
        <f>'[1]Podklady RZ'!O357</f>
        <v>0</v>
      </c>
      <c r="P22" s="81"/>
      <c r="U22" s="97"/>
    </row>
    <row r="23" spans="1:21">
      <c r="A23" s="127" t="s">
        <v>236</v>
      </c>
      <c r="B23" s="226">
        <f>'[1]Podklady RZ'!B358</f>
        <v>0</v>
      </c>
      <c r="C23" s="157">
        <f>'[1]Podklady RZ'!C358</f>
        <v>0</v>
      </c>
      <c r="D23" s="227">
        <f>'[1]Podklady RZ'!D358</f>
        <v>0</v>
      </c>
      <c r="E23" s="226">
        <f>'[1]Podklady RZ'!E358</f>
        <v>0</v>
      </c>
      <c r="F23" s="157">
        <f>'[1]Podklady RZ'!F358</f>
        <v>0</v>
      </c>
      <c r="G23" s="227">
        <f>'[1]Podklady RZ'!G358</f>
        <v>0</v>
      </c>
      <c r="H23" s="157">
        <f>'[1]Podklady RZ'!H358</f>
        <v>0</v>
      </c>
      <c r="I23" s="157">
        <f>'[1]Podklady RZ'!I358</f>
        <v>0</v>
      </c>
      <c r="J23" s="157">
        <f>'[1]Podklady RZ'!J358</f>
        <v>0</v>
      </c>
      <c r="K23" s="226">
        <f>'[1]Podklady RZ'!K358</f>
        <v>0</v>
      </c>
      <c r="L23" s="157">
        <f>'[1]Podklady RZ'!L358</f>
        <v>0</v>
      </c>
      <c r="M23" s="227">
        <f>'[1]Podklady RZ'!M358</f>
        <v>0</v>
      </c>
      <c r="N23" s="157">
        <f>'[1]Podklady RZ'!N358</f>
        <v>0</v>
      </c>
      <c r="O23" s="164">
        <f>'[1]Podklady RZ'!O358</f>
        <v>0</v>
      </c>
      <c r="P23" s="81"/>
      <c r="U23" s="97"/>
    </row>
    <row r="24" spans="1:21">
      <c r="A24" s="127" t="s">
        <v>237</v>
      </c>
      <c r="B24" s="226">
        <f>'[1]Podklady RZ'!B359</f>
        <v>5.5670000000000004E-2</v>
      </c>
      <c r="C24" s="157">
        <f>'[1]Podklady RZ'!C359</f>
        <v>0</v>
      </c>
      <c r="D24" s="227">
        <f>'[1]Podklady RZ'!D359</f>
        <v>0</v>
      </c>
      <c r="E24" s="226">
        <f>'[1]Podklady RZ'!E359</f>
        <v>0</v>
      </c>
      <c r="F24" s="157">
        <f>'[1]Podklady RZ'!F359</f>
        <v>0</v>
      </c>
      <c r="G24" s="227">
        <f>'[1]Podklady RZ'!G359</f>
        <v>0</v>
      </c>
      <c r="H24" s="157">
        <f>'[1]Podklady RZ'!H359</f>
        <v>0</v>
      </c>
      <c r="I24" s="157">
        <f>'[1]Podklady RZ'!I359</f>
        <v>0</v>
      </c>
      <c r="J24" s="157">
        <f>'[1]Podklady RZ'!J359</f>
        <v>0</v>
      </c>
      <c r="K24" s="226">
        <f>'[1]Podklady RZ'!K359</f>
        <v>0</v>
      </c>
      <c r="L24" s="157">
        <f>'[1]Podklady RZ'!L359</f>
        <v>0</v>
      </c>
      <c r="M24" s="227">
        <f>'[1]Podklady RZ'!M359</f>
        <v>0</v>
      </c>
      <c r="N24" s="157">
        <f>'[1]Podklady RZ'!N359</f>
        <v>5.5670000000000004E-2</v>
      </c>
      <c r="O24" s="164">
        <f>'[1]Podklady RZ'!O359</f>
        <v>3.8639889493941759E-4</v>
      </c>
      <c r="P24" s="81"/>
      <c r="U24" s="97"/>
    </row>
    <row r="25" spans="1:21">
      <c r="A25" s="127" t="s">
        <v>238</v>
      </c>
      <c r="B25" s="226">
        <f>'[1]Podklady RZ'!B360</f>
        <v>100.49561399999999</v>
      </c>
      <c r="C25" s="157">
        <f>'[1]Podklady RZ'!C360</f>
        <v>92.640173999999988</v>
      </c>
      <c r="D25" s="227">
        <f>'[1]Podklady RZ'!D360</f>
        <v>69.971001999999999</v>
      </c>
      <c r="E25" s="226">
        <f>'[1]Podklady RZ'!E360</f>
        <v>43.745516000000009</v>
      </c>
      <c r="F25" s="157">
        <f>'[1]Podklady RZ'!F360</f>
        <v>33.777799000000009</v>
      </c>
      <c r="G25" s="227">
        <f>'[1]Podklady RZ'!G360</f>
        <v>33.690814000000003</v>
      </c>
      <c r="H25" s="157">
        <f>'[1]Podklady RZ'!H360</f>
        <v>32.300953</v>
      </c>
      <c r="I25" s="157">
        <f>'[1]Podklady RZ'!I360</f>
        <v>35.210638999999993</v>
      </c>
      <c r="J25" s="157">
        <f>'[1]Podklady RZ'!J360</f>
        <v>34.512811999999997</v>
      </c>
      <c r="K25" s="226">
        <f>'[1]Podklady RZ'!K360</f>
        <v>60.682032000000007</v>
      </c>
      <c r="L25" s="157">
        <f>'[1]Podklady RZ'!L360</f>
        <v>84.777762999999993</v>
      </c>
      <c r="M25" s="227">
        <f>'[1]Podklady RZ'!M360</f>
        <v>96.156931000000014</v>
      </c>
      <c r="N25" s="157">
        <f>'[1]Podklady RZ'!N360</f>
        <v>717.96204899999998</v>
      </c>
      <c r="O25" s="164">
        <f>'[1]Podklady RZ'!O360</f>
        <v>3.4083101646686466E-2</v>
      </c>
      <c r="P25" s="81"/>
      <c r="U25" s="78"/>
    </row>
    <row r="26" spans="1:21" ht="13.5" customHeight="1">
      <c r="A26" s="125" t="s">
        <v>314</v>
      </c>
      <c r="B26" s="224">
        <f>'[1]Podklady RZ'!B361</f>
        <v>458.20955800000002</v>
      </c>
      <c r="C26" s="156">
        <f>'[1]Podklady RZ'!C361</f>
        <v>430.69655299999999</v>
      </c>
      <c r="D26" s="225">
        <f>'[1]Podklady RZ'!D361</f>
        <v>334.56352300000003</v>
      </c>
      <c r="E26" s="224">
        <f>'[1]Podklady RZ'!E361</f>
        <v>225.64619500000001</v>
      </c>
      <c r="F26" s="156">
        <f>'[1]Podklady RZ'!F361</f>
        <v>176.74584999999999</v>
      </c>
      <c r="G26" s="225">
        <f>'[1]Podklady RZ'!G361</f>
        <v>79.93927699999999</v>
      </c>
      <c r="H26" s="156">
        <f>'[1]Podklady RZ'!H361</f>
        <v>79.489288999999999</v>
      </c>
      <c r="I26" s="156">
        <f>'[1]Podklady RZ'!I361</f>
        <v>80.430453</v>
      </c>
      <c r="J26" s="156">
        <f>'[1]Podklady RZ'!J361</f>
        <v>137.56667599999997</v>
      </c>
      <c r="K26" s="224">
        <f>'[1]Podklady RZ'!K361</f>
        <v>282.41604500000005</v>
      </c>
      <c r="L26" s="156">
        <f>'[1]Podklady RZ'!L361</f>
        <v>368.32934599999993</v>
      </c>
      <c r="M26" s="225">
        <f>'[1]Podklady RZ'!M361</f>
        <v>437.94004599999994</v>
      </c>
      <c r="N26" s="156">
        <f>'[1]Podklady RZ'!N361</f>
        <v>3091.9728109999996</v>
      </c>
      <c r="O26" s="163">
        <f>'[1]Podklady RZ'!O361</f>
        <v>4.5112217946828674E-2</v>
      </c>
      <c r="P26" s="10"/>
      <c r="U26" s="8"/>
    </row>
    <row r="27" spans="1:21" ht="12.75" customHeight="1">
      <c r="A27" s="127" t="s">
        <v>297</v>
      </c>
      <c r="B27" s="226">
        <f>'[1]Podklady RZ'!B362</f>
        <v>18.183906</v>
      </c>
      <c r="C27" s="157">
        <f>'[1]Podklady RZ'!C362</f>
        <v>27.442260999999998</v>
      </c>
      <c r="D27" s="227">
        <f>'[1]Podklady RZ'!D362</f>
        <v>21.500593000000006</v>
      </c>
      <c r="E27" s="226">
        <f>'[1]Podklady RZ'!E362</f>
        <v>14.494744000000001</v>
      </c>
      <c r="F27" s="157">
        <f>'[1]Podklady RZ'!F362</f>
        <v>11.519195999999999</v>
      </c>
      <c r="G27" s="227">
        <f>'[1]Podklady RZ'!G362</f>
        <v>3.9135440000000004</v>
      </c>
      <c r="H27" s="157">
        <f>'[1]Podklady RZ'!H362</f>
        <v>4.493824</v>
      </c>
      <c r="I27" s="157">
        <f>'[1]Podklady RZ'!I362</f>
        <v>3.9085399999999999</v>
      </c>
      <c r="J27" s="157">
        <f>'[1]Podklady RZ'!J362</f>
        <v>7.0245799999999994</v>
      </c>
      <c r="K27" s="226">
        <f>'[1]Podklady RZ'!K362</f>
        <v>17.677666000000002</v>
      </c>
      <c r="L27" s="157">
        <f>'[1]Podklady RZ'!L362</f>
        <v>23.568895000000001</v>
      </c>
      <c r="M27" s="227">
        <f>'[1]Podklady RZ'!M362</f>
        <v>27.069199000000001</v>
      </c>
      <c r="N27" s="157">
        <f>'[1]Podklady RZ'!N362</f>
        <v>180.79694800000001</v>
      </c>
      <c r="O27" s="164">
        <f>'[1]Podklady RZ'!O362</f>
        <v>1.2270103687286276E-2</v>
      </c>
      <c r="P27" s="81"/>
      <c r="U27" s="8"/>
    </row>
    <row r="28" spans="1:21" ht="12.75" customHeight="1">
      <c r="A28" s="127" t="s">
        <v>298</v>
      </c>
      <c r="B28" s="226">
        <f>'[1]Podklady RZ'!B363</f>
        <v>17.666700000000002</v>
      </c>
      <c r="C28" s="157">
        <f>'[1]Podklady RZ'!C363</f>
        <v>14.28073</v>
      </c>
      <c r="D28" s="227">
        <f>'[1]Podklady RZ'!D363</f>
        <v>12.20947</v>
      </c>
      <c r="E28" s="226">
        <f>'[1]Podklady RZ'!E363</f>
        <v>7.7383999999999995</v>
      </c>
      <c r="F28" s="157">
        <f>'[1]Podklady RZ'!F363</f>
        <v>5.8764830000000003</v>
      </c>
      <c r="G28" s="227">
        <f>'[1]Podklady RZ'!G363</f>
        <v>2.5449200000000003</v>
      </c>
      <c r="H28" s="157">
        <f>'[1]Podklady RZ'!H363</f>
        <v>3.4711109999999996</v>
      </c>
      <c r="I28" s="157">
        <f>'[1]Podklady RZ'!I363</f>
        <v>2.6929289999999999</v>
      </c>
      <c r="J28" s="157">
        <f>'[1]Podklady RZ'!J363</f>
        <v>10.030396</v>
      </c>
      <c r="K28" s="226">
        <f>'[1]Podklady RZ'!K363</f>
        <v>6.6059599999999996</v>
      </c>
      <c r="L28" s="157">
        <f>'[1]Podklady RZ'!L363</f>
        <v>8.996319999999999</v>
      </c>
      <c r="M28" s="227">
        <f>'[1]Podklady RZ'!M363</f>
        <v>10.50154</v>
      </c>
      <c r="N28" s="157">
        <f>'[1]Podklady RZ'!N363</f>
        <v>102.614959</v>
      </c>
      <c r="O28" s="164">
        <f>'[1]Podklady RZ'!O363</f>
        <v>6.7792996156268701E-2</v>
      </c>
      <c r="P28" s="81"/>
      <c r="U28" s="8"/>
    </row>
    <row r="29" spans="1:21" ht="12.75" customHeight="1">
      <c r="A29" s="127" t="s">
        <v>299</v>
      </c>
      <c r="B29" s="226">
        <f>'[1]Podklady RZ'!B364</f>
        <v>2.3720969999999997</v>
      </c>
      <c r="C29" s="157">
        <f>'[1]Podklady RZ'!C364</f>
        <v>2.186941</v>
      </c>
      <c r="D29" s="227">
        <f>'[1]Podklady RZ'!D364</f>
        <v>1.745023</v>
      </c>
      <c r="E29" s="226">
        <f>'[1]Podklady RZ'!E364</f>
        <v>1.2031270000000001</v>
      </c>
      <c r="F29" s="157">
        <f>'[1]Podklady RZ'!F364</f>
        <v>0.96127899999999999</v>
      </c>
      <c r="G29" s="227">
        <f>'[1]Podklady RZ'!G364</f>
        <v>0.39768300000000001</v>
      </c>
      <c r="H29" s="157">
        <f>'[1]Podklady RZ'!H364</f>
        <v>0.34802000000000005</v>
      </c>
      <c r="I29" s="157">
        <f>'[1]Podklady RZ'!I364</f>
        <v>0.38241200000000003</v>
      </c>
      <c r="J29" s="157">
        <f>'[1]Podklady RZ'!J364</f>
        <v>0.60420600000000002</v>
      </c>
      <c r="K29" s="226">
        <f>'[1]Podklady RZ'!K364</f>
        <v>2.6578049999999998</v>
      </c>
      <c r="L29" s="157">
        <f>'[1]Podklady RZ'!L364</f>
        <v>2.8314669999999995</v>
      </c>
      <c r="M29" s="227">
        <f>'[1]Podklady RZ'!M364</f>
        <v>3.0576810000000001</v>
      </c>
      <c r="N29" s="157">
        <f>'[1]Podklady RZ'!N364</f>
        <v>18.747740999999998</v>
      </c>
      <c r="O29" s="164">
        <f>'[1]Podklady RZ'!O364</f>
        <v>3.374117063991957E-2</v>
      </c>
      <c r="P29" s="81"/>
      <c r="U29" s="8"/>
    </row>
    <row r="30" spans="1:21" ht="12.75" customHeight="1">
      <c r="A30" s="127" t="s">
        <v>300</v>
      </c>
      <c r="B30" s="226">
        <f>'[1]Podklady RZ'!B365</f>
        <v>3.2390720000000002</v>
      </c>
      <c r="C30" s="157">
        <f>'[1]Podklady RZ'!C365</f>
        <v>2.7464330000000001</v>
      </c>
      <c r="D30" s="227">
        <f>'[1]Podklady RZ'!D365</f>
        <v>2.0311620000000001</v>
      </c>
      <c r="E30" s="226">
        <f>'[1]Podklady RZ'!E365</f>
        <v>1.2120219999999999</v>
      </c>
      <c r="F30" s="157">
        <f>'[1]Podklady RZ'!F365</f>
        <v>0.76766800000000002</v>
      </c>
      <c r="G30" s="227">
        <f>'[1]Podklady RZ'!G365</f>
        <v>0.25292900000000001</v>
      </c>
      <c r="H30" s="157">
        <f>'[1]Podklady RZ'!H365</f>
        <v>0.22850000000000001</v>
      </c>
      <c r="I30" s="157">
        <f>'[1]Podklady RZ'!I365</f>
        <v>0.24021400000000001</v>
      </c>
      <c r="J30" s="157">
        <f>'[1]Podklady RZ'!J365</f>
        <v>0.44179099999999999</v>
      </c>
      <c r="K30" s="226">
        <f>'[1]Podklady RZ'!K365</f>
        <v>1.2875909999999999</v>
      </c>
      <c r="L30" s="157">
        <f>'[1]Podklady RZ'!L365</f>
        <v>2.150989</v>
      </c>
      <c r="M30" s="227">
        <f>'[1]Podklady RZ'!M365</f>
        <v>1.814432</v>
      </c>
      <c r="N30" s="157">
        <f>'[1]Podklady RZ'!N365</f>
        <v>16.412803</v>
      </c>
      <c r="O30" s="164">
        <f>'[1]Podklady RZ'!O365</f>
        <v>8.7742301003146103E-2</v>
      </c>
      <c r="P30" s="81"/>
    </row>
    <row r="31" spans="1:21">
      <c r="A31" s="127" t="s">
        <v>301</v>
      </c>
      <c r="B31" s="226">
        <f>'[1]Podklady RZ'!B366</f>
        <v>0.51487000000000005</v>
      </c>
      <c r="C31" s="157">
        <f>'[1]Podklady RZ'!C366</f>
        <v>0.68686999999999998</v>
      </c>
      <c r="D31" s="227">
        <f>'[1]Podklady RZ'!D366</f>
        <v>0.65200000000000002</v>
      </c>
      <c r="E31" s="226">
        <f>'[1]Podklady RZ'!E366</f>
        <v>0.23125000000000001</v>
      </c>
      <c r="F31" s="157">
        <f>'[1]Podklady RZ'!F366</f>
        <v>0.33457999999999999</v>
      </c>
      <c r="G31" s="227">
        <f>'[1]Podklady RZ'!G366</f>
        <v>9.8650000000000002E-2</v>
      </c>
      <c r="H31" s="157">
        <f>'[1]Podklady RZ'!H366</f>
        <v>0.12074</v>
      </c>
      <c r="I31" s="157">
        <f>'[1]Podklady RZ'!I366</f>
        <v>5.9369999999999999E-2</v>
      </c>
      <c r="J31" s="157">
        <f>'[1]Podklady RZ'!J366</f>
        <v>8.8730000000000003E-2</v>
      </c>
      <c r="K31" s="226">
        <f>'[1]Podklady RZ'!K366</f>
        <v>0.70101000000000002</v>
      </c>
      <c r="L31" s="157">
        <f>'[1]Podklady RZ'!L366</f>
        <v>0.50851000000000002</v>
      </c>
      <c r="M31" s="227">
        <f>'[1]Podklady RZ'!M366</f>
        <v>0.49864999999999998</v>
      </c>
      <c r="N31" s="157">
        <f>'[1]Podklady RZ'!N366</f>
        <v>4.4952300000000003</v>
      </c>
      <c r="O31" s="164">
        <f>'[1]Podklady RZ'!O366</f>
        <v>8.1159629032557645E-3</v>
      </c>
      <c r="P31" s="81"/>
    </row>
    <row r="32" spans="1:21">
      <c r="A32" s="127" t="s">
        <v>302</v>
      </c>
      <c r="B32" s="226">
        <f>'[1]Podklady RZ'!B367</f>
        <v>288.67622600000004</v>
      </c>
      <c r="C32" s="157">
        <f>'[1]Podklady RZ'!C367</f>
        <v>264.75841700000001</v>
      </c>
      <c r="D32" s="227">
        <f>'[1]Podklady RZ'!D367</f>
        <v>204.59514999999999</v>
      </c>
      <c r="E32" s="226">
        <f>'[1]Podklady RZ'!E367</f>
        <v>139.39193000000003</v>
      </c>
      <c r="F32" s="157">
        <f>'[1]Podklady RZ'!F367</f>
        <v>111.73959499999999</v>
      </c>
      <c r="G32" s="227">
        <f>'[1]Podklady RZ'!G367</f>
        <v>51.829899999999995</v>
      </c>
      <c r="H32" s="157">
        <f>'[1]Podklady RZ'!H367</f>
        <v>49.599347999999999</v>
      </c>
      <c r="I32" s="157">
        <f>'[1]Podklady RZ'!I367</f>
        <v>51.049298999999998</v>
      </c>
      <c r="J32" s="157">
        <f>'[1]Podklady RZ'!J367</f>
        <v>84.228849999999994</v>
      </c>
      <c r="K32" s="226">
        <f>'[1]Podklady RZ'!K367</f>
        <v>175.387123</v>
      </c>
      <c r="L32" s="157">
        <f>'[1]Podklady RZ'!L367</f>
        <v>226.911182</v>
      </c>
      <c r="M32" s="227">
        <f>'[1]Podklady RZ'!M367</f>
        <v>270.99837899999994</v>
      </c>
      <c r="N32" s="157">
        <f>'[1]Podklady RZ'!N367</f>
        <v>1919.165399</v>
      </c>
      <c r="O32" s="164">
        <f>'[1]Podklady RZ'!O367</f>
        <v>5.8359252432059243E-2</v>
      </c>
      <c r="P32" s="81"/>
    </row>
    <row r="33" spans="1:16">
      <c r="A33" s="127" t="s">
        <v>303</v>
      </c>
      <c r="B33" s="226">
        <f>'[1]Podklady RZ'!B368</f>
        <v>107.19939799999999</v>
      </c>
      <c r="C33" s="157">
        <f>'[1]Podklady RZ'!C368</f>
        <v>99.72869</v>
      </c>
      <c r="D33" s="227">
        <f>'[1]Podklady RZ'!D368</f>
        <v>77.434105000000002</v>
      </c>
      <c r="E33" s="226">
        <f>'[1]Podklady RZ'!E368</f>
        <v>51.977992</v>
      </c>
      <c r="F33" s="157">
        <f>'[1]Podklady RZ'!F368</f>
        <v>38.360568000000008</v>
      </c>
      <c r="G33" s="227">
        <f>'[1]Podklady RZ'!G368</f>
        <v>17.893939</v>
      </c>
      <c r="H33" s="157">
        <f>'[1]Podklady RZ'!H368</f>
        <v>16.014678999999997</v>
      </c>
      <c r="I33" s="157">
        <f>'[1]Podklady RZ'!I368</f>
        <v>16.675051</v>
      </c>
      <c r="J33" s="157">
        <f>'[1]Podklady RZ'!J368</f>
        <v>28.732726999999993</v>
      </c>
      <c r="K33" s="226">
        <f>'[1]Podklady RZ'!K368</f>
        <v>64.543869999999998</v>
      </c>
      <c r="L33" s="157">
        <f>'[1]Podklady RZ'!L368</f>
        <v>84.68095799999999</v>
      </c>
      <c r="M33" s="227">
        <f>'[1]Podklady RZ'!M368</f>
        <v>100.49936900000002</v>
      </c>
      <c r="N33" s="157">
        <f>'[1]Podklady RZ'!N368</f>
        <v>703.74134600000002</v>
      </c>
      <c r="O33" s="164">
        <f>'[1]Podklady RZ'!O368</f>
        <v>4.2466133679643712E-2</v>
      </c>
      <c r="P33" s="81"/>
    </row>
    <row r="34" spans="1:16">
      <c r="A34" s="127" t="s">
        <v>236</v>
      </c>
      <c r="B34" s="226">
        <f>'[1]Podklady RZ'!B369</f>
        <v>20.357289000000002</v>
      </c>
      <c r="C34" s="157">
        <f>'[1]Podklady RZ'!C369</f>
        <v>18.866211</v>
      </c>
      <c r="D34" s="227">
        <f>'[1]Podklady RZ'!D369</f>
        <v>14.39602</v>
      </c>
      <c r="E34" s="226">
        <f>'[1]Podklady RZ'!E369</f>
        <v>9.3967299999999998</v>
      </c>
      <c r="F34" s="157">
        <f>'[1]Podklady RZ'!F369</f>
        <v>7.1864809999999997</v>
      </c>
      <c r="G34" s="227">
        <f>'[1]Podklady RZ'!G369</f>
        <v>3.0077120000000002</v>
      </c>
      <c r="H34" s="157">
        <f>'[1]Podklady RZ'!H369</f>
        <v>5.2130669999999997</v>
      </c>
      <c r="I34" s="157">
        <f>'[1]Podklady RZ'!I369</f>
        <v>5.4226380000000001</v>
      </c>
      <c r="J34" s="157">
        <f>'[1]Podklady RZ'!J369</f>
        <v>6.4153959999999994</v>
      </c>
      <c r="K34" s="226">
        <f>'[1]Podklady RZ'!K369</f>
        <v>13.555020000000001</v>
      </c>
      <c r="L34" s="157">
        <f>'[1]Podklady RZ'!L369</f>
        <v>18.681025000000002</v>
      </c>
      <c r="M34" s="227">
        <f>'[1]Podklady RZ'!M369</f>
        <v>23.500796000000001</v>
      </c>
      <c r="N34" s="157">
        <f>'[1]Podklady RZ'!N369</f>
        <v>145.99838500000001</v>
      </c>
      <c r="O34" s="164">
        <f>'[1]Podklady RZ'!O369</f>
        <v>9.4962901876714093E-2</v>
      </c>
      <c r="P34" s="81"/>
    </row>
    <row r="35" spans="1:16" ht="11.45"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7.2652439885776243E-2</v>
      </c>
    </row>
    <row r="40" spans="1:16">
      <c r="B40" s="1"/>
      <c r="C40" s="1"/>
      <c r="D40" s="1"/>
      <c r="M40" s="10" t="s">
        <v>215</v>
      </c>
      <c r="N40" s="84">
        <f>O8</f>
        <v>4.1818682027443675E-2</v>
      </c>
    </row>
    <row r="41" spans="1:16">
      <c r="B41" s="8"/>
      <c r="C41" s="8"/>
      <c r="D41" s="8"/>
      <c r="M41" s="10" t="s">
        <v>219</v>
      </c>
      <c r="N41" s="84">
        <f>O9</f>
        <v>4.2289771645309095E-2</v>
      </c>
    </row>
  </sheetData>
  <mergeCells count="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{DDC7855E-897A-4F10-AF75-4E27822A60E4}</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{AEA8BA17-C5E5-493C-920B-4FEF140B35FD}</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DDC7855E-897A-4F10-AF75-4E27822A60E4}">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AEA8BA17-C5E5-493C-920B-4FEF140B35FD}">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34">
    <tabColor rgb="FF00B0F0"/>
  </sheetPr>
  <dimension ref="A1:U41"/>
  <sheetViews>
    <sheetView showGridLines="0" view="pageBreakPreview" zoomScaleNormal="70" zoomScaleSheetLayoutView="100" workbookViewId="0">
      <selection activeCell="S28" sqref="S28"/>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320</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3" t="s">
        <v>199</v>
      </c>
      <c r="F5" s="264"/>
      <c r="G5" s="265"/>
      <c r="H5" s="264" t="s">
        <v>200</v>
      </c>
      <c r="I5" s="264"/>
      <c r="J5" s="264"/>
      <c r="K5" s="263" t="s">
        <v>201</v>
      </c>
      <c r="L5" s="264"/>
      <c r="M5" s="265"/>
      <c r="N5" s="266" t="s">
        <v>214</v>
      </c>
      <c r="O5" s="273" t="s">
        <v>309</v>
      </c>
    </row>
    <row r="6" spans="1:21">
      <c r="A6" s="130"/>
      <c r="B6" s="243" t="s">
        <v>202</v>
      </c>
      <c r="C6" s="244" t="s">
        <v>203</v>
      </c>
      <c r="D6" s="245" t="s">
        <v>204</v>
      </c>
      <c r="E6" s="243" t="s">
        <v>205</v>
      </c>
      <c r="F6" s="244" t="s">
        <v>206</v>
      </c>
      <c r="G6" s="245" t="s">
        <v>207</v>
      </c>
      <c r="H6" s="244" t="s">
        <v>208</v>
      </c>
      <c r="I6" s="244" t="s">
        <v>209</v>
      </c>
      <c r="J6" s="244" t="s">
        <v>210</v>
      </c>
      <c r="K6" s="243" t="s">
        <v>211</v>
      </c>
      <c r="L6" s="244" t="s">
        <v>212</v>
      </c>
      <c r="M6" s="245" t="s">
        <v>213</v>
      </c>
      <c r="N6" s="266"/>
      <c r="O6" s="273"/>
      <c r="P6" s="10"/>
      <c r="U6" s="10"/>
    </row>
    <row r="7" spans="1:21">
      <c r="A7" s="124" t="s">
        <v>310</v>
      </c>
      <c r="B7" s="224">
        <f>'[1]Podklady RZ'!B377</f>
        <v>633.84740000000033</v>
      </c>
      <c r="C7" s="156">
        <f>'[1]Podklady RZ'!C377</f>
        <v>632.38640000000021</v>
      </c>
      <c r="D7" s="225">
        <f>'[1]Podklady RZ'!D377</f>
        <v>633.64440000000025</v>
      </c>
      <c r="E7" s="224">
        <f>'[1]Podklady RZ'!E377</f>
        <v>636.83040000000028</v>
      </c>
      <c r="F7" s="156">
        <f>'[1]Podklady RZ'!F377</f>
        <v>636.35550000000023</v>
      </c>
      <c r="G7" s="225">
        <f>'[1]Podklady RZ'!G377</f>
        <v>637.53440000000023</v>
      </c>
      <c r="H7" s="156">
        <f>'[1]Podklady RZ'!H377</f>
        <v>637.55540000000019</v>
      </c>
      <c r="I7" s="156">
        <f>'[1]Podklady RZ'!I377</f>
        <v>637.55540000000019</v>
      </c>
      <c r="J7" s="156">
        <f>'[1]Podklady RZ'!J377</f>
        <v>643.67140000000018</v>
      </c>
      <c r="K7" s="224">
        <f>'[1]Podklady RZ'!K377</f>
        <v>642.46440000000018</v>
      </c>
      <c r="L7" s="156">
        <f>'[1]Podklady RZ'!L377</f>
        <v>642.46440000000018</v>
      </c>
      <c r="M7" s="225">
        <f>'[1]Podklady RZ'!M377</f>
        <v>642.56600000000026</v>
      </c>
      <c r="N7" s="156">
        <f>'[1]Podklady RZ'!N377</f>
        <v>642.56600000000026</v>
      </c>
      <c r="O7" s="162">
        <f>'[1]Podklady RZ'!O377</f>
        <v>1.6660743954891255E-2</v>
      </c>
      <c r="P7" s="10"/>
      <c r="U7" s="56"/>
    </row>
    <row r="8" spans="1:21">
      <c r="A8" s="124" t="s">
        <v>311</v>
      </c>
      <c r="B8" s="224">
        <f>'[1]Podklady RZ'!B378</f>
        <v>494.95268000000027</v>
      </c>
      <c r="C8" s="156">
        <f>'[1]Podklady RZ'!C378</f>
        <v>443.48810400000025</v>
      </c>
      <c r="D8" s="225">
        <f>'[1]Podklady RZ'!D378</f>
        <v>377.33746100000013</v>
      </c>
      <c r="E8" s="224">
        <f>'[1]Podklady RZ'!E378</f>
        <v>278.087647</v>
      </c>
      <c r="F8" s="156">
        <f>'[1]Podklady RZ'!F378</f>
        <v>246.05467499999997</v>
      </c>
      <c r="G8" s="225">
        <f>'[1]Podklady RZ'!G378</f>
        <v>174.85272399999999</v>
      </c>
      <c r="H8" s="156">
        <f>'[1]Podklady RZ'!H378</f>
        <v>153.48962099999989</v>
      </c>
      <c r="I8" s="156">
        <f>'[1]Podklady RZ'!I378</f>
        <v>153.339778</v>
      </c>
      <c r="J8" s="156">
        <f>'[1]Podklady RZ'!J378</f>
        <v>161.83980099999999</v>
      </c>
      <c r="K8" s="224">
        <f>'[1]Podklady RZ'!K378</f>
        <v>285.88415299999991</v>
      </c>
      <c r="L8" s="156">
        <f>'[1]Podklady RZ'!L378</f>
        <v>403.26669999999973</v>
      </c>
      <c r="M8" s="225">
        <f>'[1]Podklady RZ'!M378</f>
        <v>449.61077999999986</v>
      </c>
      <c r="N8" s="156">
        <f>'[1]Podklady RZ'!N378</f>
        <v>3622.2041240000003</v>
      </c>
      <c r="O8" s="162">
        <f>'[1]Podklady RZ'!O378</f>
        <v>2.6375056981169775E-2</v>
      </c>
      <c r="P8" s="10"/>
      <c r="U8" s="56"/>
    </row>
    <row r="9" spans="1:21">
      <c r="A9" s="124" t="s">
        <v>312</v>
      </c>
      <c r="B9" s="224">
        <f>'[1]Podklady RZ'!B379</f>
        <v>252.55242600000003</v>
      </c>
      <c r="C9" s="156">
        <f>'[1]Podklady RZ'!C379</f>
        <v>225.42289600000001</v>
      </c>
      <c r="D9" s="225">
        <f>'[1]Podklady RZ'!D379</f>
        <v>175.28880199999998</v>
      </c>
      <c r="E9" s="224">
        <f>'[1]Podklady RZ'!E379</f>
        <v>115.58692000000002</v>
      </c>
      <c r="F9" s="156">
        <f>'[1]Podklady RZ'!F379</f>
        <v>87.306930000000023</v>
      </c>
      <c r="G9" s="225">
        <f>'[1]Podklady RZ'!G379</f>
        <v>43.525041999999999</v>
      </c>
      <c r="H9" s="156">
        <f>'[1]Podklady RZ'!H379</f>
        <v>42.77347300000001</v>
      </c>
      <c r="I9" s="156">
        <f>'[1]Podklady RZ'!I379</f>
        <v>42.877510000000001</v>
      </c>
      <c r="J9" s="156">
        <f>'[1]Podklady RZ'!J379</f>
        <v>58.753215000000012</v>
      </c>
      <c r="K9" s="224">
        <f>'[1]Podklady RZ'!K379</f>
        <v>141.45675800000001</v>
      </c>
      <c r="L9" s="156">
        <f>'[1]Podklady RZ'!L379</f>
        <v>195.32955400000003</v>
      </c>
      <c r="M9" s="225">
        <f>'[1]Podklady RZ'!M379</f>
        <v>226.49222599999996</v>
      </c>
      <c r="N9" s="156">
        <f>'[1]Podklady RZ'!N379</f>
        <v>1607.3657519999997</v>
      </c>
      <c r="O9" s="163">
        <f>'[1]Podklady RZ'!O379</f>
        <v>2.0849673213606944E-2</v>
      </c>
      <c r="P9" s="81"/>
      <c r="U9" s="83"/>
    </row>
    <row r="10" spans="1:21">
      <c r="A10" s="127" t="s">
        <v>223</v>
      </c>
      <c r="B10" s="226">
        <f>'[1]Podklady RZ'!B380</f>
        <v>111.30326000000001</v>
      </c>
      <c r="C10" s="157">
        <f>'[1]Podklady RZ'!C380</f>
        <v>96.851590000000016</v>
      </c>
      <c r="D10" s="227">
        <f>'[1]Podklady RZ'!D380</f>
        <v>76.141729999999995</v>
      </c>
      <c r="E10" s="226">
        <f>'[1]Podklady RZ'!E380</f>
        <v>49.954100000000004</v>
      </c>
      <c r="F10" s="157">
        <f>'[1]Podklady RZ'!F380</f>
        <v>39.002670000000009</v>
      </c>
      <c r="G10" s="227">
        <f>'[1]Podklady RZ'!G380</f>
        <v>16.938444999999998</v>
      </c>
      <c r="H10" s="157">
        <f>'[1]Podklady RZ'!H380</f>
        <v>17.388064000000004</v>
      </c>
      <c r="I10" s="157">
        <f>'[1]Podklady RZ'!I380</f>
        <v>17.014979</v>
      </c>
      <c r="J10" s="157">
        <f>'[1]Podklady RZ'!J380</f>
        <v>23.843462000000002</v>
      </c>
      <c r="K10" s="226">
        <f>'[1]Podklady RZ'!K380</f>
        <v>59.475064999999994</v>
      </c>
      <c r="L10" s="157">
        <f>'[1]Podklady RZ'!L380</f>
        <v>83.298949000000007</v>
      </c>
      <c r="M10" s="227">
        <f>'[1]Podklady RZ'!M380</f>
        <v>98.139323999999988</v>
      </c>
      <c r="N10" s="157">
        <f>'[1]Podklady RZ'!N380</f>
        <v>689.35163799999998</v>
      </c>
      <c r="O10" s="164">
        <f>'[1]Podklady RZ'!O380</f>
        <v>6.4390277166088722E-2</v>
      </c>
      <c r="P10" s="81"/>
      <c r="U10" s="97"/>
    </row>
    <row r="11" spans="1:21">
      <c r="A11" s="127" t="s">
        <v>224</v>
      </c>
      <c r="B11" s="226">
        <f>'[1]Podklady RZ'!B381</f>
        <v>5.4139719999999993</v>
      </c>
      <c r="C11" s="157">
        <f>'[1]Podklady RZ'!C381</f>
        <v>5.0668670000000002</v>
      </c>
      <c r="D11" s="227">
        <f>'[1]Podklady RZ'!D381</f>
        <v>4.5522789999999995</v>
      </c>
      <c r="E11" s="226">
        <f>'[1]Podklady RZ'!E381</f>
        <v>3.2717420000000002</v>
      </c>
      <c r="F11" s="157">
        <f>'[1]Podklady RZ'!F381</f>
        <v>2.4804359999999996</v>
      </c>
      <c r="G11" s="227">
        <f>'[1]Podklady RZ'!G381</f>
        <v>1.1702240000000002</v>
      </c>
      <c r="H11" s="157">
        <f>'[1]Podklady RZ'!H381</f>
        <v>1.0742649999999998</v>
      </c>
      <c r="I11" s="157">
        <f>'[1]Podklady RZ'!I381</f>
        <v>1.123535</v>
      </c>
      <c r="J11" s="157">
        <f>'[1]Podklady RZ'!J381</f>
        <v>1.6376370000000002</v>
      </c>
      <c r="K11" s="226">
        <f>'[1]Podklady RZ'!K381</f>
        <v>4.1327969999999992</v>
      </c>
      <c r="L11" s="157">
        <f>'[1]Podklady RZ'!L381</f>
        <v>5.1323909999999993</v>
      </c>
      <c r="M11" s="227">
        <f>'[1]Podklady RZ'!M381</f>
        <v>5.9042950000000003</v>
      </c>
      <c r="N11" s="157">
        <f>'[1]Podklady RZ'!N381</f>
        <v>40.960439999999998</v>
      </c>
      <c r="O11" s="164">
        <f>'[1]Podklady RZ'!O381</f>
        <v>7.612279347416262E-2</v>
      </c>
      <c r="P11" s="81"/>
      <c r="U11" s="97"/>
    </row>
    <row r="12" spans="1:21">
      <c r="A12" s="127" t="s">
        <v>225</v>
      </c>
      <c r="B12" s="226">
        <f>'[1]Podklady RZ'!B382</f>
        <v>0</v>
      </c>
      <c r="C12" s="157">
        <f>'[1]Podklady RZ'!C382</f>
        <v>0</v>
      </c>
      <c r="D12" s="227">
        <f>'[1]Podklady RZ'!D382</f>
        <v>0</v>
      </c>
      <c r="E12" s="226">
        <f>'[1]Podklady RZ'!E382</f>
        <v>0</v>
      </c>
      <c r="F12" s="157">
        <f>'[1]Podklady RZ'!F382</f>
        <v>0</v>
      </c>
      <c r="G12" s="227">
        <f>'[1]Podklady RZ'!G382</f>
        <v>0</v>
      </c>
      <c r="H12" s="157">
        <f>'[1]Podklady RZ'!H382</f>
        <v>0</v>
      </c>
      <c r="I12" s="157">
        <f>'[1]Podklady RZ'!I382</f>
        <v>0</v>
      </c>
      <c r="J12" s="157">
        <f>'[1]Podklady RZ'!J382</f>
        <v>0</v>
      </c>
      <c r="K12" s="226">
        <f>'[1]Podklady RZ'!K382</f>
        <v>0</v>
      </c>
      <c r="L12" s="157">
        <f>'[1]Podklady RZ'!L382</f>
        <v>0</v>
      </c>
      <c r="M12" s="227">
        <f>'[1]Podklady RZ'!M382</f>
        <v>0</v>
      </c>
      <c r="N12" s="157">
        <f>'[1]Podklady RZ'!N382</f>
        <v>0</v>
      </c>
      <c r="O12" s="164">
        <f>'[1]Podklady RZ'!O382</f>
        <v>0</v>
      </c>
      <c r="P12" s="81"/>
      <c r="U12" s="97"/>
    </row>
    <row r="13" spans="1:21">
      <c r="A13" s="127" t="s">
        <v>226</v>
      </c>
      <c r="B13" s="226">
        <f>'[1]Podklady RZ'!B383</f>
        <v>0</v>
      </c>
      <c r="C13" s="157">
        <f>'[1]Podklady RZ'!C383</f>
        <v>0</v>
      </c>
      <c r="D13" s="227">
        <f>'[1]Podklady RZ'!D383</f>
        <v>5.0000000000000001E-3</v>
      </c>
      <c r="E13" s="226">
        <f>'[1]Podklady RZ'!E383</f>
        <v>0.45894000000000001</v>
      </c>
      <c r="F13" s="157">
        <f>'[1]Podklady RZ'!F383</f>
        <v>0.36942999999999998</v>
      </c>
      <c r="G13" s="227">
        <f>'[1]Podklady RZ'!G383</f>
        <v>0.16796</v>
      </c>
      <c r="H13" s="157">
        <f>'[1]Podklady RZ'!H383</f>
        <v>0.14853</v>
      </c>
      <c r="I13" s="157">
        <f>'[1]Podklady RZ'!I383</f>
        <v>0.11115999999999999</v>
      </c>
      <c r="J13" s="157">
        <f>'[1]Podklady RZ'!J383</f>
        <v>0.124158</v>
      </c>
      <c r="K13" s="226">
        <f>'[1]Podklady RZ'!K383</f>
        <v>7.7787999999999996E-2</v>
      </c>
      <c r="L13" s="157">
        <f>'[1]Podklady RZ'!L383</f>
        <v>6.0000000000000001E-3</v>
      </c>
      <c r="M13" s="227">
        <f>'[1]Podklady RZ'!M383</f>
        <v>2E-3</v>
      </c>
      <c r="N13" s="157">
        <f>'[1]Podklady RZ'!N383</f>
        <v>1.4709659999999998</v>
      </c>
      <c r="O13" s="164">
        <f>'[1]Podklady RZ'!O383</f>
        <v>2.7807939976109943E-2</v>
      </c>
      <c r="P13" s="81"/>
      <c r="U13" s="97"/>
    </row>
    <row r="14" spans="1:21">
      <c r="A14" s="127" t="s">
        <v>227</v>
      </c>
      <c r="B14" s="226">
        <f>'[1]Podklady RZ'!B384</f>
        <v>0.51870000000000005</v>
      </c>
      <c r="C14" s="157">
        <f>'[1]Podklady RZ'!C384</f>
        <v>1.0243499999999999</v>
      </c>
      <c r="D14" s="227">
        <f>'[1]Podklady RZ'!D384</f>
        <v>7.1359999999999993E-2</v>
      </c>
      <c r="E14" s="226">
        <f>'[1]Podklady RZ'!E384</f>
        <v>0.50300999999999996</v>
      </c>
      <c r="F14" s="157">
        <f>'[1]Podklady RZ'!F384</f>
        <v>0.52227000000000001</v>
      </c>
      <c r="G14" s="227">
        <f>'[1]Podklady RZ'!G384</f>
        <v>0.27466000000000002</v>
      </c>
      <c r="H14" s="157">
        <f>'[1]Podklady RZ'!H384</f>
        <v>1.3859999999999999E-2</v>
      </c>
      <c r="I14" s="157">
        <f>'[1]Podklady RZ'!I384</f>
        <v>1.298E-2</v>
      </c>
      <c r="J14" s="157">
        <f>'[1]Podklady RZ'!J384</f>
        <v>2.147E-2</v>
      </c>
      <c r="K14" s="226">
        <f>'[1]Podklady RZ'!K384</f>
        <v>0.25069000000000002</v>
      </c>
      <c r="L14" s="157">
        <f>'[1]Podklady RZ'!L384</f>
        <v>5.568E-2</v>
      </c>
      <c r="M14" s="227">
        <f>'[1]Podklady RZ'!M384</f>
        <v>3.7249999999999998E-2</v>
      </c>
      <c r="N14" s="157">
        <f>'[1]Podklady RZ'!N384</f>
        <v>3.3062800000000001</v>
      </c>
      <c r="O14" s="164">
        <f>'[1]Podklady RZ'!O384</f>
        <v>3.7518423009768265E-2</v>
      </c>
      <c r="P14" s="81"/>
      <c r="U14" s="97"/>
    </row>
    <row r="15" spans="1:21">
      <c r="A15" s="127" t="s">
        <v>228</v>
      </c>
      <c r="B15" s="226">
        <f>'[1]Podklady RZ'!B385</f>
        <v>1.8E-3</v>
      </c>
      <c r="C15" s="157">
        <f>'[1]Podklady RZ'!C385</f>
        <v>8.4000000000000012E-3</v>
      </c>
      <c r="D15" s="227">
        <f>'[1]Podklady RZ'!D385</f>
        <v>1.41E-2</v>
      </c>
      <c r="E15" s="226">
        <f>'[1]Podklady RZ'!E385</f>
        <v>1.8699999999999998E-2</v>
      </c>
      <c r="F15" s="157">
        <f>'[1]Podklady RZ'!F385</f>
        <v>1.6300000000000002E-2</v>
      </c>
      <c r="G15" s="227">
        <f>'[1]Podklady RZ'!G385</f>
        <v>2.4799999999999999E-2</v>
      </c>
      <c r="H15" s="157">
        <f>'[1]Podklady RZ'!H385</f>
        <v>1.9100000000000002E-2</v>
      </c>
      <c r="I15" s="157">
        <f>'[1]Podklady RZ'!I385</f>
        <v>2.3399999999999997E-2</v>
      </c>
      <c r="J15" s="157">
        <f>'[1]Podklady RZ'!J385</f>
        <v>1.4800000000000001E-2</v>
      </c>
      <c r="K15" s="226">
        <f>'[1]Podklady RZ'!K385</f>
        <v>8.5000000000000006E-3</v>
      </c>
      <c r="L15" s="157">
        <f>'[1]Podklady RZ'!L385</f>
        <v>5.3E-3</v>
      </c>
      <c r="M15" s="227">
        <f>'[1]Podklady RZ'!M385</f>
        <v>2.8E-3</v>
      </c>
      <c r="N15" s="157">
        <f>'[1]Podklady RZ'!N385</f>
        <v>0.158</v>
      </c>
      <c r="O15" s="164">
        <f>'[1]Podklady RZ'!O385</f>
        <v>0.15582222853400871</v>
      </c>
      <c r="P15" s="81"/>
      <c r="U15" s="97"/>
    </row>
    <row r="16" spans="1:21">
      <c r="A16" s="127" t="s">
        <v>229</v>
      </c>
      <c r="B16" s="226">
        <f>'[1]Podklady RZ'!B386</f>
        <v>40.010565</v>
      </c>
      <c r="C16" s="157">
        <f>'[1]Podklady RZ'!C386</f>
        <v>37.414563999999999</v>
      </c>
      <c r="D16" s="227">
        <f>'[1]Podklady RZ'!D386</f>
        <v>27.660490000000003</v>
      </c>
      <c r="E16" s="226">
        <f>'[1]Podklady RZ'!E386</f>
        <v>11.355486999999998</v>
      </c>
      <c r="F16" s="157">
        <f>'[1]Podklady RZ'!F386</f>
        <v>0.39500000000000002</v>
      </c>
      <c r="G16" s="227">
        <f>'[1]Podklady RZ'!G386</f>
        <v>0</v>
      </c>
      <c r="H16" s="157">
        <f>'[1]Podklady RZ'!H386</f>
        <v>0</v>
      </c>
      <c r="I16" s="157">
        <f>'[1]Podklady RZ'!I386</f>
        <v>0</v>
      </c>
      <c r="J16" s="157">
        <f>'[1]Podklady RZ'!J386</f>
        <v>4.4999999999999998E-2</v>
      </c>
      <c r="K16" s="226">
        <f>'[1]Podklady RZ'!K386</f>
        <v>1.1140000000000001</v>
      </c>
      <c r="L16" s="157">
        <f>'[1]Podklady RZ'!L386</f>
        <v>26.316433</v>
      </c>
      <c r="M16" s="227">
        <f>'[1]Podklady RZ'!M386</f>
        <v>36.640891000000003</v>
      </c>
      <c r="N16" s="157">
        <f>'[1]Podklady RZ'!N386</f>
        <v>180.95243000000002</v>
      </c>
      <c r="O16" s="164">
        <f>'[1]Podklady RZ'!O386</f>
        <v>5.7692959062047586E-3</v>
      </c>
      <c r="P16" s="81"/>
      <c r="U16" s="97"/>
    </row>
    <row r="17" spans="1:21">
      <c r="A17" s="127" t="s">
        <v>230</v>
      </c>
      <c r="B17" s="226">
        <f>'[1]Podklady RZ'!B387</f>
        <v>6.5105600000000008</v>
      </c>
      <c r="C17" s="157">
        <f>'[1]Podklady RZ'!C387</f>
        <v>5.6353400000000002</v>
      </c>
      <c r="D17" s="227">
        <f>'[1]Podklady RZ'!D387</f>
        <v>5.0267799999999996</v>
      </c>
      <c r="E17" s="226">
        <f>'[1]Podklady RZ'!E387</f>
        <v>3.5679499999999997</v>
      </c>
      <c r="F17" s="157">
        <f>'[1]Podklady RZ'!F387</f>
        <v>1.58531</v>
      </c>
      <c r="G17" s="227">
        <f>'[1]Podklady RZ'!G387</f>
        <v>1.03074</v>
      </c>
      <c r="H17" s="157">
        <f>'[1]Podklady RZ'!H387</f>
        <v>1.0300199999999999</v>
      </c>
      <c r="I17" s="157">
        <f>'[1]Podklady RZ'!I387</f>
        <v>1.0300199999999999</v>
      </c>
      <c r="J17" s="157">
        <f>'[1]Podklady RZ'!J387</f>
        <v>1.31029</v>
      </c>
      <c r="K17" s="226">
        <f>'[1]Podklady RZ'!K387</f>
        <v>3.4174000000000002</v>
      </c>
      <c r="L17" s="157">
        <f>'[1]Podklady RZ'!L387</f>
        <v>2.7673400000000004</v>
      </c>
      <c r="M17" s="227">
        <f>'[1]Podklady RZ'!M387</f>
        <v>6.1319499999999998</v>
      </c>
      <c r="N17" s="157">
        <f>'[1]Podklady RZ'!N387</f>
        <v>39.043700000000001</v>
      </c>
      <c r="O17" s="164">
        <f>'[1]Podklady RZ'!O387</f>
        <v>4.0309658691314011E-2</v>
      </c>
      <c r="P17" s="81"/>
      <c r="U17" s="97"/>
    </row>
    <row r="18" spans="1:21">
      <c r="A18" s="127" t="s">
        <v>231</v>
      </c>
      <c r="B18" s="226">
        <f>'[1]Podklady RZ'!B388</f>
        <v>0</v>
      </c>
      <c r="C18" s="157">
        <f>'[1]Podklady RZ'!C388</f>
        <v>0</v>
      </c>
      <c r="D18" s="227">
        <f>'[1]Podklady RZ'!D388</f>
        <v>0</v>
      </c>
      <c r="E18" s="226">
        <f>'[1]Podklady RZ'!E388</f>
        <v>0</v>
      </c>
      <c r="F18" s="157">
        <f>'[1]Podklady RZ'!F388</f>
        <v>0</v>
      </c>
      <c r="G18" s="227">
        <f>'[1]Podklady RZ'!G388</f>
        <v>0</v>
      </c>
      <c r="H18" s="157">
        <f>'[1]Podklady RZ'!H388</f>
        <v>0</v>
      </c>
      <c r="I18" s="157">
        <f>'[1]Podklady RZ'!I388</f>
        <v>0</v>
      </c>
      <c r="J18" s="157">
        <f>'[1]Podklady RZ'!J388</f>
        <v>0</v>
      </c>
      <c r="K18" s="226">
        <f>'[1]Podklady RZ'!K388</f>
        <v>0</v>
      </c>
      <c r="L18" s="157">
        <f>'[1]Podklady RZ'!L388</f>
        <v>0</v>
      </c>
      <c r="M18" s="227">
        <f>'[1]Podklady RZ'!M388</f>
        <v>0</v>
      </c>
      <c r="N18" s="157">
        <f>'[1]Podklady RZ'!N388</f>
        <v>0</v>
      </c>
      <c r="O18" s="164">
        <f>'[1]Podklady RZ'!O388</f>
        <v>0</v>
      </c>
      <c r="P18" s="81"/>
      <c r="U18" s="97"/>
    </row>
    <row r="19" spans="1:21">
      <c r="A19" s="127" t="s">
        <v>232</v>
      </c>
      <c r="B19" s="226">
        <f>'[1]Podklady RZ'!B389</f>
        <v>1.482084</v>
      </c>
      <c r="C19" s="157">
        <f>'[1]Podklady RZ'!C389</f>
        <v>1.5794220000000001</v>
      </c>
      <c r="D19" s="227">
        <f>'[1]Podklady RZ'!D389</f>
        <v>1.141492</v>
      </c>
      <c r="E19" s="226">
        <f>'[1]Podklady RZ'!E389</f>
        <v>1.0720999999999998</v>
      </c>
      <c r="F19" s="157">
        <f>'[1]Podklady RZ'!F389</f>
        <v>1.243269</v>
      </c>
      <c r="G19" s="227">
        <f>'[1]Podklady RZ'!G389</f>
        <v>2.300732</v>
      </c>
      <c r="H19" s="157">
        <f>'[1]Podklady RZ'!H389</f>
        <v>1.3250869999999999</v>
      </c>
      <c r="I19" s="157">
        <f>'[1]Podklady RZ'!I389</f>
        <v>2.1680329999999999</v>
      </c>
      <c r="J19" s="157">
        <f>'[1]Podklady RZ'!J389</f>
        <v>1.7942049999999998</v>
      </c>
      <c r="K19" s="226">
        <f>'[1]Podklady RZ'!K389</f>
        <v>1.5212110000000001</v>
      </c>
      <c r="L19" s="157">
        <f>'[1]Podklady RZ'!L389</f>
        <v>1.222594</v>
      </c>
      <c r="M19" s="227">
        <f>'[1]Podklady RZ'!M389</f>
        <v>1.0133319999999999</v>
      </c>
      <c r="N19" s="157">
        <f>'[1]Podklady RZ'!N389</f>
        <v>17.863560999999997</v>
      </c>
      <c r="O19" s="164">
        <f>'[1]Podklady RZ'!O389</f>
        <v>1.1805490218007907E-2</v>
      </c>
      <c r="P19" s="81"/>
      <c r="U19" s="97"/>
    </row>
    <row r="20" spans="1:21">
      <c r="A20" s="127" t="s">
        <v>233</v>
      </c>
      <c r="B20" s="226">
        <f>'[1]Podklady RZ'!B390</f>
        <v>0</v>
      </c>
      <c r="C20" s="157">
        <f>'[1]Podklady RZ'!C390</f>
        <v>0</v>
      </c>
      <c r="D20" s="227">
        <f>'[1]Podklady RZ'!D390</f>
        <v>0</v>
      </c>
      <c r="E20" s="226">
        <f>'[1]Podklady RZ'!E390</f>
        <v>0</v>
      </c>
      <c r="F20" s="157">
        <f>'[1]Podklady RZ'!F390</f>
        <v>0</v>
      </c>
      <c r="G20" s="227">
        <f>'[1]Podklady RZ'!G390</f>
        <v>0</v>
      </c>
      <c r="H20" s="157">
        <f>'[1]Podklady RZ'!H390</f>
        <v>0</v>
      </c>
      <c r="I20" s="157">
        <f>'[1]Podklady RZ'!I390</f>
        <v>0</v>
      </c>
      <c r="J20" s="157">
        <f>'[1]Podklady RZ'!J390</f>
        <v>0</v>
      </c>
      <c r="K20" s="226">
        <f>'[1]Podklady RZ'!K390</f>
        <v>0</v>
      </c>
      <c r="L20" s="157">
        <f>'[1]Podklady RZ'!L390</f>
        <v>0</v>
      </c>
      <c r="M20" s="227">
        <f>'[1]Podklady RZ'!M390</f>
        <v>0</v>
      </c>
      <c r="N20" s="157">
        <f>'[1]Podklady RZ'!N390</f>
        <v>0</v>
      </c>
      <c r="O20" s="164">
        <f>'[1]Podklady RZ'!O390</f>
        <v>0</v>
      </c>
      <c r="P20" s="81"/>
      <c r="U20" s="97"/>
    </row>
    <row r="21" spans="1:21">
      <c r="A21" s="127" t="s">
        <v>234</v>
      </c>
      <c r="B21" s="226">
        <f>'[1]Podklady RZ'!B391</f>
        <v>0.877193</v>
      </c>
      <c r="C21" s="157">
        <f>'[1]Podklady RZ'!C391</f>
        <v>0.89046000000000003</v>
      </c>
      <c r="D21" s="227">
        <f>'[1]Podklady RZ'!D391</f>
        <v>0.91653999999999991</v>
      </c>
      <c r="E21" s="226">
        <f>'[1]Podklady RZ'!E391</f>
        <v>0.90586</v>
      </c>
      <c r="F21" s="157">
        <f>'[1]Podklady RZ'!F391</f>
        <v>0.12205500000000001</v>
      </c>
      <c r="G21" s="227">
        <f>'[1]Podklady RZ'!G391</f>
        <v>0.12070699999999999</v>
      </c>
      <c r="H21" s="157">
        <f>'[1]Podklady RZ'!H391</f>
        <v>0.227049</v>
      </c>
      <c r="I21" s="157">
        <f>'[1]Podklady RZ'!I391</f>
        <v>0.30590400000000001</v>
      </c>
      <c r="J21" s="157">
        <f>'[1]Podklady RZ'!J391</f>
        <v>0.34972799999999998</v>
      </c>
      <c r="K21" s="226">
        <f>'[1]Podklady RZ'!K391</f>
        <v>1.073788</v>
      </c>
      <c r="L21" s="157">
        <f>'[1]Podklady RZ'!L391</f>
        <v>0.99913800000000008</v>
      </c>
      <c r="M21" s="227">
        <f>'[1]Podklady RZ'!M391</f>
        <v>0.99280400000000002</v>
      </c>
      <c r="N21" s="157">
        <f>'[1]Podklady RZ'!N391</f>
        <v>7.7812260000000002</v>
      </c>
      <c r="O21" s="164">
        <f>'[1]Podklady RZ'!O391</f>
        <v>2.3667269151653189E-3</v>
      </c>
      <c r="P21" s="81"/>
      <c r="U21" s="97"/>
    </row>
    <row r="22" spans="1:21">
      <c r="A22" s="127" t="s">
        <v>235</v>
      </c>
      <c r="B22" s="226">
        <f>'[1]Podklady RZ'!B392</f>
        <v>0</v>
      </c>
      <c r="C22" s="157">
        <f>'[1]Podklady RZ'!C392</f>
        <v>0</v>
      </c>
      <c r="D22" s="227">
        <f>'[1]Podklady RZ'!D392</f>
        <v>0</v>
      </c>
      <c r="E22" s="226">
        <f>'[1]Podklady RZ'!E392</f>
        <v>0</v>
      </c>
      <c r="F22" s="157">
        <f>'[1]Podklady RZ'!F392</f>
        <v>0</v>
      </c>
      <c r="G22" s="227">
        <f>'[1]Podklady RZ'!G392</f>
        <v>0</v>
      </c>
      <c r="H22" s="157">
        <f>'[1]Podklady RZ'!H392</f>
        <v>0</v>
      </c>
      <c r="I22" s="157">
        <f>'[1]Podklady RZ'!I392</f>
        <v>0</v>
      </c>
      <c r="J22" s="157">
        <f>'[1]Podklady RZ'!J392</f>
        <v>0</v>
      </c>
      <c r="K22" s="226">
        <f>'[1]Podklady RZ'!K392</f>
        <v>0</v>
      </c>
      <c r="L22" s="157">
        <f>'[1]Podklady RZ'!L392</f>
        <v>0</v>
      </c>
      <c r="M22" s="227">
        <f>'[1]Podklady RZ'!M392</f>
        <v>0</v>
      </c>
      <c r="N22" s="157">
        <f>'[1]Podklady RZ'!N392</f>
        <v>0</v>
      </c>
      <c r="O22" s="164">
        <f>'[1]Podklady RZ'!O392</f>
        <v>0</v>
      </c>
      <c r="P22" s="81"/>
      <c r="U22" s="97"/>
    </row>
    <row r="23" spans="1:21">
      <c r="A23" s="127" t="s">
        <v>236</v>
      </c>
      <c r="B23" s="226">
        <f>'[1]Podklady RZ'!B393</f>
        <v>0</v>
      </c>
      <c r="C23" s="157">
        <f>'[1]Podklady RZ'!C393</f>
        <v>0</v>
      </c>
      <c r="D23" s="227">
        <f>'[1]Podklady RZ'!D393</f>
        <v>0</v>
      </c>
      <c r="E23" s="226">
        <f>'[1]Podklady RZ'!E393</f>
        <v>0</v>
      </c>
      <c r="F23" s="157">
        <f>'[1]Podklady RZ'!F393</f>
        <v>0</v>
      </c>
      <c r="G23" s="227">
        <f>'[1]Podklady RZ'!G393</f>
        <v>0</v>
      </c>
      <c r="H23" s="157">
        <f>'[1]Podklady RZ'!H393</f>
        <v>0</v>
      </c>
      <c r="I23" s="157">
        <f>'[1]Podklady RZ'!I393</f>
        <v>0</v>
      </c>
      <c r="J23" s="157">
        <f>'[1]Podklady RZ'!J393</f>
        <v>0</v>
      </c>
      <c r="K23" s="226">
        <f>'[1]Podklady RZ'!K393</f>
        <v>0</v>
      </c>
      <c r="L23" s="157">
        <f>'[1]Podklady RZ'!L393</f>
        <v>0</v>
      </c>
      <c r="M23" s="227">
        <f>'[1]Podklady RZ'!M393</f>
        <v>0</v>
      </c>
      <c r="N23" s="157">
        <f>'[1]Podklady RZ'!N393</f>
        <v>0</v>
      </c>
      <c r="O23" s="164">
        <f>'[1]Podklady RZ'!O393</f>
        <v>0</v>
      </c>
      <c r="P23" s="81"/>
      <c r="U23" s="97"/>
    </row>
    <row r="24" spans="1:21">
      <c r="A24" s="127" t="s">
        <v>237</v>
      </c>
      <c r="B24" s="226">
        <f>'[1]Podklady RZ'!B394</f>
        <v>2.5000000000000001E-2</v>
      </c>
      <c r="C24" s="157">
        <f>'[1]Podklady RZ'!C394</f>
        <v>2.5000000000000001E-2</v>
      </c>
      <c r="D24" s="227">
        <f>'[1]Podklady RZ'!D394</f>
        <v>1.4999999999999999E-2</v>
      </c>
      <c r="E24" s="226">
        <f>'[1]Podklady RZ'!E394</f>
        <v>0.01</v>
      </c>
      <c r="F24" s="157">
        <f>'[1]Podklady RZ'!F394</f>
        <v>6.0000000000000001E-3</v>
      </c>
      <c r="G24" s="227">
        <f>'[1]Podklady RZ'!G394</f>
        <v>0</v>
      </c>
      <c r="H24" s="157">
        <f>'[1]Podklady RZ'!H394</f>
        <v>0</v>
      </c>
      <c r="I24" s="157">
        <f>'[1]Podklady RZ'!I394</f>
        <v>0</v>
      </c>
      <c r="J24" s="157">
        <f>'[1]Podklady RZ'!J394</f>
        <v>4.0000000000000001E-3</v>
      </c>
      <c r="K24" s="226">
        <f>'[1]Podklady RZ'!K394</f>
        <v>1.4999999999999999E-2</v>
      </c>
      <c r="L24" s="157">
        <f>'[1]Podklady RZ'!L394</f>
        <v>0.02</v>
      </c>
      <c r="M24" s="227">
        <f>'[1]Podklady RZ'!M394</f>
        <v>3.2000000000000001E-2</v>
      </c>
      <c r="N24" s="157">
        <f>'[1]Podklady RZ'!N394</f>
        <v>0.15200000000000002</v>
      </c>
      <c r="O24" s="164">
        <f>'[1]Podklady RZ'!O394</f>
        <v>1.0550140476161573E-3</v>
      </c>
      <c r="P24" s="81"/>
      <c r="U24" s="97"/>
    </row>
    <row r="25" spans="1:21">
      <c r="A25" s="127" t="s">
        <v>238</v>
      </c>
      <c r="B25" s="226">
        <f>'[1]Podklady RZ'!B395</f>
        <v>86.409292000000036</v>
      </c>
      <c r="C25" s="157">
        <f>'[1]Podklady RZ'!C395</f>
        <v>76.92690300000001</v>
      </c>
      <c r="D25" s="227">
        <f>'[1]Podklady RZ'!D395</f>
        <v>59.744030999999985</v>
      </c>
      <c r="E25" s="226">
        <f>'[1]Podklady RZ'!E395</f>
        <v>44.469030999999994</v>
      </c>
      <c r="F25" s="157">
        <f>'[1]Podklady RZ'!F395</f>
        <v>41.564190000000011</v>
      </c>
      <c r="G25" s="227">
        <f>'[1]Podklady RZ'!G395</f>
        <v>21.496773999999998</v>
      </c>
      <c r="H25" s="157">
        <f>'[1]Podklady RZ'!H395</f>
        <v>21.547498000000004</v>
      </c>
      <c r="I25" s="157">
        <f>'[1]Podklady RZ'!I395</f>
        <v>21.087498999999998</v>
      </c>
      <c r="J25" s="157">
        <f>'[1]Podklady RZ'!J395</f>
        <v>29.608465000000006</v>
      </c>
      <c r="K25" s="226">
        <f>'[1]Podklady RZ'!K395</f>
        <v>70.37051900000003</v>
      </c>
      <c r="L25" s="157">
        <f>'[1]Podklady RZ'!L395</f>
        <v>75.505729000000002</v>
      </c>
      <c r="M25" s="227">
        <f>'[1]Podklady RZ'!M395</f>
        <v>77.595579999999984</v>
      </c>
      <c r="N25" s="157">
        <f>'[1]Podklady RZ'!N395</f>
        <v>626.32551100000001</v>
      </c>
      <c r="O25" s="164">
        <f>'[1]Podklady RZ'!O395</f>
        <v>2.9732930988565165E-2</v>
      </c>
      <c r="P25" s="81"/>
      <c r="U25" s="78"/>
    </row>
    <row r="26" spans="1:21" ht="13.5" customHeight="1">
      <c r="A26" s="125" t="s">
        <v>314</v>
      </c>
      <c r="B26" s="224">
        <f>'[1]Podklady RZ'!B396</f>
        <v>235.45561400000003</v>
      </c>
      <c r="C26" s="156">
        <f>'[1]Podklady RZ'!C396</f>
        <v>208.936091</v>
      </c>
      <c r="D26" s="225">
        <f>'[1]Podklady RZ'!D396</f>
        <v>164.879278</v>
      </c>
      <c r="E26" s="224">
        <f>'[1]Podklady RZ'!E396</f>
        <v>103.90347800000001</v>
      </c>
      <c r="F26" s="156">
        <f>'[1]Podklady RZ'!F396</f>
        <v>76.245196000000007</v>
      </c>
      <c r="G26" s="225">
        <f>'[1]Podklady RZ'!G396</f>
        <v>36.774220000000007</v>
      </c>
      <c r="H26" s="156">
        <f>'[1]Podklady RZ'!H396</f>
        <v>35.309818999999997</v>
      </c>
      <c r="I26" s="156">
        <f>'[1]Podklady RZ'!I396</f>
        <v>36.075649999999996</v>
      </c>
      <c r="J26" s="156">
        <f>'[1]Podklady RZ'!J396</f>
        <v>50.796727999999987</v>
      </c>
      <c r="K26" s="224">
        <f>'[1]Podklady RZ'!K396</f>
        <v>128.92995099999996</v>
      </c>
      <c r="L26" s="156">
        <f>'[1]Podklady RZ'!L396</f>
        <v>176.54435899999999</v>
      </c>
      <c r="M26" s="225">
        <f>'[1]Podklady RZ'!M396</f>
        <v>209.219617</v>
      </c>
      <c r="N26" s="156">
        <f>'[1]Podklady RZ'!N396</f>
        <v>1463.0700009999998</v>
      </c>
      <c r="O26" s="163">
        <f>'[1]Podklady RZ'!O396</f>
        <v>2.1346349657981791E-2</v>
      </c>
      <c r="P26" s="10"/>
      <c r="U26" s="8"/>
    </row>
    <row r="27" spans="1:21" ht="12.75" customHeight="1">
      <c r="A27" s="127" t="s">
        <v>297</v>
      </c>
      <c r="B27" s="226">
        <f>'[1]Podklady RZ'!B397</f>
        <v>22.444897999999998</v>
      </c>
      <c r="C27" s="157">
        <f>'[1]Podklady RZ'!C397</f>
        <v>20.405898000000001</v>
      </c>
      <c r="D27" s="227">
        <f>'[1]Podklady RZ'!D397</f>
        <v>15.756831999999999</v>
      </c>
      <c r="E27" s="226">
        <f>'[1]Podklady RZ'!E397</f>
        <v>10.635945000000001</v>
      </c>
      <c r="F27" s="157">
        <f>'[1]Podklady RZ'!F397</f>
        <v>5.4666529999999991</v>
      </c>
      <c r="G27" s="227">
        <f>'[1]Podklady RZ'!G397</f>
        <v>3.388255</v>
      </c>
      <c r="H27" s="157">
        <f>'[1]Podklady RZ'!H397</f>
        <v>5.6097280000000005</v>
      </c>
      <c r="I27" s="157">
        <f>'[1]Podklady RZ'!I397</f>
        <v>6.0583810000000007</v>
      </c>
      <c r="J27" s="157">
        <f>'[1]Podklady RZ'!J397</f>
        <v>6.5147710000000005</v>
      </c>
      <c r="K27" s="226">
        <f>'[1]Podklady RZ'!K397</f>
        <v>12.710687999999998</v>
      </c>
      <c r="L27" s="157">
        <f>'[1]Podklady RZ'!L397</f>
        <v>17.938274999999997</v>
      </c>
      <c r="M27" s="227">
        <f>'[1]Podklady RZ'!M397</f>
        <v>18.336010000000002</v>
      </c>
      <c r="N27" s="157">
        <f>'[1]Podklady RZ'!N397</f>
        <v>145.26633400000003</v>
      </c>
      <c r="O27" s="164">
        <f>'[1]Podklady RZ'!O397</f>
        <v>9.8587559146847987E-3</v>
      </c>
      <c r="P27" s="81"/>
      <c r="U27" s="8"/>
    </row>
    <row r="28" spans="1:21" ht="12.75" customHeight="1">
      <c r="A28" s="127" t="s">
        <v>298</v>
      </c>
      <c r="B28" s="226">
        <f>'[1]Podklady RZ'!B398</f>
        <v>6.7477100000000005</v>
      </c>
      <c r="C28" s="157">
        <f>'[1]Podklady RZ'!C398</f>
        <v>5.84823</v>
      </c>
      <c r="D28" s="227">
        <f>'[1]Podklady RZ'!D398</f>
        <v>5.1953300000000002</v>
      </c>
      <c r="E28" s="226">
        <f>'[1]Podklady RZ'!E398</f>
        <v>3.6807599999999998</v>
      </c>
      <c r="F28" s="157">
        <f>'[1]Podklady RZ'!F398</f>
        <v>1.67459</v>
      </c>
      <c r="G28" s="227">
        <f>'[1]Podklady RZ'!G398</f>
        <v>1.04688</v>
      </c>
      <c r="H28" s="157">
        <f>'[1]Podklady RZ'!H398</f>
        <v>1.0413999999999999</v>
      </c>
      <c r="I28" s="157">
        <f>'[1]Podklady RZ'!I398</f>
        <v>1.04287</v>
      </c>
      <c r="J28" s="157">
        <f>'[1]Podklady RZ'!J398</f>
        <v>1.35527</v>
      </c>
      <c r="K28" s="226">
        <f>'[1]Podklady RZ'!K398</f>
        <v>3.5626200000000003</v>
      </c>
      <c r="L28" s="157">
        <f>'[1]Podklady RZ'!L398</f>
        <v>2.9491100000000001</v>
      </c>
      <c r="M28" s="227">
        <f>'[1]Podklady RZ'!M398</f>
        <v>6.3413699999999995</v>
      </c>
      <c r="N28" s="157">
        <f>'[1]Podklady RZ'!N398</f>
        <v>40.486139999999999</v>
      </c>
      <c r="O28" s="164">
        <f>'[1]Podklady RZ'!O398</f>
        <v>2.6747335477687581E-2</v>
      </c>
      <c r="P28" s="81"/>
      <c r="U28" s="8"/>
    </row>
    <row r="29" spans="1:21" ht="12.75" customHeight="1">
      <c r="A29" s="127" t="s">
        <v>299</v>
      </c>
      <c r="B29" s="226">
        <f>'[1]Podklady RZ'!B399</f>
        <v>0.59662999999999999</v>
      </c>
      <c r="C29" s="157">
        <f>'[1]Podklady RZ'!C399</f>
        <v>0.49790000000000001</v>
      </c>
      <c r="D29" s="227">
        <f>'[1]Podklady RZ'!D399</f>
        <v>0.30972999999999995</v>
      </c>
      <c r="E29" s="226">
        <f>'[1]Podklady RZ'!E399</f>
        <v>0.14930000000000002</v>
      </c>
      <c r="F29" s="157">
        <f>'[1]Podklady RZ'!F399</f>
        <v>6.3530000000000003E-2</v>
      </c>
      <c r="G29" s="227">
        <f>'[1]Podklady RZ'!G399</f>
        <v>1.5309999999999999E-2</v>
      </c>
      <c r="H29" s="157">
        <f>'[1]Podklady RZ'!H399</f>
        <v>9.6099999999999988E-3</v>
      </c>
      <c r="I29" s="157">
        <f>'[1]Podklady RZ'!I399</f>
        <v>9.6500000000000006E-3</v>
      </c>
      <c r="J29" s="157">
        <f>'[1]Podklady RZ'!J399</f>
        <v>2.6310000000000004E-2</v>
      </c>
      <c r="K29" s="226">
        <f>'[1]Podklady RZ'!K399</f>
        <v>0.19732000000000002</v>
      </c>
      <c r="L29" s="157">
        <f>'[1]Podklady RZ'!L399</f>
        <v>0.38106000000000001</v>
      </c>
      <c r="M29" s="227">
        <f>'[1]Podklady RZ'!M399</f>
        <v>0.48763000000000001</v>
      </c>
      <c r="N29" s="157">
        <f>'[1]Podklady RZ'!N399</f>
        <v>2.7439799999999996</v>
      </c>
      <c r="O29" s="164">
        <f>'[1]Podklady RZ'!O399</f>
        <v>4.9384668484873193E-3</v>
      </c>
      <c r="P29" s="81"/>
      <c r="U29" s="8"/>
    </row>
    <row r="30" spans="1:21" ht="12.75" customHeight="1">
      <c r="A30" s="127" t="s">
        <v>300</v>
      </c>
      <c r="B30" s="226">
        <f>'[1]Podklady RZ'!B400</f>
        <v>0.65210000000000001</v>
      </c>
      <c r="C30" s="157">
        <f>'[1]Podklady RZ'!C400</f>
        <v>0.61</v>
      </c>
      <c r="D30" s="227">
        <f>'[1]Podklady RZ'!D400</f>
        <v>0.44483000000000006</v>
      </c>
      <c r="E30" s="226">
        <f>'[1]Podklady RZ'!E400</f>
        <v>0.22262999999999999</v>
      </c>
      <c r="F30" s="157">
        <f>'[1]Podklady RZ'!F400</f>
        <v>0.14379000000000003</v>
      </c>
      <c r="G30" s="227">
        <f>'[1]Podklady RZ'!G400</f>
        <v>2.955E-2</v>
      </c>
      <c r="H30" s="157">
        <f>'[1]Podklady RZ'!H400</f>
        <v>2.3599999999999999E-2</v>
      </c>
      <c r="I30" s="157">
        <f>'[1]Podklady RZ'!I400</f>
        <v>2.3689999999999999E-2</v>
      </c>
      <c r="J30" s="157">
        <f>'[1]Podklady RZ'!J400</f>
        <v>7.3910000000000003E-2</v>
      </c>
      <c r="K30" s="226">
        <f>'[1]Podklady RZ'!K400</f>
        <v>0.22677</v>
      </c>
      <c r="L30" s="157">
        <f>'[1]Podklady RZ'!L400</f>
        <v>0.56025999999999998</v>
      </c>
      <c r="M30" s="227">
        <f>'[1]Podklady RZ'!M400</f>
        <v>0.57219000000000009</v>
      </c>
      <c r="N30" s="157">
        <f>'[1]Podklady RZ'!N400</f>
        <v>3.5833200000000005</v>
      </c>
      <c r="O30" s="164">
        <f>'[1]Podklady RZ'!O400</f>
        <v>1.9156309987428323E-2</v>
      </c>
      <c r="P30" s="81"/>
    </row>
    <row r="31" spans="1:21">
      <c r="A31" s="127" t="s">
        <v>301</v>
      </c>
      <c r="B31" s="226">
        <f>'[1]Podklady RZ'!B401</f>
        <v>6.9693810000000003</v>
      </c>
      <c r="C31" s="157">
        <f>'[1]Podklady RZ'!C401</f>
        <v>7.1608289999999997</v>
      </c>
      <c r="D31" s="227">
        <f>'[1]Podklady RZ'!D401</f>
        <v>7.4793849999999997</v>
      </c>
      <c r="E31" s="226">
        <f>'[1]Podklady RZ'!E401</f>
        <v>6.6443940000000001</v>
      </c>
      <c r="F31" s="157">
        <f>'[1]Podklady RZ'!F401</f>
        <v>4.5111470000000002</v>
      </c>
      <c r="G31" s="227">
        <f>'[1]Podklady RZ'!G401</f>
        <v>2.4772799999999999</v>
      </c>
      <c r="H31" s="157">
        <f>'[1]Podklady RZ'!H401</f>
        <v>2.1512099999999998</v>
      </c>
      <c r="I31" s="157">
        <f>'[1]Podklady RZ'!I401</f>
        <v>1.99644</v>
      </c>
      <c r="J31" s="157">
        <f>'[1]Podklady RZ'!J401</f>
        <v>3.4353619999999996</v>
      </c>
      <c r="K31" s="226">
        <f>'[1]Podklady RZ'!K401</f>
        <v>4.8952910000000003</v>
      </c>
      <c r="L31" s="157">
        <f>'[1]Podklady RZ'!L401</f>
        <v>7.340401</v>
      </c>
      <c r="M31" s="227">
        <f>'[1]Podklady RZ'!M401</f>
        <v>5.3406219999999998</v>
      </c>
      <c r="N31" s="157">
        <f>'[1]Podklady RZ'!N401</f>
        <v>60.401741999999999</v>
      </c>
      <c r="O31" s="164">
        <f>'[1]Podklady RZ'!O401</f>
        <v>0.10905299558955284</v>
      </c>
      <c r="P31" s="81"/>
    </row>
    <row r="32" spans="1:21">
      <c r="A32" s="127" t="s">
        <v>302</v>
      </c>
      <c r="B32" s="226">
        <f>'[1]Podklady RZ'!B402</f>
        <v>134.88608400000001</v>
      </c>
      <c r="C32" s="157">
        <f>'[1]Podklady RZ'!C402</f>
        <v>119.24576399999999</v>
      </c>
      <c r="D32" s="227">
        <f>'[1]Podklady RZ'!D402</f>
        <v>95.155635000000004</v>
      </c>
      <c r="E32" s="226">
        <f>'[1]Podklady RZ'!E402</f>
        <v>60.075472000000012</v>
      </c>
      <c r="F32" s="157">
        <f>'[1]Podklady RZ'!F402</f>
        <v>48.324366000000005</v>
      </c>
      <c r="G32" s="227">
        <f>'[1]Podklady RZ'!G402</f>
        <v>22.91339</v>
      </c>
      <c r="H32" s="157">
        <f>'[1]Podklady RZ'!H402</f>
        <v>20.303122999999996</v>
      </c>
      <c r="I32" s="157">
        <f>'[1]Podklady RZ'!I402</f>
        <v>20.624426000000003</v>
      </c>
      <c r="J32" s="157">
        <f>'[1]Podklady RZ'!J402</f>
        <v>30.563039999999997</v>
      </c>
      <c r="K32" s="226">
        <f>'[1]Podklady RZ'!K402</f>
        <v>77.204960999999983</v>
      </c>
      <c r="L32" s="157">
        <f>'[1]Podklady RZ'!L402</f>
        <v>104.234807</v>
      </c>
      <c r="M32" s="227">
        <f>'[1]Podklady RZ'!M402</f>
        <v>127.14569200000001</v>
      </c>
      <c r="N32" s="157">
        <f>'[1]Podklady RZ'!N402</f>
        <v>860.67676000000006</v>
      </c>
      <c r="O32" s="164">
        <f>'[1]Podklady RZ'!O402</f>
        <v>2.6172028906637699E-2</v>
      </c>
      <c r="P32" s="81"/>
    </row>
    <row r="33" spans="1:16">
      <c r="A33" s="127" t="s">
        <v>303</v>
      </c>
      <c r="B33" s="226">
        <f>'[1]Podklady RZ'!B403</f>
        <v>58.488492000000022</v>
      </c>
      <c r="C33" s="157">
        <f>'[1]Podklady RZ'!C403</f>
        <v>51.96875</v>
      </c>
      <c r="D33" s="227">
        <f>'[1]Podklady RZ'!D403</f>
        <v>37.786465999999997</v>
      </c>
      <c r="E33" s="226">
        <f>'[1]Podklady RZ'!E403</f>
        <v>21.471251999999996</v>
      </c>
      <c r="F33" s="157">
        <f>'[1]Podklady RZ'!F403</f>
        <v>14.698779999999999</v>
      </c>
      <c r="G33" s="227">
        <f>'[1]Podklady RZ'!G403</f>
        <v>5.9331149999999999</v>
      </c>
      <c r="H33" s="157">
        <f>'[1]Podklady RZ'!H403</f>
        <v>5.4122180000000011</v>
      </c>
      <c r="I33" s="157">
        <f>'[1]Podklady RZ'!I403</f>
        <v>5.7490629999999987</v>
      </c>
      <c r="J33" s="157">
        <f>'[1]Podklady RZ'!J403</f>
        <v>8.6572750000000003</v>
      </c>
      <c r="K33" s="226">
        <f>'[1]Podklady RZ'!K403</f>
        <v>28.928726999999995</v>
      </c>
      <c r="L33" s="157">
        <f>'[1]Podklady RZ'!L403</f>
        <v>42.368021000000006</v>
      </c>
      <c r="M33" s="227">
        <f>'[1]Podklady RZ'!M403</f>
        <v>49.405929999999991</v>
      </c>
      <c r="N33" s="157">
        <f>'[1]Podklady RZ'!N403</f>
        <v>330.868089</v>
      </c>
      <c r="O33" s="164">
        <f>'[1]Podklady RZ'!O403</f>
        <v>1.9965699866385644E-2</v>
      </c>
      <c r="P33" s="81"/>
    </row>
    <row r="34" spans="1:16">
      <c r="A34" s="127" t="s">
        <v>236</v>
      </c>
      <c r="B34" s="226">
        <f>'[1]Podklady RZ'!B404</f>
        <v>4.6703189999999992</v>
      </c>
      <c r="C34" s="157">
        <f>'[1]Podklady RZ'!C404</f>
        <v>3.1987199999999998</v>
      </c>
      <c r="D34" s="227">
        <f>'[1]Podklady RZ'!D404</f>
        <v>2.7510700000000003</v>
      </c>
      <c r="E34" s="226">
        <f>'[1]Podklady RZ'!E404</f>
        <v>1.023725</v>
      </c>
      <c r="F34" s="157">
        <f>'[1]Podklady RZ'!F404</f>
        <v>1.3623399999999999</v>
      </c>
      <c r="G34" s="227">
        <f>'[1]Podklady RZ'!G404</f>
        <v>0.97044000000000008</v>
      </c>
      <c r="H34" s="157">
        <f>'[1]Podklady RZ'!H404</f>
        <v>0.75892999999999999</v>
      </c>
      <c r="I34" s="157">
        <f>'[1]Podklady RZ'!I404</f>
        <v>0.57113000000000003</v>
      </c>
      <c r="J34" s="157">
        <f>'[1]Podklady RZ'!J404</f>
        <v>0.17079</v>
      </c>
      <c r="K34" s="226">
        <f>'[1]Podklady RZ'!K404</f>
        <v>1.2035740000000001</v>
      </c>
      <c r="L34" s="157">
        <f>'[1]Podklady RZ'!L404</f>
        <v>0.77242499999999992</v>
      </c>
      <c r="M34" s="227">
        <f>'[1]Podklady RZ'!M404</f>
        <v>1.5901730000000001</v>
      </c>
      <c r="N34" s="157">
        <f>'[1]Podklady RZ'!N404</f>
        <v>19.043635999999999</v>
      </c>
      <c r="O34" s="164">
        <f>'[1]Podklady RZ'!O404</f>
        <v>1.2386705077894251E-2</v>
      </c>
      <c r="P34" s="81"/>
    </row>
    <row r="35" spans="1:16" ht="11.45"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1.6660743954891255E-2</v>
      </c>
    </row>
    <row r="40" spans="1:16">
      <c r="B40" s="1"/>
      <c r="C40" s="1"/>
      <c r="D40" s="1"/>
      <c r="M40" s="10" t="s">
        <v>215</v>
      </c>
      <c r="N40" s="84">
        <f>O8</f>
        <v>2.6375056981169775E-2</v>
      </c>
    </row>
    <row r="41" spans="1:16">
      <c r="B41" s="8"/>
      <c r="C41" s="8"/>
      <c r="D41" s="8"/>
      <c r="M41" s="10" t="s">
        <v>219</v>
      </c>
      <c r="N41" s="84">
        <f>O9</f>
        <v>2.0849673213606944E-2</v>
      </c>
    </row>
  </sheetData>
  <mergeCells count="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{5A266521-9702-49CC-8735-2801FAA5A20F}</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{F8394BEE-CFA3-48C5-AEE8-EF2DBA986E2D}</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5A266521-9702-49CC-8735-2801FAA5A20F}">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F8394BEE-CFA3-48C5-AEE8-EF2DBA986E2D}">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35">
    <tabColor rgb="FF00B0F0"/>
  </sheetPr>
  <dimension ref="A1:U42"/>
  <sheetViews>
    <sheetView showGridLines="0" view="pageBreakPreview" zoomScaleNormal="70" zoomScaleSheetLayoutView="100" workbookViewId="0">
      <selection activeCell="Q25" sqref="Q25"/>
    </sheetView>
  </sheetViews>
  <sheetFormatPr defaultColWidth="9.140625" defaultRowHeight="12"/>
  <cols>
    <col min="1" max="1" width="33.2851562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7.85546875" style="7" customWidth="1"/>
    <col min="15" max="15" width="6.85546875" style="7" customWidth="1"/>
    <col min="16" max="21" width="9.140625" style="7" customWidth="1"/>
    <col min="22" max="16384" width="9.140625" style="7"/>
  </cols>
  <sheetData>
    <row r="1" spans="1:21" ht="18">
      <c r="A1" s="189" t="s">
        <v>321</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3" t="s">
        <v>199</v>
      </c>
      <c r="F5" s="264"/>
      <c r="G5" s="265"/>
      <c r="H5" s="264" t="s">
        <v>200</v>
      </c>
      <c r="I5" s="264"/>
      <c r="J5" s="264"/>
      <c r="K5" s="263" t="s">
        <v>201</v>
      </c>
      <c r="L5" s="264"/>
      <c r="M5" s="265"/>
      <c r="N5" s="266" t="s">
        <v>214</v>
      </c>
      <c r="O5" s="273" t="s">
        <v>309</v>
      </c>
    </row>
    <row r="6" spans="1:21">
      <c r="A6" s="130"/>
      <c r="B6" s="243" t="s">
        <v>202</v>
      </c>
      <c r="C6" s="244" t="s">
        <v>203</v>
      </c>
      <c r="D6" s="245" t="s">
        <v>204</v>
      </c>
      <c r="E6" s="243" t="s">
        <v>205</v>
      </c>
      <c r="F6" s="244" t="s">
        <v>206</v>
      </c>
      <c r="G6" s="245" t="s">
        <v>207</v>
      </c>
      <c r="H6" s="244" t="s">
        <v>208</v>
      </c>
      <c r="I6" s="244" t="s">
        <v>209</v>
      </c>
      <c r="J6" s="244" t="s">
        <v>210</v>
      </c>
      <c r="K6" s="243" t="s">
        <v>211</v>
      </c>
      <c r="L6" s="244" t="s">
        <v>212</v>
      </c>
      <c r="M6" s="245" t="s">
        <v>213</v>
      </c>
      <c r="N6" s="266"/>
      <c r="O6" s="273"/>
      <c r="P6" s="10"/>
      <c r="U6" s="10"/>
    </row>
    <row r="7" spans="1:21">
      <c r="A7" s="124" t="s">
        <v>310</v>
      </c>
      <c r="B7" s="224">
        <f>'[1]Podklady RZ'!B412</f>
        <v>977.32099999999969</v>
      </c>
      <c r="C7" s="156">
        <f>'[1]Podklady RZ'!C412</f>
        <v>972.33099999999968</v>
      </c>
      <c r="D7" s="225">
        <f>'[1]Podklady RZ'!D412</f>
        <v>972.59699999999964</v>
      </c>
      <c r="E7" s="224">
        <f>'[1]Podklady RZ'!E412</f>
        <v>977.44709999999975</v>
      </c>
      <c r="F7" s="156">
        <f>'[1]Podklady RZ'!F412</f>
        <v>977.45309999999972</v>
      </c>
      <c r="G7" s="225">
        <f>'[1]Podklady RZ'!G412</f>
        <v>977.81309999999974</v>
      </c>
      <c r="H7" s="156">
        <f>'[1]Podklady RZ'!H412</f>
        <v>977.10709999999972</v>
      </c>
      <c r="I7" s="156">
        <f>'[1]Podklady RZ'!I412</f>
        <v>977.10709999999972</v>
      </c>
      <c r="J7" s="156">
        <f>'[1]Podklady RZ'!J412</f>
        <v>977.4730999999997</v>
      </c>
      <c r="K7" s="224">
        <f>'[1]Podklady RZ'!K412</f>
        <v>977.90809999999965</v>
      </c>
      <c r="L7" s="156">
        <f>'[1]Podklady RZ'!L412</f>
        <v>977.91409999999962</v>
      </c>
      <c r="M7" s="225">
        <f>'[1]Podklady RZ'!M412</f>
        <v>979.34609999999964</v>
      </c>
      <c r="N7" s="156">
        <f>'[1]Podklady RZ'!N412</f>
        <v>979.34609999999964</v>
      </c>
      <c r="O7" s="162">
        <f>'[1]Podklady RZ'!O412</f>
        <v>2.5392931800501912E-2</v>
      </c>
      <c r="P7" s="10"/>
      <c r="U7" s="56"/>
    </row>
    <row r="8" spans="1:21">
      <c r="A8" s="124" t="s">
        <v>311</v>
      </c>
      <c r="B8" s="224">
        <f>'[1]Podklady RZ'!B413</f>
        <v>577.04798699999992</v>
      </c>
      <c r="C8" s="156">
        <f>'[1]Podklady RZ'!C413</f>
        <v>466.03972299999998</v>
      </c>
      <c r="D8" s="225">
        <f>'[1]Podklady RZ'!D413</f>
        <v>390.98162500000018</v>
      </c>
      <c r="E8" s="224">
        <f>'[1]Podklady RZ'!E413</f>
        <v>290.69342299999994</v>
      </c>
      <c r="F8" s="156">
        <f>'[1]Podklady RZ'!F413</f>
        <v>261.554057</v>
      </c>
      <c r="G8" s="225">
        <f>'[1]Podklady RZ'!G413</f>
        <v>183.29052200000001</v>
      </c>
      <c r="H8" s="156">
        <f>'[1]Podklady RZ'!H413</f>
        <v>159.35952400000008</v>
      </c>
      <c r="I8" s="156">
        <f>'[1]Podklady RZ'!I413</f>
        <v>172.037429</v>
      </c>
      <c r="J8" s="156">
        <f>'[1]Podklady RZ'!J413</f>
        <v>227.47142299999996</v>
      </c>
      <c r="K8" s="224">
        <f>'[1]Podklady RZ'!K413</f>
        <v>437.50827000000021</v>
      </c>
      <c r="L8" s="156">
        <f>'[1]Podklady RZ'!L413</f>
        <v>511.96691700000002</v>
      </c>
      <c r="M8" s="225">
        <f>'[1]Podklady RZ'!M413</f>
        <v>546.30764000000022</v>
      </c>
      <c r="N8" s="156">
        <f>'[1]Podklady RZ'!N413</f>
        <v>4224.2585400000007</v>
      </c>
      <c r="O8" s="162">
        <f>'[1]Podklady RZ'!O413</f>
        <v>3.0758912496807993E-2</v>
      </c>
      <c r="P8" s="10"/>
      <c r="U8" s="56"/>
    </row>
    <row r="9" spans="1:21">
      <c r="A9" s="124" t="s">
        <v>312</v>
      </c>
      <c r="B9" s="224">
        <f>'[1]Podklady RZ'!B414</f>
        <v>387.37086699999998</v>
      </c>
      <c r="C9" s="156">
        <f>'[1]Podklady RZ'!C414</f>
        <v>352.12164899999993</v>
      </c>
      <c r="D9" s="225">
        <f>'[1]Podklady RZ'!D414</f>
        <v>294.40725700000002</v>
      </c>
      <c r="E9" s="224">
        <f>'[1]Podklady RZ'!E414</f>
        <v>206.16686899999999</v>
      </c>
      <c r="F9" s="156">
        <f>'[1]Podklady RZ'!F414</f>
        <v>181.03840600000001</v>
      </c>
      <c r="G9" s="225">
        <f>'[1]Podklady RZ'!G414</f>
        <v>110.591508</v>
      </c>
      <c r="H9" s="156">
        <f>'[1]Podklady RZ'!H414</f>
        <v>89.130255000000005</v>
      </c>
      <c r="I9" s="156">
        <f>'[1]Podklady RZ'!I414</f>
        <v>101.689736</v>
      </c>
      <c r="J9" s="156">
        <f>'[1]Podklady RZ'!J414</f>
        <v>131.867549</v>
      </c>
      <c r="K9" s="224">
        <f>'[1]Podklady RZ'!K414</f>
        <v>240.93230699999998</v>
      </c>
      <c r="L9" s="156">
        <f>'[1]Podklady RZ'!L414</f>
        <v>308.321775</v>
      </c>
      <c r="M9" s="225">
        <f>'[1]Podklady RZ'!M414</f>
        <v>337.66779299999996</v>
      </c>
      <c r="N9" s="156">
        <f>'[1]Podklady RZ'!N414</f>
        <v>2741.3059709999998</v>
      </c>
      <c r="O9" s="163">
        <f>'[1]Podklady RZ'!O414</f>
        <v>3.5558387132948871E-2</v>
      </c>
      <c r="P9" s="81"/>
      <c r="U9" s="83"/>
    </row>
    <row r="10" spans="1:21">
      <c r="A10" s="127" t="s">
        <v>223</v>
      </c>
      <c r="B10" s="226">
        <f>'[1]Podklady RZ'!B415</f>
        <v>89.231241999999995</v>
      </c>
      <c r="C10" s="157">
        <f>'[1]Podklady RZ'!C415</f>
        <v>77.25958</v>
      </c>
      <c r="D10" s="227">
        <f>'[1]Podklady RZ'!D415</f>
        <v>78.150530000000003</v>
      </c>
      <c r="E10" s="226">
        <f>'[1]Podklady RZ'!E415</f>
        <v>95.298460000000006</v>
      </c>
      <c r="F10" s="157">
        <f>'[1]Podklady RZ'!F415</f>
        <v>70.054699999999997</v>
      </c>
      <c r="G10" s="227">
        <f>'[1]Podklady RZ'!G415</f>
        <v>50.199690000000004</v>
      </c>
      <c r="H10" s="157">
        <f>'[1]Podklady RZ'!H415</f>
        <v>28.478259999999999</v>
      </c>
      <c r="I10" s="157">
        <f>'[1]Podklady RZ'!I415</f>
        <v>12.308479999999999</v>
      </c>
      <c r="J10" s="157">
        <f>'[1]Podklady RZ'!J415</f>
        <v>31.122319999999998</v>
      </c>
      <c r="K10" s="226">
        <f>'[1]Podklady RZ'!K415</f>
        <v>96.372769999999988</v>
      </c>
      <c r="L10" s="157">
        <f>'[1]Podklady RZ'!L415</f>
        <v>98.18516000000001</v>
      </c>
      <c r="M10" s="227">
        <f>'[1]Podklady RZ'!M415</f>
        <v>93.206099999999992</v>
      </c>
      <c r="N10" s="157">
        <f>'[1]Podklady RZ'!N415</f>
        <v>819.86729199999991</v>
      </c>
      <c r="O10" s="164">
        <f>'[1]Podklady RZ'!O415</f>
        <v>7.6581354509366664E-2</v>
      </c>
      <c r="P10" s="81"/>
      <c r="U10" s="97"/>
    </row>
    <row r="11" spans="1:21">
      <c r="A11" s="127" t="s">
        <v>224</v>
      </c>
      <c r="B11" s="226">
        <f>'[1]Podklady RZ'!B416</f>
        <v>4.9340000000000002</v>
      </c>
      <c r="C11" s="157">
        <f>'[1]Podklady RZ'!C416</f>
        <v>3.9830000000000001</v>
      </c>
      <c r="D11" s="227">
        <f>'[1]Podklady RZ'!D416</f>
        <v>3.6320000000000001</v>
      </c>
      <c r="E11" s="226">
        <f>'[1]Podklady RZ'!E416</f>
        <v>2.6</v>
      </c>
      <c r="F11" s="157">
        <f>'[1]Podklady RZ'!F416</f>
        <v>2.4780000000000002</v>
      </c>
      <c r="G11" s="227">
        <f>'[1]Podklady RZ'!G416</f>
        <v>0.91300000000000003</v>
      </c>
      <c r="H11" s="157">
        <f>'[1]Podklady RZ'!H416</f>
        <v>0.81899999999999995</v>
      </c>
      <c r="I11" s="157">
        <f>'[1]Podklady RZ'!I416</f>
        <v>0.70399999999999996</v>
      </c>
      <c r="J11" s="157">
        <f>'[1]Podklady RZ'!J416</f>
        <v>1.373</v>
      </c>
      <c r="K11" s="226">
        <f>'[1]Podklady RZ'!K416</f>
        <v>3.3420000000000001</v>
      </c>
      <c r="L11" s="157">
        <f>'[1]Podklady RZ'!L416</f>
        <v>4.0979999999999999</v>
      </c>
      <c r="M11" s="227">
        <f>'[1]Podklady RZ'!M416</f>
        <v>3.895</v>
      </c>
      <c r="N11" s="157">
        <f>'[1]Podklady RZ'!N416</f>
        <v>32.771000000000001</v>
      </c>
      <c r="O11" s="164">
        <f>'[1]Podklady RZ'!O416</f>
        <v>6.0903155946122244E-2</v>
      </c>
      <c r="P11" s="81"/>
      <c r="U11" s="97"/>
    </row>
    <row r="12" spans="1:21">
      <c r="A12" s="127" t="s">
        <v>225</v>
      </c>
      <c r="B12" s="226">
        <f>'[1]Podklady RZ'!B417</f>
        <v>0.10628</v>
      </c>
      <c r="C12" s="157">
        <f>'[1]Podklady RZ'!C417</f>
        <v>0</v>
      </c>
      <c r="D12" s="227">
        <f>'[1]Podklady RZ'!D417</f>
        <v>2.1489999999999999E-2</v>
      </c>
      <c r="E12" s="226">
        <f>'[1]Podklady RZ'!E417</f>
        <v>0</v>
      </c>
      <c r="F12" s="157">
        <f>'[1]Podklady RZ'!F417</f>
        <v>6.7569999999999991E-2</v>
      </c>
      <c r="G12" s="227">
        <f>'[1]Podklady RZ'!G417</f>
        <v>0</v>
      </c>
      <c r="H12" s="157">
        <f>'[1]Podklady RZ'!H417</f>
        <v>0</v>
      </c>
      <c r="I12" s="157">
        <f>'[1]Podklady RZ'!I417</f>
        <v>0</v>
      </c>
      <c r="J12" s="157">
        <f>'[1]Podklady RZ'!J417</f>
        <v>0</v>
      </c>
      <c r="K12" s="226">
        <f>'[1]Podklady RZ'!K417</f>
        <v>0</v>
      </c>
      <c r="L12" s="157">
        <f>'[1]Podklady RZ'!L417</f>
        <v>0</v>
      </c>
      <c r="M12" s="227">
        <f>'[1]Podklady RZ'!M417</f>
        <v>0</v>
      </c>
      <c r="N12" s="157">
        <f>'[1]Podklady RZ'!N417</f>
        <v>0.19533999999999999</v>
      </c>
      <c r="O12" s="164">
        <f>'[1]Podklady RZ'!O417</f>
        <v>3.7348031433205304E-5</v>
      </c>
      <c r="P12" s="81"/>
      <c r="U12" s="97"/>
    </row>
    <row r="13" spans="1:21">
      <c r="A13" s="127" t="s">
        <v>226</v>
      </c>
      <c r="B13" s="226">
        <f>'[1]Podklady RZ'!B418</f>
        <v>7.2099999999999997E-2</v>
      </c>
      <c r="C13" s="157">
        <f>'[1]Podklady RZ'!C418</f>
        <v>0.12969999999999998</v>
      </c>
      <c r="D13" s="227">
        <f>'[1]Podklady RZ'!D418</f>
        <v>0.2361</v>
      </c>
      <c r="E13" s="226">
        <f>'[1]Podklady RZ'!E418</f>
        <v>0.58289999999999997</v>
      </c>
      <c r="F13" s="157">
        <f>'[1]Podklady RZ'!F418</f>
        <v>0.1585</v>
      </c>
      <c r="G13" s="227">
        <f>'[1]Podklady RZ'!G418</f>
        <v>0.17909999999999998</v>
      </c>
      <c r="H13" s="157">
        <f>'[1]Podklady RZ'!H418</f>
        <v>2.75E-2</v>
      </c>
      <c r="I13" s="157">
        <f>'[1]Podklady RZ'!I418</f>
        <v>7.2700000000000001E-2</v>
      </c>
      <c r="J13" s="157">
        <f>'[1]Podklady RZ'!J418</f>
        <v>0.18280000000000002</v>
      </c>
      <c r="K13" s="226">
        <f>'[1]Podklady RZ'!K418</f>
        <v>6.0399999999999995E-2</v>
      </c>
      <c r="L13" s="157">
        <f>'[1]Podklady RZ'!L418</f>
        <v>7.9000000000000008E-3</v>
      </c>
      <c r="M13" s="227">
        <f>'[1]Podklady RZ'!M418</f>
        <v>1.5E-3</v>
      </c>
      <c r="N13" s="157">
        <f>'[1]Podklady RZ'!N418</f>
        <v>1.7112000000000003</v>
      </c>
      <c r="O13" s="164">
        <f>'[1]Podklady RZ'!O418</f>
        <v>3.2349453955509068E-2</v>
      </c>
      <c r="P13" s="81"/>
      <c r="U13" s="97"/>
    </row>
    <row r="14" spans="1:21">
      <c r="A14" s="127" t="s">
        <v>227</v>
      </c>
      <c r="B14" s="226">
        <f>'[1]Podklady RZ'!B419</f>
        <v>0</v>
      </c>
      <c r="C14" s="157">
        <f>'[1]Podklady RZ'!C419</f>
        <v>0</v>
      </c>
      <c r="D14" s="227">
        <f>'[1]Podklady RZ'!D419</f>
        <v>0</v>
      </c>
      <c r="E14" s="226">
        <f>'[1]Podklady RZ'!E419</f>
        <v>0</v>
      </c>
      <c r="F14" s="157">
        <f>'[1]Podklady RZ'!F419</f>
        <v>0</v>
      </c>
      <c r="G14" s="227">
        <f>'[1]Podklady RZ'!G419</f>
        <v>0</v>
      </c>
      <c r="H14" s="157">
        <f>'[1]Podklady RZ'!H419</f>
        <v>0</v>
      </c>
      <c r="I14" s="157">
        <f>'[1]Podklady RZ'!I419</f>
        <v>0</v>
      </c>
      <c r="J14" s="157">
        <f>'[1]Podklady RZ'!J419</f>
        <v>0</v>
      </c>
      <c r="K14" s="226">
        <f>'[1]Podklady RZ'!K419</f>
        <v>0</v>
      </c>
      <c r="L14" s="157">
        <f>'[1]Podklady RZ'!L419</f>
        <v>0</v>
      </c>
      <c r="M14" s="227">
        <f>'[1]Podklady RZ'!M419</f>
        <v>0</v>
      </c>
      <c r="N14" s="157">
        <f>'[1]Podklady RZ'!N419</f>
        <v>0</v>
      </c>
      <c r="O14" s="164">
        <f>'[1]Podklady RZ'!O419</f>
        <v>0</v>
      </c>
      <c r="P14" s="81"/>
      <c r="U14" s="97"/>
    </row>
    <row r="15" spans="1:21">
      <c r="A15" s="127" t="s">
        <v>228</v>
      </c>
      <c r="B15" s="226">
        <f>'[1]Podklady RZ'!B420</f>
        <v>0</v>
      </c>
      <c r="C15" s="157">
        <f>'[1]Podklady RZ'!C420</f>
        <v>0</v>
      </c>
      <c r="D15" s="227">
        <f>'[1]Podklady RZ'!D420</f>
        <v>1.4E-3</v>
      </c>
      <c r="E15" s="226">
        <f>'[1]Podklady RZ'!E420</f>
        <v>1.2999999999999999E-3</v>
      </c>
      <c r="F15" s="157">
        <f>'[1]Podklady RZ'!F420</f>
        <v>1.1999999999999999E-3</v>
      </c>
      <c r="G15" s="227">
        <f>'[1]Podklady RZ'!G420</f>
        <v>2.3999999999999998E-3</v>
      </c>
      <c r="H15" s="157">
        <f>'[1]Podklady RZ'!H420</f>
        <v>1.1000000000000001E-3</v>
      </c>
      <c r="I15" s="157">
        <f>'[1]Podklady RZ'!I420</f>
        <v>1.4E-3</v>
      </c>
      <c r="J15" s="157">
        <f>'[1]Podklady RZ'!J420</f>
        <v>1.4E-3</v>
      </c>
      <c r="K15" s="226">
        <f>'[1]Podklady RZ'!K420</f>
        <v>1E-3</v>
      </c>
      <c r="L15" s="157">
        <f>'[1]Podklady RZ'!L420</f>
        <v>0</v>
      </c>
      <c r="M15" s="227">
        <f>'[1]Podklady RZ'!M420</f>
        <v>0</v>
      </c>
      <c r="N15" s="157">
        <f>'[1]Podklady RZ'!N420</f>
        <v>1.1200000000000002E-2</v>
      </c>
      <c r="O15" s="164">
        <f>'[1]Podklady RZ'!O420</f>
        <v>1.1045626326461378E-2</v>
      </c>
      <c r="P15" s="81"/>
      <c r="U15" s="97"/>
    </row>
    <row r="16" spans="1:21">
      <c r="A16" s="127" t="s">
        <v>229</v>
      </c>
      <c r="B16" s="226">
        <f>'[1]Podklady RZ'!B421</f>
        <v>147.46642</v>
      </c>
      <c r="C16" s="157">
        <f>'[1]Podklady RZ'!C421</f>
        <v>135.95353</v>
      </c>
      <c r="D16" s="227">
        <f>'[1]Podklady RZ'!D421</f>
        <v>106.55892</v>
      </c>
      <c r="E16" s="226">
        <f>'[1]Podklady RZ'!E421</f>
        <v>40.10351</v>
      </c>
      <c r="F16" s="157">
        <f>'[1]Podklady RZ'!F421</f>
        <v>48.42022</v>
      </c>
      <c r="G16" s="227">
        <f>'[1]Podklady RZ'!G421</f>
        <v>22.826000000000001</v>
      </c>
      <c r="H16" s="157">
        <f>'[1]Podklady RZ'!H421</f>
        <v>26.005200000000002</v>
      </c>
      <c r="I16" s="157">
        <f>'[1]Podklady RZ'!I421</f>
        <v>55.165819999999997</v>
      </c>
      <c r="J16" s="157">
        <f>'[1]Podklady RZ'!J421</f>
        <v>57.432269999999995</v>
      </c>
      <c r="K16" s="226">
        <f>'[1]Podklady RZ'!K421</f>
        <v>56.281800000000004</v>
      </c>
      <c r="L16" s="157">
        <f>'[1]Podklady RZ'!L421</f>
        <v>93.638919999999999</v>
      </c>
      <c r="M16" s="227">
        <f>'[1]Podklady RZ'!M421</f>
        <v>117.78034</v>
      </c>
      <c r="N16" s="157">
        <f>'[1]Podklady RZ'!N421</f>
        <v>907.63294999999982</v>
      </c>
      <c r="O16" s="164">
        <f>'[1]Podklady RZ'!O421</f>
        <v>2.8938009082119243E-2</v>
      </c>
      <c r="P16" s="81"/>
      <c r="U16" s="97"/>
    </row>
    <row r="17" spans="1:21">
      <c r="A17" s="127" t="s">
        <v>230</v>
      </c>
      <c r="B17" s="226">
        <f>'[1]Podklady RZ'!B422</f>
        <v>0</v>
      </c>
      <c r="C17" s="157">
        <f>'[1]Podklady RZ'!C422</f>
        <v>0</v>
      </c>
      <c r="D17" s="227">
        <f>'[1]Podklady RZ'!D422</f>
        <v>0</v>
      </c>
      <c r="E17" s="226">
        <f>'[1]Podklady RZ'!E422</f>
        <v>0</v>
      </c>
      <c r="F17" s="157">
        <f>'[1]Podklady RZ'!F422</f>
        <v>0</v>
      </c>
      <c r="G17" s="227">
        <f>'[1]Podklady RZ'!G422</f>
        <v>0</v>
      </c>
      <c r="H17" s="157">
        <f>'[1]Podklady RZ'!H422</f>
        <v>0</v>
      </c>
      <c r="I17" s="157">
        <f>'[1]Podklady RZ'!I422</f>
        <v>0</v>
      </c>
      <c r="J17" s="157">
        <f>'[1]Podklady RZ'!J422</f>
        <v>0</v>
      </c>
      <c r="K17" s="226">
        <f>'[1]Podklady RZ'!K422</f>
        <v>0</v>
      </c>
      <c r="L17" s="157">
        <f>'[1]Podklady RZ'!L422</f>
        <v>0</v>
      </c>
      <c r="M17" s="227">
        <f>'[1]Podklady RZ'!M422</f>
        <v>0</v>
      </c>
      <c r="N17" s="157">
        <f>'[1]Podklady RZ'!N422</f>
        <v>0</v>
      </c>
      <c r="O17" s="164">
        <f>'[1]Podklady RZ'!O422</f>
        <v>0</v>
      </c>
      <c r="P17" s="81"/>
      <c r="U17" s="97"/>
    </row>
    <row r="18" spans="1:21">
      <c r="A18" s="127" t="s">
        <v>231</v>
      </c>
      <c r="B18" s="226">
        <f>'[1]Podklady RZ'!B423</f>
        <v>0</v>
      </c>
      <c r="C18" s="157">
        <f>'[1]Podklady RZ'!C423</f>
        <v>0</v>
      </c>
      <c r="D18" s="227">
        <f>'[1]Podklady RZ'!D423</f>
        <v>0</v>
      </c>
      <c r="E18" s="226">
        <f>'[1]Podklady RZ'!E423</f>
        <v>0</v>
      </c>
      <c r="F18" s="157">
        <f>'[1]Podklady RZ'!F423</f>
        <v>0</v>
      </c>
      <c r="G18" s="227">
        <f>'[1]Podklady RZ'!G423</f>
        <v>0</v>
      </c>
      <c r="H18" s="157">
        <f>'[1]Podklady RZ'!H423</f>
        <v>0</v>
      </c>
      <c r="I18" s="157">
        <f>'[1]Podklady RZ'!I423</f>
        <v>0</v>
      </c>
      <c r="J18" s="157">
        <f>'[1]Podklady RZ'!J423</f>
        <v>0</v>
      </c>
      <c r="K18" s="226">
        <f>'[1]Podklady RZ'!K423</f>
        <v>0</v>
      </c>
      <c r="L18" s="157">
        <f>'[1]Podklady RZ'!L423</f>
        <v>0</v>
      </c>
      <c r="M18" s="227">
        <f>'[1]Podklady RZ'!M423</f>
        <v>0</v>
      </c>
      <c r="N18" s="157">
        <f>'[1]Podklady RZ'!N423</f>
        <v>0</v>
      </c>
      <c r="O18" s="164">
        <f>'[1]Podklady RZ'!O423</f>
        <v>0</v>
      </c>
      <c r="P18" s="81"/>
      <c r="U18" s="97"/>
    </row>
    <row r="19" spans="1:21">
      <c r="A19" s="127" t="s">
        <v>232</v>
      </c>
      <c r="B19" s="226">
        <f>'[1]Podklady RZ'!B424</f>
        <v>0</v>
      </c>
      <c r="C19" s="157">
        <f>'[1]Podklady RZ'!C424</f>
        <v>0</v>
      </c>
      <c r="D19" s="227">
        <f>'[1]Podklady RZ'!D424</f>
        <v>0</v>
      </c>
      <c r="E19" s="226">
        <f>'[1]Podklady RZ'!E424</f>
        <v>0</v>
      </c>
      <c r="F19" s="157">
        <f>'[1]Podklady RZ'!F424</f>
        <v>0</v>
      </c>
      <c r="G19" s="227">
        <f>'[1]Podklady RZ'!G424</f>
        <v>0</v>
      </c>
      <c r="H19" s="157">
        <f>'[1]Podklady RZ'!H424</f>
        <v>0</v>
      </c>
      <c r="I19" s="157">
        <f>'[1]Podklady RZ'!I424</f>
        <v>0</v>
      </c>
      <c r="J19" s="157">
        <f>'[1]Podklady RZ'!J424</f>
        <v>0</v>
      </c>
      <c r="K19" s="226">
        <f>'[1]Podklady RZ'!K424</f>
        <v>0</v>
      </c>
      <c r="L19" s="157">
        <f>'[1]Podklady RZ'!L424</f>
        <v>0</v>
      </c>
      <c r="M19" s="227">
        <f>'[1]Podklady RZ'!M424</f>
        <v>0</v>
      </c>
      <c r="N19" s="157">
        <f>'[1]Podklady RZ'!N424</f>
        <v>0</v>
      </c>
      <c r="O19" s="164">
        <f>'[1]Podklady RZ'!O424</f>
        <v>0</v>
      </c>
      <c r="P19" s="81"/>
      <c r="U19" s="97"/>
    </row>
    <row r="20" spans="1:21">
      <c r="A20" s="127" t="s">
        <v>233</v>
      </c>
      <c r="B20" s="226">
        <f>'[1]Podklady RZ'!B425</f>
        <v>0</v>
      </c>
      <c r="C20" s="157">
        <f>'[1]Podklady RZ'!C425</f>
        <v>0</v>
      </c>
      <c r="D20" s="227">
        <f>'[1]Podklady RZ'!D425</f>
        <v>0</v>
      </c>
      <c r="E20" s="226">
        <f>'[1]Podklady RZ'!E425</f>
        <v>0</v>
      </c>
      <c r="F20" s="157">
        <f>'[1]Podklady RZ'!F425</f>
        <v>0</v>
      </c>
      <c r="G20" s="227">
        <f>'[1]Podklady RZ'!G425</f>
        <v>0</v>
      </c>
      <c r="H20" s="157">
        <f>'[1]Podklady RZ'!H425</f>
        <v>0</v>
      </c>
      <c r="I20" s="157">
        <f>'[1]Podklady RZ'!I425</f>
        <v>0</v>
      </c>
      <c r="J20" s="157">
        <f>'[1]Podklady RZ'!J425</f>
        <v>0</v>
      </c>
      <c r="K20" s="226">
        <f>'[1]Podklady RZ'!K425</f>
        <v>0</v>
      </c>
      <c r="L20" s="157">
        <f>'[1]Podklady RZ'!L425</f>
        <v>0</v>
      </c>
      <c r="M20" s="227">
        <f>'[1]Podklady RZ'!M425</f>
        <v>0</v>
      </c>
      <c r="N20" s="157">
        <f>'[1]Podklady RZ'!N425</f>
        <v>0</v>
      </c>
      <c r="O20" s="164">
        <f>'[1]Podklady RZ'!O425</f>
        <v>0</v>
      </c>
      <c r="P20" s="81"/>
      <c r="U20" s="97"/>
    </row>
    <row r="21" spans="1:21">
      <c r="A21" s="127" t="s">
        <v>234</v>
      </c>
      <c r="B21" s="226">
        <f>'[1]Podklady RZ'!B426</f>
        <v>0</v>
      </c>
      <c r="C21" s="157">
        <f>'[1]Podklady RZ'!C426</f>
        <v>1.41536</v>
      </c>
      <c r="D21" s="227">
        <f>'[1]Podklady RZ'!D426</f>
        <v>1.87601</v>
      </c>
      <c r="E21" s="226">
        <f>'[1]Podklady RZ'!E426</f>
        <v>0</v>
      </c>
      <c r="F21" s="157">
        <f>'[1]Podklady RZ'!F426</f>
        <v>0</v>
      </c>
      <c r="G21" s="227">
        <f>'[1]Podklady RZ'!G426</f>
        <v>0</v>
      </c>
      <c r="H21" s="157">
        <f>'[1]Podklady RZ'!H426</f>
        <v>0</v>
      </c>
      <c r="I21" s="157">
        <f>'[1]Podklady RZ'!I426</f>
        <v>0</v>
      </c>
      <c r="J21" s="157">
        <f>'[1]Podklady RZ'!J426</f>
        <v>0</v>
      </c>
      <c r="K21" s="226">
        <f>'[1]Podklady RZ'!K426</f>
        <v>0</v>
      </c>
      <c r="L21" s="157">
        <f>'[1]Podklady RZ'!L426</f>
        <v>0</v>
      </c>
      <c r="M21" s="227">
        <f>'[1]Podklady RZ'!M426</f>
        <v>0</v>
      </c>
      <c r="N21" s="157">
        <f>'[1]Podklady RZ'!N426</f>
        <v>3.2913699999999997</v>
      </c>
      <c r="O21" s="164">
        <f>'[1]Podklady RZ'!O426</f>
        <v>1.0010985372700489E-3</v>
      </c>
      <c r="P21" s="81"/>
      <c r="U21" s="97"/>
    </row>
    <row r="22" spans="1:21">
      <c r="A22" s="127" t="s">
        <v>235</v>
      </c>
      <c r="B22" s="226">
        <f>'[1]Podklady RZ'!B427</f>
        <v>0</v>
      </c>
      <c r="C22" s="157">
        <f>'[1]Podklady RZ'!C427</f>
        <v>0</v>
      </c>
      <c r="D22" s="227">
        <f>'[1]Podklady RZ'!D427</f>
        <v>0</v>
      </c>
      <c r="E22" s="226">
        <f>'[1]Podklady RZ'!E427</f>
        <v>0</v>
      </c>
      <c r="F22" s="157">
        <f>'[1]Podklady RZ'!F427</f>
        <v>0</v>
      </c>
      <c r="G22" s="227">
        <f>'[1]Podklady RZ'!G427</f>
        <v>0</v>
      </c>
      <c r="H22" s="157">
        <f>'[1]Podklady RZ'!H427</f>
        <v>0</v>
      </c>
      <c r="I22" s="157">
        <f>'[1]Podklady RZ'!I427</f>
        <v>0</v>
      </c>
      <c r="J22" s="157">
        <f>'[1]Podklady RZ'!J427</f>
        <v>0</v>
      </c>
      <c r="K22" s="226">
        <f>'[1]Podklady RZ'!K427</f>
        <v>0</v>
      </c>
      <c r="L22" s="157">
        <f>'[1]Podklady RZ'!L427</f>
        <v>0</v>
      </c>
      <c r="M22" s="227">
        <f>'[1]Podklady RZ'!M427</f>
        <v>0</v>
      </c>
      <c r="N22" s="157">
        <f>'[1]Podklady RZ'!N427</f>
        <v>0</v>
      </c>
      <c r="O22" s="164">
        <f>'[1]Podklady RZ'!O427</f>
        <v>0</v>
      </c>
      <c r="P22" s="81"/>
      <c r="U22" s="97"/>
    </row>
    <row r="23" spans="1:21">
      <c r="A23" s="127" t="s">
        <v>236</v>
      </c>
      <c r="B23" s="226">
        <f>'[1]Podklady RZ'!B428</f>
        <v>0</v>
      </c>
      <c r="C23" s="157">
        <f>'[1]Podklady RZ'!C428</f>
        <v>0</v>
      </c>
      <c r="D23" s="227">
        <f>'[1]Podklady RZ'!D428</f>
        <v>0</v>
      </c>
      <c r="E23" s="226">
        <f>'[1]Podklady RZ'!E428</f>
        <v>0</v>
      </c>
      <c r="F23" s="157">
        <f>'[1]Podklady RZ'!F428</f>
        <v>0</v>
      </c>
      <c r="G23" s="227">
        <f>'[1]Podklady RZ'!G428</f>
        <v>0</v>
      </c>
      <c r="H23" s="157">
        <f>'[1]Podklady RZ'!H428</f>
        <v>0</v>
      </c>
      <c r="I23" s="157">
        <f>'[1]Podklady RZ'!I428</f>
        <v>0</v>
      </c>
      <c r="J23" s="157">
        <f>'[1]Podklady RZ'!J428</f>
        <v>0</v>
      </c>
      <c r="K23" s="226">
        <f>'[1]Podklady RZ'!K428</f>
        <v>0</v>
      </c>
      <c r="L23" s="157">
        <f>'[1]Podklady RZ'!L428</f>
        <v>0</v>
      </c>
      <c r="M23" s="227">
        <f>'[1]Podklady RZ'!M428</f>
        <v>0</v>
      </c>
      <c r="N23" s="157">
        <f>'[1]Podklady RZ'!N428</f>
        <v>0</v>
      </c>
      <c r="O23" s="164">
        <f>'[1]Podklady RZ'!O428</f>
        <v>0</v>
      </c>
      <c r="P23" s="81"/>
      <c r="U23" s="97"/>
    </row>
    <row r="24" spans="1:21">
      <c r="A24" s="127" t="s">
        <v>237</v>
      </c>
      <c r="B24" s="226">
        <f>'[1]Podklady RZ'!B429</f>
        <v>0.41175</v>
      </c>
      <c r="C24" s="157">
        <f>'[1]Podklady RZ'!C429</f>
        <v>0.82437999999999989</v>
      </c>
      <c r="D24" s="227">
        <f>'[1]Podklady RZ'!D429</f>
        <v>0.27400000000000002</v>
      </c>
      <c r="E24" s="226">
        <f>'[1]Podklady RZ'!E429</f>
        <v>0.184</v>
      </c>
      <c r="F24" s="157">
        <f>'[1]Podklady RZ'!F429</f>
        <v>0.23926999999999998</v>
      </c>
      <c r="G24" s="227">
        <f>'[1]Podklady RZ'!G429</f>
        <v>0.104</v>
      </c>
      <c r="H24" s="157">
        <f>'[1]Podklady RZ'!H429</f>
        <v>0</v>
      </c>
      <c r="I24" s="157">
        <f>'[1]Podklady RZ'!I429</f>
        <v>0</v>
      </c>
      <c r="J24" s="157">
        <f>'[1]Podklady RZ'!J429</f>
        <v>0</v>
      </c>
      <c r="K24" s="226">
        <f>'[1]Podklady RZ'!K429</f>
        <v>0.76097000000000004</v>
      </c>
      <c r="L24" s="157">
        <f>'[1]Podklady RZ'!L429</f>
        <v>0.44569999999999999</v>
      </c>
      <c r="M24" s="227">
        <f>'[1]Podklady RZ'!M429</f>
        <v>0.72770000000000001</v>
      </c>
      <c r="N24" s="157">
        <f>'[1]Podklady RZ'!N429</f>
        <v>3.9717699999999998</v>
      </c>
      <c r="O24" s="164">
        <f>'[1]Podklady RZ'!O429</f>
        <v>2.7567586473029107E-2</v>
      </c>
      <c r="P24" s="81"/>
      <c r="U24" s="97"/>
    </row>
    <row r="25" spans="1:21">
      <c r="A25" s="127" t="s">
        <v>238</v>
      </c>
      <c r="B25" s="226">
        <f>'[1]Podklady RZ'!B430</f>
        <v>145.14907499999998</v>
      </c>
      <c r="C25" s="157">
        <f>'[1]Podklady RZ'!C430</f>
        <v>132.55609899999999</v>
      </c>
      <c r="D25" s="227">
        <f>'[1]Podklady RZ'!D430</f>
        <v>103.656807</v>
      </c>
      <c r="E25" s="226">
        <f>'[1]Podklady RZ'!E430</f>
        <v>67.396699000000012</v>
      </c>
      <c r="F25" s="157">
        <f>'[1]Podklady RZ'!F430</f>
        <v>59.618945999999994</v>
      </c>
      <c r="G25" s="227">
        <f>'[1]Podklady RZ'!G430</f>
        <v>36.367317999999997</v>
      </c>
      <c r="H25" s="157">
        <f>'[1]Podklady RZ'!H430</f>
        <v>33.799194999999997</v>
      </c>
      <c r="I25" s="157">
        <f>'[1]Podklady RZ'!I430</f>
        <v>33.437336000000002</v>
      </c>
      <c r="J25" s="157">
        <f>'[1]Podklady RZ'!J430</f>
        <v>41.755759000000005</v>
      </c>
      <c r="K25" s="226">
        <f>'[1]Podklady RZ'!K430</f>
        <v>84.113366999999997</v>
      </c>
      <c r="L25" s="157">
        <f>'[1]Podklady RZ'!L430</f>
        <v>111.94609500000001</v>
      </c>
      <c r="M25" s="227">
        <f>'[1]Podklady RZ'!M430</f>
        <v>122.057153</v>
      </c>
      <c r="N25" s="157">
        <f>'[1]Podklady RZ'!N430</f>
        <v>971.85384899999985</v>
      </c>
      <c r="O25" s="164">
        <f>'[1]Podklady RZ'!O430</f>
        <v>4.6135855742411913E-2</v>
      </c>
      <c r="P25" s="81"/>
      <c r="U25" s="78"/>
    </row>
    <row r="26" spans="1:21" ht="13.5" customHeight="1">
      <c r="A26" s="125" t="s">
        <v>322</v>
      </c>
      <c r="B26" s="224">
        <f>'[1]Podklady RZ'!B431</f>
        <v>175.479209</v>
      </c>
      <c r="C26" s="156">
        <f>'[1]Podklady RZ'!C431</f>
        <v>156.54373200000001</v>
      </c>
      <c r="D26" s="225">
        <f>'[1]Podklady RZ'!D431</f>
        <v>117.58803399999999</v>
      </c>
      <c r="E26" s="224">
        <f>'[1]Podklady RZ'!E431</f>
        <v>71.066484000000003</v>
      </c>
      <c r="F26" s="156">
        <f>'[1]Podklady RZ'!F431</f>
        <v>58.434320999999997</v>
      </c>
      <c r="G26" s="225">
        <f>'[1]Podklady RZ'!G431</f>
        <v>23.174599999999998</v>
      </c>
      <c r="H26" s="156">
        <f>'[1]Podklady RZ'!H431</f>
        <v>20.866762999999999</v>
      </c>
      <c r="I26" s="156">
        <f>'[1]Podklady RZ'!I431</f>
        <v>21.974520999999999</v>
      </c>
      <c r="J26" s="156">
        <f>'[1]Podklady RZ'!J431</f>
        <v>38.091999999999999</v>
      </c>
      <c r="K26" s="224">
        <f>'[1]Podklady RZ'!K431</f>
        <v>97.308700000000002</v>
      </c>
      <c r="L26" s="156">
        <f>'[1]Podklady RZ'!L431</f>
        <v>136.04050000000001</v>
      </c>
      <c r="M26" s="225">
        <f>'[1]Podklady RZ'!M431</f>
        <v>161.33622200000002</v>
      </c>
      <c r="N26" s="156">
        <f>'[1]Podklady RZ'!N431</f>
        <v>1077.9050860000002</v>
      </c>
      <c r="O26" s="163"/>
      <c r="P26" s="10"/>
      <c r="U26" s="8"/>
    </row>
    <row r="27" spans="1:21" ht="13.5" customHeight="1">
      <c r="A27" s="125" t="s">
        <v>314</v>
      </c>
      <c r="B27" s="224">
        <f>'[1]Podklady RZ'!B432</f>
        <v>484.66347999999999</v>
      </c>
      <c r="C27" s="156">
        <f>'[1]Podklady RZ'!C432</f>
        <v>435.20302100000004</v>
      </c>
      <c r="D27" s="225">
        <f>'[1]Podklady RZ'!D432</f>
        <v>343.3621280000001</v>
      </c>
      <c r="E27" s="224">
        <f>'[1]Podklady RZ'!E432</f>
        <v>219.09394200000006</v>
      </c>
      <c r="F27" s="156">
        <f>'[1]Podklady RZ'!F432</f>
        <v>185.18999400000001</v>
      </c>
      <c r="G27" s="225">
        <f>'[1]Podklady RZ'!G432</f>
        <v>96.165559000000016</v>
      </c>
      <c r="H27" s="156">
        <f>'[1]Podklady RZ'!H432</f>
        <v>82.343816000000004</v>
      </c>
      <c r="I27" s="156">
        <f>'[1]Podklady RZ'!I432</f>
        <v>85.959305999999998</v>
      </c>
      <c r="J27" s="156">
        <f>'[1]Podklady RZ'!J432</f>
        <v>131.64548400000001</v>
      </c>
      <c r="K27" s="224">
        <f>'[1]Podklady RZ'!K432</f>
        <v>275.350347</v>
      </c>
      <c r="L27" s="156">
        <f>'[1]Podklady RZ'!L432</f>
        <v>371.99811500000004</v>
      </c>
      <c r="M27" s="225">
        <f>'[1]Podklady RZ'!M432</f>
        <v>428.44946500000003</v>
      </c>
      <c r="N27" s="156">
        <f>'[1]Podklady RZ'!N432</f>
        <v>3139.4246570000005</v>
      </c>
      <c r="O27" s="163">
        <f>'[1]Podklady RZ'!O432</f>
        <v>4.5804545515530377E-2</v>
      </c>
      <c r="P27" s="10"/>
      <c r="U27" s="8"/>
    </row>
    <row r="28" spans="1:21" ht="12.75" customHeight="1">
      <c r="A28" s="127" t="s">
        <v>297</v>
      </c>
      <c r="B28" s="226">
        <f>'[1]Podklady RZ'!B433</f>
        <v>74.975716000000006</v>
      </c>
      <c r="C28" s="157">
        <f>'[1]Podklady RZ'!C433</f>
        <v>73.093344000000002</v>
      </c>
      <c r="D28" s="227">
        <f>'[1]Podklady RZ'!D433</f>
        <v>70.166936000000007</v>
      </c>
      <c r="E28" s="226">
        <f>'[1]Podklady RZ'!E433</f>
        <v>56.571092</v>
      </c>
      <c r="F28" s="157">
        <f>'[1]Podklady RZ'!F433</f>
        <v>51.304143000000003</v>
      </c>
      <c r="G28" s="227">
        <f>'[1]Podklady RZ'!G433</f>
        <v>38.906081000000007</v>
      </c>
      <c r="H28" s="157">
        <f>'[1]Podklady RZ'!H433</f>
        <v>30.195926</v>
      </c>
      <c r="I28" s="157">
        <f>'[1]Podklady RZ'!I433</f>
        <v>31.081599999999998</v>
      </c>
      <c r="J28" s="157">
        <f>'[1]Podklady RZ'!J433</f>
        <v>41.721962999999995</v>
      </c>
      <c r="K28" s="226">
        <f>'[1]Podklady RZ'!K433</f>
        <v>52.824519000000002</v>
      </c>
      <c r="L28" s="157">
        <f>'[1]Podklady RZ'!L433</f>
        <v>64.775812000000002</v>
      </c>
      <c r="M28" s="227">
        <f>'[1]Podklady RZ'!M433</f>
        <v>59.426992000000006</v>
      </c>
      <c r="N28" s="157">
        <f>'[1]Podklady RZ'!N433</f>
        <v>645.04412400000001</v>
      </c>
      <c r="O28" s="164">
        <f>'[1]Podklady RZ'!O433</f>
        <v>4.3777056924405297E-2</v>
      </c>
      <c r="P28" s="81"/>
      <c r="U28" s="8"/>
    </row>
    <row r="29" spans="1:21" ht="12.75" customHeight="1">
      <c r="A29" s="127" t="s">
        <v>298</v>
      </c>
      <c r="B29" s="226">
        <f>'[1]Podklady RZ'!B434</f>
        <v>0.92548000000000008</v>
      </c>
      <c r="C29" s="157">
        <f>'[1]Podklady RZ'!C434</f>
        <v>1.21736</v>
      </c>
      <c r="D29" s="227">
        <f>'[1]Podklady RZ'!D434</f>
        <v>1.1576300000000002</v>
      </c>
      <c r="E29" s="226">
        <f>'[1]Podklady RZ'!E434</f>
        <v>0.69455999999999996</v>
      </c>
      <c r="F29" s="157">
        <f>'[1]Podklady RZ'!F434</f>
        <v>0.45265</v>
      </c>
      <c r="G29" s="227">
        <f>'[1]Podklady RZ'!G434</f>
        <v>0.26434000000000002</v>
      </c>
      <c r="H29" s="157">
        <f>'[1]Podklady RZ'!H434</f>
        <v>0.12143000000000001</v>
      </c>
      <c r="I29" s="157">
        <f>'[1]Podklady RZ'!I434</f>
        <v>0.18423</v>
      </c>
      <c r="J29" s="157">
        <f>'[1]Podklady RZ'!J434</f>
        <v>0.43713000000000002</v>
      </c>
      <c r="K29" s="226">
        <f>'[1]Podklady RZ'!K434</f>
        <v>0.84746999999999995</v>
      </c>
      <c r="L29" s="157">
        <f>'[1]Podklady RZ'!L434</f>
        <v>1.1105099999999999</v>
      </c>
      <c r="M29" s="227">
        <f>'[1]Podklady RZ'!M434</f>
        <v>1.32281</v>
      </c>
      <c r="N29" s="157">
        <f>'[1]Podklady RZ'!N434</f>
        <v>8.7355999999999998</v>
      </c>
      <c r="O29" s="164">
        <f>'[1]Podklady RZ'!O434</f>
        <v>5.7712101919048745E-3</v>
      </c>
      <c r="P29" s="81"/>
      <c r="U29" s="8"/>
    </row>
    <row r="30" spans="1:21" ht="12.75" customHeight="1">
      <c r="A30" s="127" t="s">
        <v>299</v>
      </c>
      <c r="B30" s="226">
        <f>'[1]Podklady RZ'!B435</f>
        <v>2.6709999999999998</v>
      </c>
      <c r="C30" s="157">
        <f>'[1]Podklady RZ'!C435</f>
        <v>2.4248000000000003</v>
      </c>
      <c r="D30" s="227">
        <f>'[1]Podklady RZ'!D435</f>
        <v>1.8927</v>
      </c>
      <c r="E30" s="226">
        <f>'[1]Podklady RZ'!E435</f>
        <v>0.95789999999999997</v>
      </c>
      <c r="F30" s="157">
        <f>'[1]Podklady RZ'!F435</f>
        <v>0.7</v>
      </c>
      <c r="G30" s="227">
        <f>'[1]Podklady RZ'!G435</f>
        <v>0.19750000000000001</v>
      </c>
      <c r="H30" s="157">
        <f>'[1]Podklady RZ'!H435</f>
        <v>0.1484</v>
      </c>
      <c r="I30" s="157">
        <f>'[1]Podklady RZ'!I435</f>
        <v>0.14249999999999999</v>
      </c>
      <c r="J30" s="157">
        <f>'[1]Podklady RZ'!J435</f>
        <v>0.39219999999999999</v>
      </c>
      <c r="K30" s="226">
        <f>'[1]Podklady RZ'!K435</f>
        <v>1.4672000000000001</v>
      </c>
      <c r="L30" s="157">
        <f>'[1]Podklady RZ'!L435</f>
        <v>1.9977</v>
      </c>
      <c r="M30" s="227">
        <f>'[1]Podklady RZ'!M435</f>
        <v>2.3725999999999998</v>
      </c>
      <c r="N30" s="157">
        <f>'[1]Podklady RZ'!N435</f>
        <v>15.364500000000001</v>
      </c>
      <c r="O30" s="164">
        <f>'[1]Podklady RZ'!O435</f>
        <v>2.7652196405798669E-2</v>
      </c>
      <c r="P30" s="81"/>
      <c r="U30" s="8"/>
    </row>
    <row r="31" spans="1:21" ht="12.75" customHeight="1">
      <c r="A31" s="127" t="s">
        <v>300</v>
      </c>
      <c r="B31" s="226">
        <f>'[1]Podklady RZ'!B436</f>
        <v>1.298</v>
      </c>
      <c r="C31" s="157">
        <f>'[1]Podklady RZ'!C436</f>
        <v>1.18</v>
      </c>
      <c r="D31" s="227">
        <f>'[1]Podklady RZ'!D436</f>
        <v>0.85299999999999998</v>
      </c>
      <c r="E31" s="226">
        <f>'[1]Podklady RZ'!E436</f>
        <v>0.45600000000000002</v>
      </c>
      <c r="F31" s="157">
        <f>'[1]Podklady RZ'!F436</f>
        <v>0.26</v>
      </c>
      <c r="G31" s="227">
        <f>'[1]Podklady RZ'!G436</f>
        <v>6.9000000000000006E-2</v>
      </c>
      <c r="H31" s="157">
        <f>'[1]Podklady RZ'!H436</f>
        <v>0.04</v>
      </c>
      <c r="I31" s="157">
        <f>'[1]Podklady RZ'!I436</f>
        <v>4.4999999999999998E-2</v>
      </c>
      <c r="J31" s="157">
        <f>'[1]Podklady RZ'!J436</f>
        <v>0.16200000000000001</v>
      </c>
      <c r="K31" s="226">
        <f>'[1]Podklady RZ'!K436</f>
        <v>0.49399999999999999</v>
      </c>
      <c r="L31" s="157">
        <f>'[1]Podklady RZ'!L436</f>
        <v>0.75600000000000001</v>
      </c>
      <c r="M31" s="227">
        <f>'[1]Podklady RZ'!M436</f>
        <v>1.1930000000000001</v>
      </c>
      <c r="N31" s="157">
        <f>'[1]Podklady RZ'!N436</f>
        <v>6.8059999999999992</v>
      </c>
      <c r="O31" s="164">
        <f>'[1]Podklady RZ'!O436</f>
        <v>3.6384650484588908E-2</v>
      </c>
      <c r="P31" s="81"/>
    </row>
    <row r="32" spans="1:21">
      <c r="A32" s="127" t="s">
        <v>301</v>
      </c>
      <c r="B32" s="226">
        <f>'[1]Podklady RZ'!B437</f>
        <v>0.17199999999999999</v>
      </c>
      <c r="C32" s="157">
        <f>'[1]Podklady RZ'!C437</f>
        <v>0.14899999999999999</v>
      </c>
      <c r="D32" s="227">
        <f>'[1]Podklady RZ'!D437</f>
        <v>9.5000000000000001E-2</v>
      </c>
      <c r="E32" s="226">
        <f>'[1]Podklady RZ'!E437</f>
        <v>5.7000000000000002E-2</v>
      </c>
      <c r="F32" s="157">
        <f>'[1]Podklady RZ'!F437</f>
        <v>5.1999999999999998E-2</v>
      </c>
      <c r="G32" s="227">
        <f>'[1]Podklady RZ'!G437</f>
        <v>7.0000000000000001E-3</v>
      </c>
      <c r="H32" s="157">
        <f>'[1]Podklady RZ'!H437</f>
        <v>5.0000000000000001E-3</v>
      </c>
      <c r="I32" s="157">
        <f>'[1]Podklady RZ'!I437</f>
        <v>6.0000000000000001E-3</v>
      </c>
      <c r="J32" s="157">
        <f>'[1]Podklady RZ'!J437</f>
        <v>2.3E-2</v>
      </c>
      <c r="K32" s="226">
        <f>'[1]Podklady RZ'!K437</f>
        <v>6.6000000000000003E-2</v>
      </c>
      <c r="L32" s="157">
        <f>'[1]Podklady RZ'!L437</f>
        <v>9.8000000000000004E-2</v>
      </c>
      <c r="M32" s="227">
        <f>'[1]Podklady RZ'!M437</f>
        <v>0.55700000000000005</v>
      </c>
      <c r="N32" s="157">
        <f>'[1]Podklady RZ'!N437</f>
        <v>1.2869999999999999</v>
      </c>
      <c r="O32" s="164">
        <f>'[1]Podklady RZ'!O437</f>
        <v>2.3236284364738105E-3</v>
      </c>
      <c r="P32" s="81"/>
    </row>
    <row r="33" spans="1:16">
      <c r="A33" s="127" t="s">
        <v>302</v>
      </c>
      <c r="B33" s="226">
        <f>'[1]Podklady RZ'!B438</f>
        <v>235.255259</v>
      </c>
      <c r="C33" s="157">
        <f>'[1]Podklady RZ'!C438</f>
        <v>206.285583</v>
      </c>
      <c r="D33" s="227">
        <f>'[1]Podklady RZ'!D438</f>
        <v>154.36994000000007</v>
      </c>
      <c r="E33" s="226">
        <f>'[1]Podklady RZ'!E438</f>
        <v>92.286998000000011</v>
      </c>
      <c r="F33" s="157">
        <f>'[1]Podklady RZ'!F438</f>
        <v>77.788685000000015</v>
      </c>
      <c r="G33" s="227">
        <f>'[1]Podklady RZ'!G438</f>
        <v>32.220538000000005</v>
      </c>
      <c r="H33" s="157">
        <f>'[1]Podklady RZ'!H438</f>
        <v>30.464196000000005</v>
      </c>
      <c r="I33" s="157">
        <f>'[1]Podklady RZ'!I438</f>
        <v>31.361555999999997</v>
      </c>
      <c r="J33" s="157">
        <f>'[1]Podklady RZ'!J438</f>
        <v>53.073309000000009</v>
      </c>
      <c r="K33" s="226">
        <f>'[1]Podklady RZ'!K438</f>
        <v>129.07101299999999</v>
      </c>
      <c r="L33" s="157">
        <f>'[1]Podklady RZ'!L438</f>
        <v>177.461758</v>
      </c>
      <c r="M33" s="227">
        <f>'[1]Podklady RZ'!M438</f>
        <v>209.82720899999998</v>
      </c>
      <c r="N33" s="157">
        <f>'[1]Podklady RZ'!N438</f>
        <v>1429.466044</v>
      </c>
      <c r="O33" s="164">
        <f>'[1]Podklady RZ'!O438</f>
        <v>4.3468150138764101E-2</v>
      </c>
      <c r="P33" s="81"/>
    </row>
    <row r="34" spans="1:16">
      <c r="A34" s="127" t="s">
        <v>303</v>
      </c>
      <c r="B34" s="226">
        <f>'[1]Podklady RZ'!B439</f>
        <v>163.19318699999997</v>
      </c>
      <c r="C34" s="157">
        <f>'[1]Podklady RZ'!C439</f>
        <v>145.29390600000002</v>
      </c>
      <c r="D34" s="227">
        <f>'[1]Podklady RZ'!D439</f>
        <v>110.18736199999999</v>
      </c>
      <c r="E34" s="226">
        <f>'[1]Podklady RZ'!E439</f>
        <v>64.761498000000017</v>
      </c>
      <c r="F34" s="157">
        <f>'[1]Podklady RZ'!F439</f>
        <v>51.427841000000008</v>
      </c>
      <c r="G34" s="227">
        <f>'[1]Podklady RZ'!G439</f>
        <v>22.226148000000002</v>
      </c>
      <c r="H34" s="157">
        <f>'[1]Podklady RZ'!H439</f>
        <v>19.143478999999999</v>
      </c>
      <c r="I34" s="157">
        <f>'[1]Podklady RZ'!I439</f>
        <v>20.977179</v>
      </c>
      <c r="J34" s="157">
        <f>'[1]Podklady RZ'!J439</f>
        <v>33.627275000000004</v>
      </c>
      <c r="K34" s="226">
        <f>'[1]Podklady RZ'!K439</f>
        <v>86.589393999999999</v>
      </c>
      <c r="L34" s="157">
        <f>'[1]Podklady RZ'!L439</f>
        <v>121.34959900000003</v>
      </c>
      <c r="M34" s="227">
        <f>'[1]Podklady RZ'!M439</f>
        <v>147.85141800000002</v>
      </c>
      <c r="N34" s="157">
        <f>'[1]Podklady RZ'!N439</f>
        <v>986.62828599999989</v>
      </c>
      <c r="O34" s="164">
        <f>'[1]Podklady RZ'!O439</f>
        <v>5.9536488687981316E-2</v>
      </c>
      <c r="P34" s="81"/>
    </row>
    <row r="35" spans="1:16">
      <c r="A35" s="127" t="s">
        <v>236</v>
      </c>
      <c r="B35" s="226">
        <f>'[1]Podklady RZ'!B440</f>
        <v>6.1728379999999996</v>
      </c>
      <c r="C35" s="157">
        <f>'[1]Podklady RZ'!C440</f>
        <v>5.5590280000000005</v>
      </c>
      <c r="D35" s="227">
        <f>'[1]Podklady RZ'!D440</f>
        <v>4.6395599999999995</v>
      </c>
      <c r="E35" s="226">
        <f>'[1]Podklady RZ'!E440</f>
        <v>3.3088939999999996</v>
      </c>
      <c r="F35" s="157">
        <f>'[1]Podklady RZ'!F440</f>
        <v>3.2046749999999999</v>
      </c>
      <c r="G35" s="227">
        <f>'[1]Podklady RZ'!G440</f>
        <v>2.2749519999999994</v>
      </c>
      <c r="H35" s="157">
        <f>'[1]Podklady RZ'!H440</f>
        <v>2.2253849999999997</v>
      </c>
      <c r="I35" s="157">
        <f>'[1]Podklady RZ'!I440</f>
        <v>2.161241</v>
      </c>
      <c r="J35" s="157">
        <f>'[1]Podklady RZ'!J440</f>
        <v>2.2086069999999998</v>
      </c>
      <c r="K35" s="226">
        <f>'[1]Podklady RZ'!K440</f>
        <v>3.9907509999999995</v>
      </c>
      <c r="L35" s="157">
        <f>'[1]Podklady RZ'!L440</f>
        <v>4.4487360000000002</v>
      </c>
      <c r="M35" s="227">
        <f>'[1]Podklady RZ'!M440</f>
        <v>5.8984360000000002</v>
      </c>
      <c r="N35" s="157">
        <f>'[1]Podklady RZ'!N440</f>
        <v>46.093102999999999</v>
      </c>
      <c r="O35" s="164">
        <f>'[1]Podklady RZ'!O440</f>
        <v>2.9980707097426288E-2</v>
      </c>
      <c r="P35" s="81"/>
    </row>
    <row r="36" spans="1:16" ht="12" customHeight="1">
      <c r="A36" s="151" t="s">
        <v>315</v>
      </c>
      <c r="B36" s="65"/>
      <c r="C36" s="65"/>
      <c r="D36" s="8"/>
      <c r="F36" s="10"/>
      <c r="G36" s="10"/>
      <c r="H36" s="10"/>
      <c r="I36" s="10"/>
      <c r="J36" s="10"/>
      <c r="K36" s="10"/>
      <c r="O36" s="3"/>
    </row>
    <row r="37" spans="1:16">
      <c r="A37" s="151"/>
      <c r="B37" s="65" t="s">
        <v>73</v>
      </c>
      <c r="C37" s="65"/>
    </row>
    <row r="38" spans="1:16">
      <c r="A38" s="172"/>
      <c r="B38" s="8"/>
      <c r="C38" s="8"/>
      <c r="D38" s="8"/>
    </row>
    <row r="39" spans="1:16">
      <c r="B39" s="8"/>
      <c r="C39" s="8"/>
      <c r="D39" s="8"/>
    </row>
    <row r="40" spans="1:16">
      <c r="B40" s="8"/>
      <c r="C40" s="8"/>
      <c r="D40" s="8"/>
      <c r="M40" s="10" t="s">
        <v>316</v>
      </c>
      <c r="N40" s="84">
        <f>O7</f>
        <v>2.5392931800501912E-2</v>
      </c>
    </row>
    <row r="41" spans="1:16">
      <c r="B41" s="1"/>
      <c r="C41" s="1"/>
      <c r="D41" s="1"/>
      <c r="M41" s="10" t="s">
        <v>215</v>
      </c>
      <c r="N41" s="84">
        <f>O8</f>
        <v>3.0758912496807993E-2</v>
      </c>
    </row>
    <row r="42" spans="1:16">
      <c r="B42" s="8"/>
      <c r="C42" s="8"/>
      <c r="D42" s="8"/>
      <c r="M42" s="10" t="s">
        <v>219</v>
      </c>
      <c r="N42" s="84">
        <f>O9</f>
        <v>3.5558387132948871E-2</v>
      </c>
    </row>
  </sheetData>
  <mergeCells count="6">
    <mergeCell ref="O5:O6"/>
    <mergeCell ref="B5:D5"/>
    <mergeCell ref="E5:G5"/>
    <mergeCell ref="H5:J5"/>
    <mergeCell ref="K5:M5"/>
    <mergeCell ref="N5:N6"/>
  </mergeCells>
  <conditionalFormatting sqref="O10:O25 O28:O35">
    <cfRule type="dataBar" priority="1">
      <dataBar>
        <cfvo type="num" val="0"/>
        <cfvo type="num" val="1"/>
        <color theme="9"/>
      </dataBar>
      <extLst>
        <ext xmlns:x14="http://schemas.microsoft.com/office/spreadsheetml/2009/9/main" uri="{B025F937-C7B1-47D3-B67F-A62EFF666E3E}">
          <x14:id>{22CC47AD-DA4E-4964-99B9-A52F197068DC}</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22CC47AD-DA4E-4964-99B9-A52F197068DC}">
            <x14:dataBar minLength="0" maxLength="100" gradient="0" direction="rightToLeft">
              <x14:cfvo type="num">
                <xm:f>0</xm:f>
              </x14:cfvo>
              <x14:cfvo type="num">
                <xm:f>1</xm:f>
              </x14:cfvo>
              <x14:negativeFillColor rgb="FFFF0000"/>
              <x14:axisColor rgb="FF000000"/>
            </x14:dataBar>
          </x14:cfRule>
          <xm:sqref>O10:O25 O28:O35</xm:sqref>
        </x14:conditionalFormatting>
      </x14:conditionalFormatting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36">
    <tabColor rgb="FF00B0F0"/>
  </sheetPr>
  <dimension ref="A1:U41"/>
  <sheetViews>
    <sheetView showGridLines="0" view="pageBreakPreview" zoomScaleNormal="70" zoomScaleSheetLayoutView="100" workbookViewId="0">
      <selection activeCell="U25" sqref="U25"/>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323</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3" t="s">
        <v>199</v>
      </c>
      <c r="F5" s="264"/>
      <c r="G5" s="265"/>
      <c r="H5" s="264" t="s">
        <v>200</v>
      </c>
      <c r="I5" s="264"/>
      <c r="J5" s="264"/>
      <c r="K5" s="263" t="s">
        <v>201</v>
      </c>
      <c r="L5" s="264"/>
      <c r="M5" s="265"/>
      <c r="N5" s="266" t="s">
        <v>214</v>
      </c>
      <c r="O5" s="273" t="s">
        <v>309</v>
      </c>
    </row>
    <row r="6" spans="1:21">
      <c r="A6" s="130"/>
      <c r="B6" s="243" t="s">
        <v>202</v>
      </c>
      <c r="C6" s="244" t="s">
        <v>203</v>
      </c>
      <c r="D6" s="245" t="s">
        <v>204</v>
      </c>
      <c r="E6" s="243" t="s">
        <v>205</v>
      </c>
      <c r="F6" s="244" t="s">
        <v>206</v>
      </c>
      <c r="G6" s="245" t="s">
        <v>207</v>
      </c>
      <c r="H6" s="244" t="s">
        <v>208</v>
      </c>
      <c r="I6" s="244" t="s">
        <v>209</v>
      </c>
      <c r="J6" s="244" t="s">
        <v>210</v>
      </c>
      <c r="K6" s="243" t="s">
        <v>211</v>
      </c>
      <c r="L6" s="244" t="s">
        <v>212</v>
      </c>
      <c r="M6" s="245" t="s">
        <v>213</v>
      </c>
      <c r="N6" s="266"/>
      <c r="O6" s="273"/>
      <c r="P6" s="10"/>
      <c r="U6" s="10"/>
    </row>
    <row r="7" spans="1:21">
      <c r="A7" s="124" t="s">
        <v>310</v>
      </c>
      <c r="B7" s="224">
        <f>'[1]Podklady RZ'!B448</f>
        <v>458.17340000000007</v>
      </c>
      <c r="C7" s="156">
        <f>'[1]Podklady RZ'!C448</f>
        <v>453.87340000000006</v>
      </c>
      <c r="D7" s="225">
        <f>'[1]Podklady RZ'!D448</f>
        <v>453.87340000000006</v>
      </c>
      <c r="E7" s="224">
        <f>'[1]Podklady RZ'!E448</f>
        <v>457.98040000000009</v>
      </c>
      <c r="F7" s="156">
        <f>'[1]Podklady RZ'!F448</f>
        <v>457.98040000000009</v>
      </c>
      <c r="G7" s="225">
        <f>'[1]Podklady RZ'!G448</f>
        <v>459.40740000000011</v>
      </c>
      <c r="H7" s="156">
        <f>'[1]Podklady RZ'!H448</f>
        <v>461.4054000000001</v>
      </c>
      <c r="I7" s="156">
        <f>'[1]Podklady RZ'!I448</f>
        <v>461.4054000000001</v>
      </c>
      <c r="J7" s="156">
        <f>'[1]Podklady RZ'!J448</f>
        <v>462.4054000000001</v>
      </c>
      <c r="K7" s="224">
        <f>'[1]Podklady RZ'!K448</f>
        <v>464.61640000000011</v>
      </c>
      <c r="L7" s="156">
        <f>'[1]Podklady RZ'!L448</f>
        <v>464.61640000000011</v>
      </c>
      <c r="M7" s="225">
        <f>'[1]Podklady RZ'!M448</f>
        <v>464.61640000000011</v>
      </c>
      <c r="N7" s="156">
        <f>'[1]Podklady RZ'!N448</f>
        <v>464.61640000000011</v>
      </c>
      <c r="O7" s="162">
        <f>'[1]Podklady RZ'!O448</f>
        <v>1.2046785665041934E-2</v>
      </c>
      <c r="P7" s="10"/>
      <c r="U7" s="56"/>
    </row>
    <row r="8" spans="1:21">
      <c r="A8" s="124" t="s">
        <v>311</v>
      </c>
      <c r="B8" s="224">
        <f>'[1]Podklady RZ'!B449</f>
        <v>320.51495699999987</v>
      </c>
      <c r="C8" s="156">
        <f>'[1]Podklady RZ'!C449</f>
        <v>291.27961799999997</v>
      </c>
      <c r="D8" s="225">
        <f>'[1]Podklady RZ'!D449</f>
        <v>233.27520199999992</v>
      </c>
      <c r="E8" s="224">
        <f>'[1]Podklady RZ'!E449</f>
        <v>169.58790899999994</v>
      </c>
      <c r="F8" s="156">
        <f>'[1]Podklady RZ'!F449</f>
        <v>139.49206800000002</v>
      </c>
      <c r="G8" s="225">
        <f>'[1]Podklady RZ'!G449</f>
        <v>108.268145</v>
      </c>
      <c r="H8" s="156">
        <f>'[1]Podklady RZ'!H449</f>
        <v>108.78134799999999</v>
      </c>
      <c r="I8" s="156">
        <f>'[1]Podklady RZ'!I449</f>
        <v>111.67087500000001</v>
      </c>
      <c r="J8" s="156">
        <f>'[1]Podklady RZ'!J449</f>
        <v>125.48661300000001</v>
      </c>
      <c r="K8" s="224">
        <f>'[1]Podklady RZ'!K449</f>
        <v>197.10084799999998</v>
      </c>
      <c r="L8" s="156">
        <f>'[1]Podklady RZ'!L449</f>
        <v>244.74630699999997</v>
      </c>
      <c r="M8" s="225">
        <f>'[1]Podklady RZ'!M449</f>
        <v>286.93005199999999</v>
      </c>
      <c r="N8" s="156">
        <f>'[1]Podklady RZ'!N449</f>
        <v>2337.1339419999999</v>
      </c>
      <c r="O8" s="162">
        <f>'[1]Podklady RZ'!O449</f>
        <v>1.7017826379371635E-2</v>
      </c>
      <c r="P8" s="10"/>
      <c r="U8" s="56"/>
    </row>
    <row r="9" spans="1:21">
      <c r="A9" s="124" t="s">
        <v>312</v>
      </c>
      <c r="B9" s="224">
        <f>'[1]Podklady RZ'!B450</f>
        <v>285.88826799999998</v>
      </c>
      <c r="C9" s="156">
        <f>'[1]Podklady RZ'!C450</f>
        <v>259.53130099999993</v>
      </c>
      <c r="D9" s="225">
        <f>'[1]Podklady RZ'!D450</f>
        <v>203.36159500000002</v>
      </c>
      <c r="E9" s="224">
        <f>'[1]Podklady RZ'!E450</f>
        <v>136.01511299999999</v>
      </c>
      <c r="F9" s="156">
        <f>'[1]Podklady RZ'!F450</f>
        <v>108.013875</v>
      </c>
      <c r="G9" s="225">
        <f>'[1]Podklady RZ'!G450</f>
        <v>47.397124000000005</v>
      </c>
      <c r="H9" s="156">
        <f>'[1]Podklady RZ'!H450</f>
        <v>45.368429000000006</v>
      </c>
      <c r="I9" s="156">
        <f>'[1]Podklady RZ'!I450</f>
        <v>48.169671999999998</v>
      </c>
      <c r="J9" s="156">
        <f>'[1]Podklady RZ'!J450</f>
        <v>66.392410000000012</v>
      </c>
      <c r="K9" s="224">
        <f>'[1]Podklady RZ'!K450</f>
        <v>163.96874099999999</v>
      </c>
      <c r="L9" s="156">
        <f>'[1]Podklady RZ'!L450</f>
        <v>215.75982199999999</v>
      </c>
      <c r="M9" s="225">
        <f>'[1]Podklady RZ'!M450</f>
        <v>254.04585200000002</v>
      </c>
      <c r="N9" s="156">
        <f>'[1]Podklady RZ'!N450</f>
        <v>1833.9122019999998</v>
      </c>
      <c r="O9" s="163">
        <f>'[1]Podklady RZ'!O450</f>
        <v>2.3788282204327028E-2</v>
      </c>
      <c r="P9" s="81"/>
      <c r="U9" s="83"/>
    </row>
    <row r="10" spans="1:21">
      <c r="A10" s="127" t="s">
        <v>223</v>
      </c>
      <c r="B10" s="226">
        <f>'[1]Podklady RZ'!B451</f>
        <v>0.42954799999999999</v>
      </c>
      <c r="C10" s="157">
        <f>'[1]Podklady RZ'!C451</f>
        <v>0.51325399999999999</v>
      </c>
      <c r="D10" s="227">
        <f>'[1]Podklady RZ'!D451</f>
        <v>0.49741000000000002</v>
      </c>
      <c r="E10" s="226">
        <f>'[1]Podklady RZ'!E451</f>
        <v>0.327787</v>
      </c>
      <c r="F10" s="157">
        <f>'[1]Podklady RZ'!F451</f>
        <v>0.16578100000000001</v>
      </c>
      <c r="G10" s="227">
        <f>'[1]Podklady RZ'!G451</f>
        <v>5.2444999999999999E-2</v>
      </c>
      <c r="H10" s="157">
        <f>'[1]Podklady RZ'!H451</f>
        <v>5.2648E-2</v>
      </c>
      <c r="I10" s="157">
        <f>'[1]Podklady RZ'!I451</f>
        <v>0.265733</v>
      </c>
      <c r="J10" s="157">
        <f>'[1]Podklady RZ'!J451</f>
        <v>0.16254299999999999</v>
      </c>
      <c r="K10" s="226">
        <f>'[1]Podklady RZ'!K451</f>
        <v>0.47929400000000005</v>
      </c>
      <c r="L10" s="157">
        <f>'[1]Podklady RZ'!L451</f>
        <v>0.417576</v>
      </c>
      <c r="M10" s="227">
        <f>'[1]Podklady RZ'!M451</f>
        <v>0.63982099999999986</v>
      </c>
      <c r="N10" s="157">
        <f>'[1]Podklady RZ'!N451</f>
        <v>4.0038399999999994</v>
      </c>
      <c r="O10" s="164">
        <f>'[1]Podklady RZ'!O451</f>
        <v>3.7398673350025845E-4</v>
      </c>
      <c r="P10" s="81"/>
      <c r="U10" s="97"/>
    </row>
    <row r="11" spans="1:21">
      <c r="A11" s="127" t="s">
        <v>224</v>
      </c>
      <c r="B11" s="226">
        <f>'[1]Podklady RZ'!B452</f>
        <v>0.88552999999999993</v>
      </c>
      <c r="C11" s="157">
        <f>'[1]Podklady RZ'!C452</f>
        <v>0.81961000000000006</v>
      </c>
      <c r="D11" s="227">
        <f>'[1]Podklady RZ'!D452</f>
        <v>0.82701000000000002</v>
      </c>
      <c r="E11" s="226">
        <f>'[1]Podklady RZ'!E452</f>
        <v>0.67410999999999999</v>
      </c>
      <c r="F11" s="157">
        <f>'[1]Podklady RZ'!F452</f>
        <v>0.58180999999999994</v>
      </c>
      <c r="G11" s="227">
        <f>'[1]Podklady RZ'!G452</f>
        <v>0.67837000000000003</v>
      </c>
      <c r="H11" s="157">
        <f>'[1]Podklady RZ'!H452</f>
        <v>0.52937999999999996</v>
      </c>
      <c r="I11" s="157">
        <f>'[1]Podklady RZ'!I452</f>
        <v>0.56903999999999999</v>
      </c>
      <c r="J11" s="157">
        <f>'[1]Podklady RZ'!J452</f>
        <v>0.5226900000000001</v>
      </c>
      <c r="K11" s="226">
        <f>'[1]Podklady RZ'!K452</f>
        <v>0.70508999999999999</v>
      </c>
      <c r="L11" s="157">
        <f>'[1]Podklady RZ'!L452</f>
        <v>0.71678999999999993</v>
      </c>
      <c r="M11" s="227">
        <f>'[1]Podklady RZ'!M452</f>
        <v>0.76919999999999999</v>
      </c>
      <c r="N11" s="157">
        <f>'[1]Podklady RZ'!N452</f>
        <v>8.2786299999999997</v>
      </c>
      <c r="O11" s="164">
        <f>'[1]Podklady RZ'!O452</f>
        <v>1.5385392386873942E-2</v>
      </c>
      <c r="P11" s="81"/>
      <c r="U11" s="97"/>
    </row>
    <row r="12" spans="1:21">
      <c r="A12" s="127" t="s">
        <v>225</v>
      </c>
      <c r="B12" s="226">
        <f>'[1]Podklady RZ'!B453</f>
        <v>0</v>
      </c>
      <c r="C12" s="157">
        <f>'[1]Podklady RZ'!C453</f>
        <v>0</v>
      </c>
      <c r="D12" s="227">
        <f>'[1]Podklady RZ'!D453</f>
        <v>0</v>
      </c>
      <c r="E12" s="226">
        <f>'[1]Podklady RZ'!E453</f>
        <v>0</v>
      </c>
      <c r="F12" s="157">
        <f>'[1]Podklady RZ'!F453</f>
        <v>0</v>
      </c>
      <c r="G12" s="227">
        <f>'[1]Podklady RZ'!G453</f>
        <v>0</v>
      </c>
      <c r="H12" s="157">
        <f>'[1]Podklady RZ'!H453</f>
        <v>0</v>
      </c>
      <c r="I12" s="157">
        <f>'[1]Podklady RZ'!I453</f>
        <v>0</v>
      </c>
      <c r="J12" s="157">
        <f>'[1]Podklady RZ'!J453</f>
        <v>0</v>
      </c>
      <c r="K12" s="226">
        <f>'[1]Podklady RZ'!K453</f>
        <v>0</v>
      </c>
      <c r="L12" s="157">
        <f>'[1]Podklady RZ'!L453</f>
        <v>0</v>
      </c>
      <c r="M12" s="227">
        <f>'[1]Podklady RZ'!M453</f>
        <v>0</v>
      </c>
      <c r="N12" s="157">
        <f>'[1]Podklady RZ'!N453</f>
        <v>0</v>
      </c>
      <c r="O12" s="164">
        <f>'[1]Podklady RZ'!O453</f>
        <v>0</v>
      </c>
      <c r="P12" s="81"/>
      <c r="U12" s="97"/>
    </row>
    <row r="13" spans="1:21">
      <c r="A13" s="127" t="s">
        <v>226</v>
      </c>
      <c r="B13" s="226">
        <f>'[1]Podklady RZ'!B454</f>
        <v>4.8000000000000001E-2</v>
      </c>
      <c r="C13" s="157">
        <f>'[1]Podklady RZ'!C454</f>
        <v>5.1999999999999998E-2</v>
      </c>
      <c r="D13" s="227">
        <f>'[1]Podklady RZ'!D454</f>
        <v>0.1</v>
      </c>
      <c r="E13" s="226">
        <f>'[1]Podklady RZ'!E454</f>
        <v>0.33787</v>
      </c>
      <c r="F13" s="157">
        <f>'[1]Podklady RZ'!F454</f>
        <v>0.28567999999999999</v>
      </c>
      <c r="G13" s="227">
        <f>'[1]Podklady RZ'!G454</f>
        <v>0.44692000000000004</v>
      </c>
      <c r="H13" s="157">
        <f>'[1]Podklady RZ'!H454</f>
        <v>0.11799999999999999</v>
      </c>
      <c r="I13" s="157">
        <f>'[1]Podklady RZ'!I454</f>
        <v>0.253</v>
      </c>
      <c r="J13" s="157">
        <f>'[1]Podklady RZ'!J454</f>
        <v>0.14499999999999999</v>
      </c>
      <c r="K13" s="226">
        <f>'[1]Podklady RZ'!K454</f>
        <v>3.3000000000000002E-2</v>
      </c>
      <c r="L13" s="157">
        <f>'[1]Podklady RZ'!L454</f>
        <v>2.1000000000000003E-3</v>
      </c>
      <c r="M13" s="227">
        <f>'[1]Podklady RZ'!M454</f>
        <v>0</v>
      </c>
      <c r="N13" s="157">
        <f>'[1]Podklady RZ'!N454</f>
        <v>1.8215699999999999</v>
      </c>
      <c r="O13" s="164">
        <f>'[1]Podklady RZ'!O454</f>
        <v>3.4435948364736235E-2</v>
      </c>
      <c r="P13" s="81"/>
      <c r="U13" s="97"/>
    </row>
    <row r="14" spans="1:21">
      <c r="A14" s="127" t="s">
        <v>227</v>
      </c>
      <c r="B14" s="226">
        <f>'[1]Podklady RZ'!B455</f>
        <v>0.113</v>
      </c>
      <c r="C14" s="157">
        <f>'[1]Podklady RZ'!C455</f>
        <v>0.104</v>
      </c>
      <c r="D14" s="227">
        <f>'[1]Podklady RZ'!D455</f>
        <v>9.0999999999999998E-2</v>
      </c>
      <c r="E14" s="226">
        <f>'[1]Podklady RZ'!E455</f>
        <v>6.7000000000000004E-2</v>
      </c>
      <c r="F14" s="157">
        <f>'[1]Podklady RZ'!F455</f>
        <v>5.8999999999999997E-2</v>
      </c>
      <c r="G14" s="227">
        <f>'[1]Podklady RZ'!G455</f>
        <v>4.2999999999999997E-2</v>
      </c>
      <c r="H14" s="157">
        <f>'[1]Podklady RZ'!H455</f>
        <v>4.2999999999999997E-2</v>
      </c>
      <c r="I14" s="157">
        <f>'[1]Podklady RZ'!I455</f>
        <v>4.3999999999999997E-2</v>
      </c>
      <c r="J14" s="157">
        <f>'[1]Podklady RZ'!J455</f>
        <v>5.1999999999999998E-2</v>
      </c>
      <c r="K14" s="226">
        <f>'[1]Podklady RZ'!K455</f>
        <v>8.4000000000000005E-2</v>
      </c>
      <c r="L14" s="157">
        <f>'[1]Podklady RZ'!L455</f>
        <v>9.9000000000000005E-2</v>
      </c>
      <c r="M14" s="227">
        <f>'[1]Podklady RZ'!M455</f>
        <v>0.109</v>
      </c>
      <c r="N14" s="157">
        <f>'[1]Podklady RZ'!N455</f>
        <v>0.90800000000000003</v>
      </c>
      <c r="O14" s="164">
        <f>'[1]Podklady RZ'!O455</f>
        <v>1.0303642792766972E-2</v>
      </c>
      <c r="P14" s="81"/>
      <c r="U14" s="97"/>
    </row>
    <row r="15" spans="1:21">
      <c r="A15" s="127" t="s">
        <v>228</v>
      </c>
      <c r="B15" s="226">
        <f>'[1]Podklady RZ'!B456</f>
        <v>0</v>
      </c>
      <c r="C15" s="157">
        <f>'[1]Podklady RZ'!C456</f>
        <v>0</v>
      </c>
      <c r="D15" s="227">
        <f>'[1]Podklady RZ'!D456</f>
        <v>0</v>
      </c>
      <c r="E15" s="226">
        <f>'[1]Podklady RZ'!E456</f>
        <v>0</v>
      </c>
      <c r="F15" s="157">
        <f>'[1]Podklady RZ'!F456</f>
        <v>0</v>
      </c>
      <c r="G15" s="227">
        <f>'[1]Podklady RZ'!G456</f>
        <v>0</v>
      </c>
      <c r="H15" s="157">
        <f>'[1]Podklady RZ'!H456</f>
        <v>0</v>
      </c>
      <c r="I15" s="157">
        <f>'[1]Podklady RZ'!I456</f>
        <v>0</v>
      </c>
      <c r="J15" s="157">
        <f>'[1]Podklady RZ'!J456</f>
        <v>0</v>
      </c>
      <c r="K15" s="226">
        <f>'[1]Podklady RZ'!K456</f>
        <v>0</v>
      </c>
      <c r="L15" s="157">
        <f>'[1]Podklady RZ'!L456</f>
        <v>0</v>
      </c>
      <c r="M15" s="227">
        <f>'[1]Podklady RZ'!M456</f>
        <v>0</v>
      </c>
      <c r="N15" s="157">
        <f>'[1]Podklady RZ'!N456</f>
        <v>0</v>
      </c>
      <c r="O15" s="164">
        <f>'[1]Podklady RZ'!O456</f>
        <v>0</v>
      </c>
      <c r="P15" s="81"/>
      <c r="U15" s="97"/>
    </row>
    <row r="16" spans="1:21">
      <c r="A16" s="127" t="s">
        <v>229</v>
      </c>
      <c r="B16" s="226">
        <f>'[1]Podklady RZ'!B457</f>
        <v>11.457231999999999</v>
      </c>
      <c r="C16" s="157">
        <f>'[1]Podklady RZ'!C457</f>
        <v>10.224715999999999</v>
      </c>
      <c r="D16" s="227">
        <f>'[1]Podklady RZ'!D457</f>
        <v>8.6498100000000004</v>
      </c>
      <c r="E16" s="226">
        <f>'[1]Podklady RZ'!E457</f>
        <v>5.7170030000000001</v>
      </c>
      <c r="F16" s="157">
        <f>'[1]Podklady RZ'!F457</f>
        <v>2.720809</v>
      </c>
      <c r="G16" s="227">
        <f>'[1]Podklady RZ'!G457</f>
        <v>1.0541530000000001</v>
      </c>
      <c r="H16" s="157">
        <f>'[1]Podklady RZ'!H457</f>
        <v>1.004629</v>
      </c>
      <c r="I16" s="157">
        <f>'[1]Podklady RZ'!I457</f>
        <v>0.58795800000000009</v>
      </c>
      <c r="J16" s="157">
        <f>'[1]Podklady RZ'!J457</f>
        <v>1.660817</v>
      </c>
      <c r="K16" s="226">
        <f>'[1]Podklady RZ'!K457</f>
        <v>5.0431520000000001</v>
      </c>
      <c r="L16" s="157">
        <f>'[1]Podklady RZ'!L457</f>
        <v>7.2690600000000005</v>
      </c>
      <c r="M16" s="227">
        <f>'[1]Podklady RZ'!M457</f>
        <v>8.0252569999999999</v>
      </c>
      <c r="N16" s="157">
        <f>'[1]Podklady RZ'!N457</f>
        <v>63.414596000000003</v>
      </c>
      <c r="O16" s="164">
        <f>'[1]Podklady RZ'!O457</f>
        <v>2.0218439127699397E-3</v>
      </c>
      <c r="P16" s="81"/>
      <c r="U16" s="97"/>
    </row>
    <row r="17" spans="1:21">
      <c r="A17" s="127" t="s">
        <v>230</v>
      </c>
      <c r="B17" s="226">
        <f>'[1]Podklady RZ'!B458</f>
        <v>0</v>
      </c>
      <c r="C17" s="157">
        <f>'[1]Podklady RZ'!C458</f>
        <v>0</v>
      </c>
      <c r="D17" s="227">
        <f>'[1]Podklady RZ'!D458</f>
        <v>0</v>
      </c>
      <c r="E17" s="226">
        <f>'[1]Podklady RZ'!E458</f>
        <v>0</v>
      </c>
      <c r="F17" s="157">
        <f>'[1]Podklady RZ'!F458</f>
        <v>0</v>
      </c>
      <c r="G17" s="227">
        <f>'[1]Podklady RZ'!G458</f>
        <v>0</v>
      </c>
      <c r="H17" s="157">
        <f>'[1]Podklady RZ'!H458</f>
        <v>0</v>
      </c>
      <c r="I17" s="157">
        <f>'[1]Podklady RZ'!I458</f>
        <v>0</v>
      </c>
      <c r="J17" s="157">
        <f>'[1]Podklady RZ'!J458</f>
        <v>0</v>
      </c>
      <c r="K17" s="226">
        <f>'[1]Podklady RZ'!K458</f>
        <v>0</v>
      </c>
      <c r="L17" s="157">
        <f>'[1]Podklady RZ'!L458</f>
        <v>0</v>
      </c>
      <c r="M17" s="227">
        <f>'[1]Podklady RZ'!M458</f>
        <v>0</v>
      </c>
      <c r="N17" s="157">
        <f>'[1]Podklady RZ'!N458</f>
        <v>0</v>
      </c>
      <c r="O17" s="164">
        <f>'[1]Podklady RZ'!O458</f>
        <v>0</v>
      </c>
      <c r="P17" s="81"/>
      <c r="U17" s="97"/>
    </row>
    <row r="18" spans="1:21">
      <c r="A18" s="127" t="s">
        <v>231</v>
      </c>
      <c r="B18" s="226">
        <f>'[1]Podklady RZ'!B459</f>
        <v>0</v>
      </c>
      <c r="C18" s="157">
        <f>'[1]Podklady RZ'!C459</f>
        <v>0</v>
      </c>
      <c r="D18" s="227">
        <f>'[1]Podklady RZ'!D459</f>
        <v>0</v>
      </c>
      <c r="E18" s="226">
        <f>'[1]Podklady RZ'!E459</f>
        <v>0</v>
      </c>
      <c r="F18" s="157">
        <f>'[1]Podklady RZ'!F459</f>
        <v>0</v>
      </c>
      <c r="G18" s="227">
        <f>'[1]Podklady RZ'!G459</f>
        <v>0</v>
      </c>
      <c r="H18" s="157">
        <f>'[1]Podklady RZ'!H459</f>
        <v>0</v>
      </c>
      <c r="I18" s="157">
        <f>'[1]Podklady RZ'!I459</f>
        <v>0</v>
      </c>
      <c r="J18" s="157">
        <f>'[1]Podklady RZ'!J459</f>
        <v>0</v>
      </c>
      <c r="K18" s="226">
        <f>'[1]Podklady RZ'!K459</f>
        <v>0</v>
      </c>
      <c r="L18" s="157">
        <f>'[1]Podklady RZ'!L459</f>
        <v>0</v>
      </c>
      <c r="M18" s="227">
        <f>'[1]Podklady RZ'!M459</f>
        <v>0</v>
      </c>
      <c r="N18" s="157">
        <f>'[1]Podklady RZ'!N459</f>
        <v>0</v>
      </c>
      <c r="O18" s="164">
        <f>'[1]Podklady RZ'!O459</f>
        <v>0</v>
      </c>
      <c r="P18" s="81"/>
      <c r="U18" s="97"/>
    </row>
    <row r="19" spans="1:21">
      <c r="A19" s="127" t="s">
        <v>232</v>
      </c>
      <c r="B19" s="226">
        <f>'[1]Podklady RZ'!B460</f>
        <v>0.42199999999999999</v>
      </c>
      <c r="C19" s="157">
        <f>'[1]Podklady RZ'!C460</f>
        <v>0.39</v>
      </c>
      <c r="D19" s="227">
        <f>'[1]Podklady RZ'!D460</f>
        <v>0.373</v>
      </c>
      <c r="E19" s="226">
        <f>'[1]Podklady RZ'!E460</f>
        <v>0.221</v>
      </c>
      <c r="F19" s="157">
        <f>'[1]Podklady RZ'!F460</f>
        <v>5.9799999999999999E-2</v>
      </c>
      <c r="G19" s="227">
        <f>'[1]Podklady RZ'!G460</f>
        <v>3.9E-2</v>
      </c>
      <c r="H19" s="157">
        <f>'[1]Podklady RZ'!H460</f>
        <v>0.1082</v>
      </c>
      <c r="I19" s="157">
        <f>'[1]Podklady RZ'!I460</f>
        <v>0.1598</v>
      </c>
      <c r="J19" s="157">
        <f>'[1]Podklady RZ'!J460</f>
        <v>0.2082</v>
      </c>
      <c r="K19" s="226">
        <f>'[1]Podklady RZ'!K460</f>
        <v>0.28599999999999998</v>
      </c>
      <c r="L19" s="157">
        <f>'[1]Podklady RZ'!L460</f>
        <v>0.31230000000000002</v>
      </c>
      <c r="M19" s="227">
        <f>'[1]Podklady RZ'!M460</f>
        <v>0.3327</v>
      </c>
      <c r="N19" s="157">
        <f>'[1]Podklady RZ'!N460</f>
        <v>2.9119999999999999</v>
      </c>
      <c r="O19" s="164">
        <f>'[1]Podklady RZ'!O460</f>
        <v>1.9244532215519083E-3</v>
      </c>
      <c r="P19" s="81"/>
      <c r="U19" s="97"/>
    </row>
    <row r="20" spans="1:21">
      <c r="A20" s="127" t="s">
        <v>233</v>
      </c>
      <c r="B20" s="226">
        <f>'[1]Podklady RZ'!B461</f>
        <v>0</v>
      </c>
      <c r="C20" s="157">
        <f>'[1]Podklady RZ'!C461</f>
        <v>0</v>
      </c>
      <c r="D20" s="227">
        <f>'[1]Podklady RZ'!D461</f>
        <v>0</v>
      </c>
      <c r="E20" s="226">
        <f>'[1]Podklady RZ'!E461</f>
        <v>0</v>
      </c>
      <c r="F20" s="157">
        <f>'[1]Podklady RZ'!F461</f>
        <v>0</v>
      </c>
      <c r="G20" s="227">
        <f>'[1]Podklady RZ'!G461</f>
        <v>0</v>
      </c>
      <c r="H20" s="157">
        <f>'[1]Podklady RZ'!H461</f>
        <v>0</v>
      </c>
      <c r="I20" s="157">
        <f>'[1]Podklady RZ'!I461</f>
        <v>0</v>
      </c>
      <c r="J20" s="157">
        <f>'[1]Podklady RZ'!J461</f>
        <v>0</v>
      </c>
      <c r="K20" s="226">
        <f>'[1]Podklady RZ'!K461</f>
        <v>0</v>
      </c>
      <c r="L20" s="157">
        <f>'[1]Podklady RZ'!L461</f>
        <v>0</v>
      </c>
      <c r="M20" s="227">
        <f>'[1]Podklady RZ'!M461</f>
        <v>0</v>
      </c>
      <c r="N20" s="157">
        <f>'[1]Podklady RZ'!N461</f>
        <v>0</v>
      </c>
      <c r="O20" s="164">
        <f>'[1]Podklady RZ'!O461</f>
        <v>0</v>
      </c>
      <c r="P20" s="81"/>
      <c r="U20" s="97"/>
    </row>
    <row r="21" spans="1:21">
      <c r="A21" s="127" t="s">
        <v>234</v>
      </c>
      <c r="B21" s="226">
        <f>'[1]Podklady RZ'!B462</f>
        <v>62.52</v>
      </c>
      <c r="C21" s="157">
        <f>'[1]Podklady RZ'!C462</f>
        <v>54.951999999999998</v>
      </c>
      <c r="D21" s="227">
        <f>'[1]Podklady RZ'!D462</f>
        <v>62.997999999999998</v>
      </c>
      <c r="E21" s="226">
        <f>'[1]Podklady RZ'!E462</f>
        <v>50.500999999999998</v>
      </c>
      <c r="F21" s="157">
        <f>'[1]Podklady RZ'!F462</f>
        <v>25.614000000000001</v>
      </c>
      <c r="G21" s="227">
        <f>'[1]Podklady RZ'!G462</f>
        <v>10.260999999999999</v>
      </c>
      <c r="H21" s="157">
        <f>'[1]Podklady RZ'!H462</f>
        <v>13.202</v>
      </c>
      <c r="I21" s="157">
        <f>'[1]Podklady RZ'!I462</f>
        <v>14.204000000000001</v>
      </c>
      <c r="J21" s="157">
        <f>'[1]Podklady RZ'!J462</f>
        <v>15.715999999999999</v>
      </c>
      <c r="K21" s="226">
        <f>'[1]Podklady RZ'!K462</f>
        <v>40.421999999999997</v>
      </c>
      <c r="L21" s="157">
        <f>'[1]Podklady RZ'!L462</f>
        <v>26.486999999999998</v>
      </c>
      <c r="M21" s="227">
        <f>'[1]Podklady RZ'!M462</f>
        <v>60.908999999999999</v>
      </c>
      <c r="N21" s="157">
        <f>'[1]Podklady RZ'!N462</f>
        <v>437.786</v>
      </c>
      <c r="O21" s="164">
        <f>'[1]Podklady RZ'!O462</f>
        <v>0.13315638297648266</v>
      </c>
      <c r="P21" s="81"/>
      <c r="U21" s="97"/>
    </row>
    <row r="22" spans="1:21">
      <c r="A22" s="127" t="s">
        <v>235</v>
      </c>
      <c r="B22" s="226">
        <f>'[1]Podklady RZ'!B463</f>
        <v>0</v>
      </c>
      <c r="C22" s="157">
        <f>'[1]Podklady RZ'!C463</f>
        <v>0</v>
      </c>
      <c r="D22" s="227">
        <f>'[1]Podklady RZ'!D463</f>
        <v>0</v>
      </c>
      <c r="E22" s="226">
        <f>'[1]Podklady RZ'!E463</f>
        <v>0</v>
      </c>
      <c r="F22" s="157">
        <f>'[1]Podklady RZ'!F463</f>
        <v>0</v>
      </c>
      <c r="G22" s="227">
        <f>'[1]Podklady RZ'!G463</f>
        <v>0</v>
      </c>
      <c r="H22" s="157">
        <f>'[1]Podklady RZ'!H463</f>
        <v>0</v>
      </c>
      <c r="I22" s="157">
        <f>'[1]Podklady RZ'!I463</f>
        <v>0</v>
      </c>
      <c r="J22" s="157">
        <f>'[1]Podklady RZ'!J463</f>
        <v>0</v>
      </c>
      <c r="K22" s="226">
        <f>'[1]Podklady RZ'!K463</f>
        <v>0</v>
      </c>
      <c r="L22" s="157">
        <f>'[1]Podklady RZ'!L463</f>
        <v>0</v>
      </c>
      <c r="M22" s="227">
        <f>'[1]Podklady RZ'!M463</f>
        <v>0</v>
      </c>
      <c r="N22" s="157">
        <f>'[1]Podklady RZ'!N463</f>
        <v>0</v>
      </c>
      <c r="O22" s="164">
        <f>'[1]Podklady RZ'!O463</f>
        <v>0</v>
      </c>
      <c r="P22" s="81"/>
      <c r="U22" s="97"/>
    </row>
    <row r="23" spans="1:21">
      <c r="A23" s="127" t="s">
        <v>236</v>
      </c>
      <c r="B23" s="226">
        <f>'[1]Podklady RZ'!B464</f>
        <v>0</v>
      </c>
      <c r="C23" s="157">
        <f>'[1]Podklady RZ'!C464</f>
        <v>0</v>
      </c>
      <c r="D23" s="227">
        <f>'[1]Podklady RZ'!D464</f>
        <v>0</v>
      </c>
      <c r="E23" s="226">
        <f>'[1]Podklady RZ'!E464</f>
        <v>0</v>
      </c>
      <c r="F23" s="157">
        <f>'[1]Podklady RZ'!F464</f>
        <v>0</v>
      </c>
      <c r="G23" s="227">
        <f>'[1]Podklady RZ'!G464</f>
        <v>0</v>
      </c>
      <c r="H23" s="157">
        <f>'[1]Podklady RZ'!H464</f>
        <v>0</v>
      </c>
      <c r="I23" s="157">
        <f>'[1]Podklady RZ'!I464</f>
        <v>0</v>
      </c>
      <c r="J23" s="157">
        <f>'[1]Podklady RZ'!J464</f>
        <v>0</v>
      </c>
      <c r="K23" s="226">
        <f>'[1]Podklady RZ'!K464</f>
        <v>0</v>
      </c>
      <c r="L23" s="157">
        <f>'[1]Podklady RZ'!L464</f>
        <v>0</v>
      </c>
      <c r="M23" s="227">
        <f>'[1]Podklady RZ'!M464</f>
        <v>0</v>
      </c>
      <c r="N23" s="157">
        <f>'[1]Podklady RZ'!N464</f>
        <v>0</v>
      </c>
      <c r="O23" s="164">
        <f>'[1]Podklady RZ'!O464</f>
        <v>0</v>
      </c>
      <c r="P23" s="81"/>
      <c r="U23" s="97"/>
    </row>
    <row r="24" spans="1:21">
      <c r="A24" s="127" t="s">
        <v>237</v>
      </c>
      <c r="B24" s="226">
        <f>'[1]Podklady RZ'!B465</f>
        <v>1.0041869999999999</v>
      </c>
      <c r="C24" s="157">
        <f>'[1]Podklady RZ'!C465</f>
        <v>0.12806600000000001</v>
      </c>
      <c r="D24" s="227">
        <f>'[1]Podklady RZ'!D465</f>
        <v>0</v>
      </c>
      <c r="E24" s="226">
        <f>'[1]Podklady RZ'!E465</f>
        <v>0</v>
      </c>
      <c r="F24" s="157">
        <f>'[1]Podklady RZ'!F465</f>
        <v>5.7300000000000007E-3</v>
      </c>
      <c r="G24" s="227">
        <f>'[1]Podklady RZ'!G465</f>
        <v>0</v>
      </c>
      <c r="H24" s="157">
        <f>'[1]Podklady RZ'!H465</f>
        <v>0</v>
      </c>
      <c r="I24" s="157">
        <f>'[1]Podklady RZ'!I465</f>
        <v>0</v>
      </c>
      <c r="J24" s="157">
        <f>'[1]Podklady RZ'!J465</f>
        <v>0</v>
      </c>
      <c r="K24" s="226">
        <f>'[1]Podklady RZ'!K465</f>
        <v>0</v>
      </c>
      <c r="L24" s="157">
        <f>'[1]Podklady RZ'!L465</f>
        <v>0.24639499999999998</v>
      </c>
      <c r="M24" s="227">
        <f>'[1]Podklady RZ'!M465</f>
        <v>0.82360999999999995</v>
      </c>
      <c r="N24" s="157">
        <f>'[1]Podklady RZ'!N465</f>
        <v>2.2079879999999998</v>
      </c>
      <c r="O24" s="164">
        <f>'[1]Podklady RZ'!O465</f>
        <v>1.5325383927420418E-2</v>
      </c>
      <c r="P24" s="81"/>
      <c r="U24" s="97"/>
    </row>
    <row r="25" spans="1:21">
      <c r="A25" s="127" t="s">
        <v>238</v>
      </c>
      <c r="B25" s="226">
        <f>'[1]Podklady RZ'!B466</f>
        <v>209.00877099999997</v>
      </c>
      <c r="C25" s="157">
        <f>'[1]Podklady RZ'!C466</f>
        <v>192.34765499999995</v>
      </c>
      <c r="D25" s="227">
        <f>'[1]Podklady RZ'!D466</f>
        <v>129.82536500000001</v>
      </c>
      <c r="E25" s="226">
        <f>'[1]Podklady RZ'!E466</f>
        <v>78.169342999999998</v>
      </c>
      <c r="F25" s="157">
        <f>'[1]Podklady RZ'!F466</f>
        <v>78.521265</v>
      </c>
      <c r="G25" s="227">
        <f>'[1]Podklady RZ'!G466</f>
        <v>34.822236000000004</v>
      </c>
      <c r="H25" s="157">
        <f>'[1]Podklady RZ'!H466</f>
        <v>30.310572000000004</v>
      </c>
      <c r="I25" s="157">
        <f>'[1]Podklady RZ'!I466</f>
        <v>32.086140999999998</v>
      </c>
      <c r="J25" s="157">
        <f>'[1]Podklady RZ'!J466</f>
        <v>47.925160000000005</v>
      </c>
      <c r="K25" s="226">
        <f>'[1]Podklady RZ'!K466</f>
        <v>116.91620500000001</v>
      </c>
      <c r="L25" s="157">
        <f>'[1]Podklady RZ'!L466</f>
        <v>180.20960099999999</v>
      </c>
      <c r="M25" s="227">
        <f>'[1]Podklady RZ'!M466</f>
        <v>182.43726400000003</v>
      </c>
      <c r="N25" s="157">
        <f>'[1]Podklady RZ'!N466</f>
        <v>1312.5795779999999</v>
      </c>
      <c r="O25" s="164">
        <f>'[1]Podklady RZ'!O466</f>
        <v>6.2310790993269922E-2</v>
      </c>
      <c r="P25" s="81"/>
      <c r="U25" s="78"/>
    </row>
    <row r="26" spans="1:21" ht="13.5" customHeight="1">
      <c r="A26" s="125" t="s">
        <v>314</v>
      </c>
      <c r="B26" s="224">
        <f>'[1]Podklady RZ'!B467</f>
        <v>266.13889099999994</v>
      </c>
      <c r="C26" s="156">
        <f>'[1]Podklady RZ'!C467</f>
        <v>241.71274000000005</v>
      </c>
      <c r="D26" s="225">
        <f>'[1]Podklady RZ'!D467</f>
        <v>185.02024700000001</v>
      </c>
      <c r="E26" s="224">
        <f>'[1]Podklady RZ'!E467</f>
        <v>117.268839</v>
      </c>
      <c r="F26" s="156">
        <f>'[1]Podklady RZ'!F467</f>
        <v>94.629540999999989</v>
      </c>
      <c r="G26" s="225">
        <f>'[1]Podklady RZ'!G467</f>
        <v>42.294769999999993</v>
      </c>
      <c r="H26" s="156">
        <f>'[1]Podklady RZ'!H467</f>
        <v>38.044395999999999</v>
      </c>
      <c r="I26" s="156">
        <f>'[1]Podklady RZ'!I467</f>
        <v>38.257751999999996</v>
      </c>
      <c r="J26" s="156">
        <f>'[1]Podklady RZ'!J467</f>
        <v>63.371114999999996</v>
      </c>
      <c r="K26" s="224">
        <f>'[1]Podklady RZ'!K467</f>
        <v>151.84911400000001</v>
      </c>
      <c r="L26" s="156">
        <f>'[1]Podklady RZ'!L467</f>
        <v>201.21709899999996</v>
      </c>
      <c r="M26" s="225">
        <f>'[1]Podklady RZ'!M467</f>
        <v>241.55808299999998</v>
      </c>
      <c r="N26" s="156">
        <f>'[1]Podklady RZ'!N467</f>
        <v>1681.3625869999998</v>
      </c>
      <c r="O26" s="163">
        <f>'[1]Podklady RZ'!O467</f>
        <v>2.4531262112830944E-2</v>
      </c>
      <c r="P26" s="10"/>
      <c r="U26" s="8"/>
    </row>
    <row r="27" spans="1:21" ht="12.75" customHeight="1">
      <c r="A27" s="127" t="s">
        <v>297</v>
      </c>
      <c r="B27" s="226">
        <f>'[1]Podklady RZ'!B468</f>
        <v>25.227864</v>
      </c>
      <c r="C27" s="157">
        <f>'[1]Podklady RZ'!C468</f>
        <v>26.099277999999998</v>
      </c>
      <c r="D27" s="227">
        <f>'[1]Podklady RZ'!D468</f>
        <v>20.778106000000001</v>
      </c>
      <c r="E27" s="226">
        <f>'[1]Podklady RZ'!E468</f>
        <v>12.355499999999999</v>
      </c>
      <c r="F27" s="157">
        <f>'[1]Podklady RZ'!F468</f>
        <v>8.0805899999999991</v>
      </c>
      <c r="G27" s="227">
        <f>'[1]Podklady RZ'!G468</f>
        <v>4.4420000000000002</v>
      </c>
      <c r="H27" s="157">
        <f>'[1]Podklady RZ'!H468</f>
        <v>3.3890000000000002</v>
      </c>
      <c r="I27" s="157">
        <f>'[1]Podklady RZ'!I468</f>
        <v>3.6390000000000002</v>
      </c>
      <c r="J27" s="157">
        <f>'[1]Podklady RZ'!J468</f>
        <v>5.7706999999999997</v>
      </c>
      <c r="K27" s="226">
        <f>'[1]Podklady RZ'!K468</f>
        <v>16.551938</v>
      </c>
      <c r="L27" s="157">
        <f>'[1]Podklady RZ'!L468</f>
        <v>20.576141</v>
      </c>
      <c r="M27" s="227">
        <f>'[1]Podklady RZ'!M468</f>
        <v>22.988818000000002</v>
      </c>
      <c r="N27" s="157">
        <f>'[1]Podklady RZ'!N468</f>
        <v>169.89893500000002</v>
      </c>
      <c r="O27" s="164">
        <f>'[1]Podklady RZ'!O468</f>
        <v>1.1530490817851147E-2</v>
      </c>
      <c r="P27" s="81"/>
      <c r="U27" s="8"/>
    </row>
    <row r="28" spans="1:21" ht="12.75" customHeight="1">
      <c r="A28" s="127" t="s">
        <v>298</v>
      </c>
      <c r="B28" s="226">
        <f>'[1]Podklady RZ'!B469</f>
        <v>0.51800000000000002</v>
      </c>
      <c r="C28" s="157">
        <f>'[1]Podklady RZ'!C469</f>
        <v>0.46899999999999997</v>
      </c>
      <c r="D28" s="227">
        <f>'[1]Podklady RZ'!D469</f>
        <v>0.35599999999999998</v>
      </c>
      <c r="E28" s="226">
        <f>'[1]Podklady RZ'!E469</f>
        <v>0.17100000000000001</v>
      </c>
      <c r="F28" s="157">
        <f>'[1]Podklady RZ'!F469</f>
        <v>2.5000000000000001E-2</v>
      </c>
      <c r="G28" s="227">
        <f>'[1]Podklady RZ'!G469</f>
        <v>0</v>
      </c>
      <c r="H28" s="157">
        <f>'[1]Podklady RZ'!H469</f>
        <v>0</v>
      </c>
      <c r="I28" s="157">
        <f>'[1]Podklady RZ'!I469</f>
        <v>0</v>
      </c>
      <c r="J28" s="157">
        <f>'[1]Podklady RZ'!J469</f>
        <v>4.2999999999999997E-2</v>
      </c>
      <c r="K28" s="226">
        <f>'[1]Podklady RZ'!K469</f>
        <v>0.25</v>
      </c>
      <c r="L28" s="157">
        <f>'[1]Podklady RZ'!L469</f>
        <v>0.38400000000000001</v>
      </c>
      <c r="M28" s="227">
        <f>'[1]Podklady RZ'!M469</f>
        <v>0.46300000000000002</v>
      </c>
      <c r="N28" s="157">
        <f>'[1]Podklady RZ'!N469</f>
        <v>2.6789999999999998</v>
      </c>
      <c r="O28" s="164">
        <f>'[1]Podklady RZ'!O469</f>
        <v>1.7698924062586609E-3</v>
      </c>
      <c r="P28" s="81"/>
      <c r="U28" s="8"/>
    </row>
    <row r="29" spans="1:21" ht="12.75" customHeight="1">
      <c r="A29" s="127" t="s">
        <v>299</v>
      </c>
      <c r="B29" s="226">
        <f>'[1]Podklady RZ'!B470</f>
        <v>1.002</v>
      </c>
      <c r="C29" s="157">
        <f>'[1]Podklady RZ'!C470</f>
        <v>1.2849999999999999</v>
      </c>
      <c r="D29" s="227">
        <f>'[1]Podklady RZ'!D470</f>
        <v>0.88500000000000001</v>
      </c>
      <c r="E29" s="226">
        <f>'[1]Podklady RZ'!E470</f>
        <v>0.52700000000000002</v>
      </c>
      <c r="F29" s="157">
        <f>'[1]Podklady RZ'!F470</f>
        <v>0.26100000000000001</v>
      </c>
      <c r="G29" s="227">
        <f>'[1]Podklady RZ'!G470</f>
        <v>1.0999999999999999E-2</v>
      </c>
      <c r="H29" s="157">
        <f>'[1]Podklady RZ'!H470</f>
        <v>0</v>
      </c>
      <c r="I29" s="157">
        <f>'[1]Podklady RZ'!I470</f>
        <v>0</v>
      </c>
      <c r="J29" s="157">
        <f>'[1]Podklady RZ'!J470</f>
        <v>0.13100000000000001</v>
      </c>
      <c r="K29" s="226">
        <f>'[1]Podklady RZ'!K470</f>
        <v>0.61</v>
      </c>
      <c r="L29" s="157">
        <f>'[1]Podklady RZ'!L470</f>
        <v>1.0880000000000001</v>
      </c>
      <c r="M29" s="227">
        <f>'[1]Podklady RZ'!M470</f>
        <v>1.357</v>
      </c>
      <c r="N29" s="157">
        <f>'[1]Podklady RZ'!N470</f>
        <v>7.1570000000000009</v>
      </c>
      <c r="O29" s="164">
        <f>'[1]Podklady RZ'!O470</f>
        <v>1.2880781650968212E-2</v>
      </c>
      <c r="P29" s="81"/>
      <c r="U29" s="8"/>
    </row>
    <row r="30" spans="1:21" ht="12.75" customHeight="1">
      <c r="A30" s="127" t="s">
        <v>300</v>
      </c>
      <c r="B30" s="226">
        <f>'[1]Podklady RZ'!B471</f>
        <v>0.41539999999999999</v>
      </c>
      <c r="C30" s="157">
        <f>'[1]Podklady RZ'!C471</f>
        <v>0.36599999999999999</v>
      </c>
      <c r="D30" s="227">
        <f>'[1]Podklady RZ'!D471</f>
        <v>0.25800000000000001</v>
      </c>
      <c r="E30" s="226">
        <f>'[1]Podklady RZ'!E471</f>
        <v>0.13</v>
      </c>
      <c r="F30" s="157">
        <f>'[1]Podklady RZ'!F471</f>
        <v>5.8999999999999997E-2</v>
      </c>
      <c r="G30" s="227">
        <f>'[1]Podklady RZ'!G471</f>
        <v>4.0000000000000001E-3</v>
      </c>
      <c r="H30" s="157">
        <f>'[1]Podklady RZ'!H471</f>
        <v>4.0000000000000001E-3</v>
      </c>
      <c r="I30" s="157">
        <f>'[1]Podklady RZ'!I471</f>
        <v>4.0000000000000001E-3</v>
      </c>
      <c r="J30" s="157">
        <f>'[1]Podklady RZ'!J471</f>
        <v>8.0000000000000002E-3</v>
      </c>
      <c r="K30" s="226">
        <f>'[1]Podklady RZ'!K471</f>
        <v>0.155</v>
      </c>
      <c r="L30" s="157">
        <f>'[1]Podklady RZ'!L471</f>
        <v>0.28839999999999999</v>
      </c>
      <c r="M30" s="227">
        <f>'[1]Podklady RZ'!M471</f>
        <v>0.37880000000000003</v>
      </c>
      <c r="N30" s="157">
        <f>'[1]Podklady RZ'!N471</f>
        <v>2.0705999999999998</v>
      </c>
      <c r="O30" s="164">
        <f>'[1]Podklady RZ'!O471</f>
        <v>1.1069358991094591E-2</v>
      </c>
      <c r="P30" s="81"/>
    </row>
    <row r="31" spans="1:21">
      <c r="A31" s="127" t="s">
        <v>301</v>
      </c>
      <c r="B31" s="226">
        <f>'[1]Podklady RZ'!B472</f>
        <v>0.88552999999999993</v>
      </c>
      <c r="C31" s="157">
        <f>'[1]Podklady RZ'!C472</f>
        <v>0.81961000000000006</v>
      </c>
      <c r="D31" s="227">
        <f>'[1]Podklady RZ'!D472</f>
        <v>0.82701000000000002</v>
      </c>
      <c r="E31" s="226">
        <f>'[1]Podklady RZ'!E472</f>
        <v>0.67410999999999999</v>
      </c>
      <c r="F31" s="157">
        <f>'[1]Podklady RZ'!F472</f>
        <v>0.58180999999999994</v>
      </c>
      <c r="G31" s="227">
        <f>'[1]Podklady RZ'!G472</f>
        <v>0.67837000000000003</v>
      </c>
      <c r="H31" s="157">
        <f>'[1]Podklady RZ'!H472</f>
        <v>0.52937999999999996</v>
      </c>
      <c r="I31" s="157">
        <f>'[1]Podklady RZ'!I472</f>
        <v>0.56903999999999999</v>
      </c>
      <c r="J31" s="157">
        <f>'[1]Podklady RZ'!J472</f>
        <v>0.5226900000000001</v>
      </c>
      <c r="K31" s="226">
        <f>'[1]Podklady RZ'!K472</f>
        <v>0.70508999999999999</v>
      </c>
      <c r="L31" s="157">
        <f>'[1]Podklady RZ'!L472</f>
        <v>0.71678999999999993</v>
      </c>
      <c r="M31" s="227">
        <f>'[1]Podklady RZ'!M472</f>
        <v>0.76919999999999999</v>
      </c>
      <c r="N31" s="157">
        <f>'[1]Podklady RZ'!N472</f>
        <v>8.2786299999999997</v>
      </c>
      <c r="O31" s="164">
        <f>'[1]Podklady RZ'!O472</f>
        <v>1.4946744431270538E-2</v>
      </c>
      <c r="P31" s="81"/>
    </row>
    <row r="32" spans="1:21">
      <c r="A32" s="127" t="s">
        <v>302</v>
      </c>
      <c r="B32" s="226">
        <f>'[1]Podklady RZ'!B473</f>
        <v>149.72553600000001</v>
      </c>
      <c r="C32" s="157">
        <f>'[1]Podklady RZ'!C473</f>
        <v>132.78517000000002</v>
      </c>
      <c r="D32" s="227">
        <f>'[1]Podklady RZ'!D473</f>
        <v>101.49275499999999</v>
      </c>
      <c r="E32" s="226">
        <f>'[1]Podklady RZ'!E473</f>
        <v>67.016125000000002</v>
      </c>
      <c r="F32" s="157">
        <f>'[1]Podklady RZ'!F473</f>
        <v>55.537744999999994</v>
      </c>
      <c r="G32" s="227">
        <f>'[1]Podklady RZ'!G473</f>
        <v>25.462820999999995</v>
      </c>
      <c r="H32" s="157">
        <f>'[1]Podklady RZ'!H473</f>
        <v>23.668285999999998</v>
      </c>
      <c r="I32" s="157">
        <f>'[1]Podklady RZ'!I473</f>
        <v>23.292005999999997</v>
      </c>
      <c r="J32" s="157">
        <f>'[1]Podklady RZ'!J473</f>
        <v>38.646811</v>
      </c>
      <c r="K32" s="226">
        <f>'[1]Podklady RZ'!K473</f>
        <v>87.166325999999998</v>
      </c>
      <c r="L32" s="157">
        <f>'[1]Podklady RZ'!L473</f>
        <v>114.29493499999998</v>
      </c>
      <c r="M32" s="227">
        <f>'[1]Podklady RZ'!M473</f>
        <v>137.44599499999995</v>
      </c>
      <c r="N32" s="157">
        <f>'[1]Podklady RZ'!N473</f>
        <v>956.53451099999984</v>
      </c>
      <c r="O32" s="164">
        <f>'[1]Podklady RZ'!O473</f>
        <v>2.9086934881439753E-2</v>
      </c>
      <c r="P32" s="81"/>
    </row>
    <row r="33" spans="1:16">
      <c r="A33" s="127" t="s">
        <v>303</v>
      </c>
      <c r="B33" s="226">
        <f>'[1]Podklady RZ'!B474</f>
        <v>86.387069999999994</v>
      </c>
      <c r="C33" s="157">
        <f>'[1]Podklady RZ'!C474</f>
        <v>78.097017000000022</v>
      </c>
      <c r="D33" s="227">
        <f>'[1]Podklady RZ'!D474</f>
        <v>58.907833000000004</v>
      </c>
      <c r="E33" s="226">
        <f>'[1]Podklady RZ'!E474</f>
        <v>35.675160000000005</v>
      </c>
      <c r="F33" s="157">
        <f>'[1]Podklady RZ'!F474</f>
        <v>29.704790000000006</v>
      </c>
      <c r="G33" s="227">
        <f>'[1]Podklady RZ'!G474</f>
        <v>11.501716999999998</v>
      </c>
      <c r="H33" s="157">
        <f>'[1]Podklady RZ'!H474</f>
        <v>10.269962</v>
      </c>
      <c r="I33" s="157">
        <f>'[1]Podklady RZ'!I474</f>
        <v>10.570601000000002</v>
      </c>
      <c r="J33" s="157">
        <f>'[1]Podklady RZ'!J474</f>
        <v>17.840651000000005</v>
      </c>
      <c r="K33" s="226">
        <f>'[1]Podklady RZ'!K474</f>
        <v>45.539771000000002</v>
      </c>
      <c r="L33" s="157">
        <f>'[1]Podklady RZ'!L474</f>
        <v>62.656902999999993</v>
      </c>
      <c r="M33" s="227">
        <f>'[1]Podklady RZ'!M474</f>
        <v>76.792284000000024</v>
      </c>
      <c r="N33" s="157">
        <f>'[1]Podklady RZ'!N474</f>
        <v>523.94375900000011</v>
      </c>
      <c r="O33" s="164">
        <f>'[1]Podklady RZ'!O474</f>
        <v>3.1616538997992924E-2</v>
      </c>
      <c r="P33" s="81"/>
    </row>
    <row r="34" spans="1:16">
      <c r="A34" s="127" t="s">
        <v>236</v>
      </c>
      <c r="B34" s="226">
        <f>'[1]Podklady RZ'!B475</f>
        <v>1.9774909999999999</v>
      </c>
      <c r="C34" s="157">
        <f>'[1]Podklady RZ'!C475</f>
        <v>1.7916650000000001</v>
      </c>
      <c r="D34" s="227">
        <f>'[1]Podklady RZ'!D475</f>
        <v>1.5155430000000001</v>
      </c>
      <c r="E34" s="226">
        <f>'[1]Podklady RZ'!E475</f>
        <v>0.71994399999999992</v>
      </c>
      <c r="F34" s="157">
        <f>'[1]Podklady RZ'!F475</f>
        <v>0.379606</v>
      </c>
      <c r="G34" s="227">
        <f>'[1]Podklady RZ'!G475</f>
        <v>0.19486200000000001</v>
      </c>
      <c r="H34" s="157">
        <f>'[1]Podklady RZ'!H475</f>
        <v>0.18376799999999999</v>
      </c>
      <c r="I34" s="157">
        <f>'[1]Podklady RZ'!I475</f>
        <v>0.18310499999999999</v>
      </c>
      <c r="J34" s="157">
        <f>'[1]Podklady RZ'!J475</f>
        <v>0.40826299999999999</v>
      </c>
      <c r="K34" s="226">
        <f>'[1]Podklady RZ'!K475</f>
        <v>0.87098900000000001</v>
      </c>
      <c r="L34" s="157">
        <f>'[1]Podklady RZ'!L475</f>
        <v>1.2119300000000002</v>
      </c>
      <c r="M34" s="227">
        <f>'[1]Podklady RZ'!M475</f>
        <v>1.362986</v>
      </c>
      <c r="N34" s="157">
        <f>'[1]Podklady RZ'!N475</f>
        <v>10.800151999999999</v>
      </c>
      <c r="O34" s="164">
        <f>'[1]Podklady RZ'!O475</f>
        <v>7.024829587187538E-3</v>
      </c>
      <c r="P34" s="81"/>
    </row>
    <row r="35" spans="1:16" ht="12.6"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1.2046785665041934E-2</v>
      </c>
    </row>
    <row r="40" spans="1:16">
      <c r="B40" s="1"/>
      <c r="C40" s="1"/>
      <c r="D40" s="1"/>
      <c r="M40" s="10" t="s">
        <v>215</v>
      </c>
      <c r="N40" s="84">
        <f>O8</f>
        <v>1.7017826379371635E-2</v>
      </c>
    </row>
    <row r="41" spans="1:16">
      <c r="B41" s="8"/>
      <c r="C41" s="8"/>
      <c r="D41" s="8"/>
      <c r="M41" s="10" t="s">
        <v>219</v>
      </c>
      <c r="N41" s="84">
        <f>O9</f>
        <v>2.3788282204327028E-2</v>
      </c>
    </row>
  </sheetData>
  <mergeCells count="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{AEE0A819-629A-42C9-B789-AFD16ED22035}</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{6EBAF999-7FF2-4CEF-BAE8-81C76B5541C6}</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AEE0A819-629A-42C9-B789-AFD16ED22035}">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6EBAF999-7FF2-4CEF-BAE8-81C76B5541C6}">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37">
    <tabColor rgb="FF00B0F0"/>
  </sheetPr>
  <dimension ref="A1:U41"/>
  <sheetViews>
    <sheetView showGridLines="0" view="pageBreakPreview" zoomScaleNormal="70" zoomScaleSheetLayoutView="100" workbookViewId="0">
      <selection activeCell="S20" sqref="S20"/>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324</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3" t="s">
        <v>199</v>
      </c>
      <c r="F5" s="264"/>
      <c r="G5" s="265"/>
      <c r="H5" s="264" t="s">
        <v>200</v>
      </c>
      <c r="I5" s="264"/>
      <c r="J5" s="264"/>
      <c r="K5" s="263" t="s">
        <v>201</v>
      </c>
      <c r="L5" s="264"/>
      <c r="M5" s="265"/>
      <c r="N5" s="266" t="s">
        <v>214</v>
      </c>
      <c r="O5" s="273" t="s">
        <v>309</v>
      </c>
    </row>
    <row r="6" spans="1:21">
      <c r="A6" s="130"/>
      <c r="B6" s="243" t="s">
        <v>202</v>
      </c>
      <c r="C6" s="244" t="s">
        <v>203</v>
      </c>
      <c r="D6" s="245" t="s">
        <v>204</v>
      </c>
      <c r="E6" s="243" t="s">
        <v>205</v>
      </c>
      <c r="F6" s="244" t="s">
        <v>206</v>
      </c>
      <c r="G6" s="245" t="s">
        <v>207</v>
      </c>
      <c r="H6" s="244" t="s">
        <v>208</v>
      </c>
      <c r="I6" s="244" t="s">
        <v>209</v>
      </c>
      <c r="J6" s="244" t="s">
        <v>210</v>
      </c>
      <c r="K6" s="243" t="s">
        <v>211</v>
      </c>
      <c r="L6" s="244" t="s">
        <v>212</v>
      </c>
      <c r="M6" s="245" t="s">
        <v>213</v>
      </c>
      <c r="N6" s="266"/>
      <c r="O6" s="273"/>
      <c r="P6" s="10"/>
      <c r="U6" s="10"/>
    </row>
    <row r="7" spans="1:21">
      <c r="A7" s="124" t="s">
        <v>310</v>
      </c>
      <c r="B7" s="224">
        <f>'[1]Podklady RZ'!B483</f>
        <v>5969.874399999997</v>
      </c>
      <c r="C7" s="156">
        <f>'[1]Podklady RZ'!C483</f>
        <v>5964.0543999999973</v>
      </c>
      <c r="D7" s="225">
        <f>'[1]Podklady RZ'!D483</f>
        <v>5088.9543999999969</v>
      </c>
      <c r="E7" s="224">
        <f>'[1]Podklady RZ'!E483</f>
        <v>5095.6003999999957</v>
      </c>
      <c r="F7" s="156">
        <f>'[1]Podklady RZ'!F483</f>
        <v>5095.6003999999957</v>
      </c>
      <c r="G7" s="225">
        <f>'[1]Podklady RZ'!G483</f>
        <v>5052.3533999999954</v>
      </c>
      <c r="H7" s="156">
        <f>'[1]Podklady RZ'!H483</f>
        <v>5038.9163999999964</v>
      </c>
      <c r="I7" s="156">
        <f>'[1]Podklady RZ'!I483</f>
        <v>5038.6113999999961</v>
      </c>
      <c r="J7" s="156">
        <f>'[1]Podklady RZ'!J483</f>
        <v>5039.7863999999963</v>
      </c>
      <c r="K7" s="224">
        <f>'[1]Podklady RZ'!K483</f>
        <v>5083.4853999999959</v>
      </c>
      <c r="L7" s="156">
        <f>'[1]Podklady RZ'!L483</f>
        <v>5083.4853999999959</v>
      </c>
      <c r="M7" s="225">
        <f>'[1]Podklady RZ'!M483</f>
        <v>5083.9603999999963</v>
      </c>
      <c r="N7" s="156">
        <f>'[1]Podklady RZ'!N483</f>
        <v>5083.9603999999963</v>
      </c>
      <c r="O7" s="162">
        <f>'[1]Podklady RZ'!O483</f>
        <v>0.13181924113819657</v>
      </c>
      <c r="P7" s="10"/>
      <c r="U7" s="56"/>
    </row>
    <row r="8" spans="1:21">
      <c r="A8" s="124" t="s">
        <v>311</v>
      </c>
      <c r="B8" s="224">
        <f>'[1]Podklady RZ'!B484</f>
        <v>2898.5000739999996</v>
      </c>
      <c r="C8" s="156">
        <f>'[1]Podklady RZ'!C484</f>
        <v>2596.5932919999982</v>
      </c>
      <c r="D8" s="225">
        <f>'[1]Podklady RZ'!D484</f>
        <v>2278.9672000000014</v>
      </c>
      <c r="E8" s="224">
        <f>'[1]Podklady RZ'!E484</f>
        <v>1797.450376</v>
      </c>
      <c r="F8" s="156">
        <f>'[1]Podklady RZ'!F484</f>
        <v>1727.0730469999999</v>
      </c>
      <c r="G8" s="225">
        <f>'[1]Podklady RZ'!G484</f>
        <v>1361.2338269999991</v>
      </c>
      <c r="H8" s="156">
        <f>'[1]Podklady RZ'!H484</f>
        <v>1365.6938140000002</v>
      </c>
      <c r="I8" s="156">
        <f>'[1]Podklady RZ'!I484</f>
        <v>1281.7341759999997</v>
      </c>
      <c r="J8" s="156">
        <f>'[1]Podklady RZ'!J484</f>
        <v>1399.4293289999994</v>
      </c>
      <c r="K8" s="224">
        <f>'[1]Podklady RZ'!K484</f>
        <v>1852.5069699999995</v>
      </c>
      <c r="L8" s="156">
        <f>'[1]Podklady RZ'!L484</f>
        <v>2396.0390179999986</v>
      </c>
      <c r="M8" s="225">
        <f>'[1]Podklady RZ'!M484</f>
        <v>2617.2329359999981</v>
      </c>
      <c r="N8" s="156">
        <f>'[1]Podklady RZ'!N484</f>
        <v>23572.454058999992</v>
      </c>
      <c r="O8" s="162">
        <f>'[1]Podklady RZ'!O484</f>
        <v>0.17164267879678763</v>
      </c>
      <c r="P8" s="10"/>
      <c r="U8" s="56"/>
    </row>
    <row r="9" spans="1:21">
      <c r="A9" s="124" t="s">
        <v>312</v>
      </c>
      <c r="B9" s="224">
        <f>'[1]Podklady RZ'!B485</f>
        <v>1605.0512560000002</v>
      </c>
      <c r="C9" s="156">
        <f>'[1]Podklady RZ'!C485</f>
        <v>1489.3656559999999</v>
      </c>
      <c r="D9" s="225">
        <f>'[1]Podklady RZ'!D485</f>
        <v>1127.653665</v>
      </c>
      <c r="E9" s="224">
        <f>'[1]Podklady RZ'!E485</f>
        <v>716.18654900000013</v>
      </c>
      <c r="F9" s="156">
        <f>'[1]Podklady RZ'!F485</f>
        <v>629.12455199999988</v>
      </c>
      <c r="G9" s="225">
        <f>'[1]Podklady RZ'!G485</f>
        <v>312.98729700000001</v>
      </c>
      <c r="H9" s="156">
        <f>'[1]Podklady RZ'!H485</f>
        <v>305.75703199999998</v>
      </c>
      <c r="I9" s="156">
        <f>'[1]Podklady RZ'!I485</f>
        <v>312.08864699999998</v>
      </c>
      <c r="J9" s="156">
        <f>'[1]Podklady RZ'!J485</f>
        <v>417.510784</v>
      </c>
      <c r="K9" s="224">
        <f>'[1]Podklady RZ'!K485</f>
        <v>978.36026099999992</v>
      </c>
      <c r="L9" s="156">
        <f>'[1]Podklady RZ'!L485</f>
        <v>1263.947402</v>
      </c>
      <c r="M9" s="225">
        <f>'[1]Podklady RZ'!M485</f>
        <v>1521.1638830000002</v>
      </c>
      <c r="N9" s="156">
        <f>'[1]Podklady RZ'!N485</f>
        <v>10679.196984000002</v>
      </c>
      <c r="O9" s="163">
        <f>'[1]Podklady RZ'!O485</f>
        <v>0.13852339893586146</v>
      </c>
      <c r="P9" s="81"/>
      <c r="U9" s="83"/>
    </row>
    <row r="10" spans="1:21">
      <c r="A10" s="127" t="s">
        <v>223</v>
      </c>
      <c r="B10" s="226">
        <f>'[1]Podklady RZ'!B486</f>
        <v>115.86934299999999</v>
      </c>
      <c r="C10" s="157">
        <f>'[1]Podklady RZ'!C486</f>
        <v>92.074122000000003</v>
      </c>
      <c r="D10" s="227">
        <f>'[1]Podklady RZ'!D486</f>
        <v>94.352404000000007</v>
      </c>
      <c r="E10" s="226">
        <f>'[1]Podklady RZ'!E486</f>
        <v>64.504918999999987</v>
      </c>
      <c r="F10" s="157">
        <f>'[1]Podklady RZ'!F486</f>
        <v>60.748689999999996</v>
      </c>
      <c r="G10" s="227">
        <f>'[1]Podklady RZ'!G486</f>
        <v>33.646909000000001</v>
      </c>
      <c r="H10" s="157">
        <f>'[1]Podklady RZ'!H486</f>
        <v>31.696916000000002</v>
      </c>
      <c r="I10" s="157">
        <f>'[1]Podklady RZ'!I486</f>
        <v>16.527387000000001</v>
      </c>
      <c r="J10" s="157">
        <f>'[1]Podklady RZ'!J486</f>
        <v>38.723461999999998</v>
      </c>
      <c r="K10" s="226">
        <f>'[1]Podklady RZ'!K486</f>
        <v>110.984516</v>
      </c>
      <c r="L10" s="157">
        <f>'[1]Podklady RZ'!L486</f>
        <v>101.338568</v>
      </c>
      <c r="M10" s="227">
        <f>'[1]Podklady RZ'!M486</f>
        <v>113.41045600000002</v>
      </c>
      <c r="N10" s="157">
        <f>'[1]Podklady RZ'!N486</f>
        <v>873.87769200000002</v>
      </c>
      <c r="O10" s="164">
        <f>'[1]Podklady RZ'!O486</f>
        <v>8.1626304625016244E-2</v>
      </c>
      <c r="P10" s="81"/>
      <c r="U10" s="97"/>
    </row>
    <row r="11" spans="1:21">
      <c r="A11" s="127" t="s">
        <v>224</v>
      </c>
      <c r="B11" s="226">
        <f>'[1]Podklady RZ'!B487</f>
        <v>0.16060899999999997</v>
      </c>
      <c r="C11" s="157">
        <f>'[1]Podklady RZ'!C487</f>
        <v>0.135856</v>
      </c>
      <c r="D11" s="227">
        <f>'[1]Podklady RZ'!D487</f>
        <v>6.8298999999999999E-2</v>
      </c>
      <c r="E11" s="226">
        <f>'[1]Podklady RZ'!E487</f>
        <v>7.6290000000000011E-2</v>
      </c>
      <c r="F11" s="157">
        <f>'[1]Podklady RZ'!F487</f>
        <v>5.7679000000000001E-2</v>
      </c>
      <c r="G11" s="227">
        <f>'[1]Podklady RZ'!G487</f>
        <v>4.0034999999999994E-2</v>
      </c>
      <c r="H11" s="157">
        <f>'[1]Podklady RZ'!H487</f>
        <v>5.1302999999999994E-2</v>
      </c>
      <c r="I11" s="157">
        <f>'[1]Podklady RZ'!I487</f>
        <v>4.4749999999999998E-2</v>
      </c>
      <c r="J11" s="157">
        <f>'[1]Podklady RZ'!J487</f>
        <v>4.4749999999999998E-2</v>
      </c>
      <c r="K11" s="226">
        <f>'[1]Podklady RZ'!K487</f>
        <v>0.30589999999999995</v>
      </c>
      <c r="L11" s="157">
        <f>'[1]Podklady RZ'!L487</f>
        <v>1.2090689999999999</v>
      </c>
      <c r="M11" s="227">
        <f>'[1]Podklady RZ'!M487</f>
        <v>1.4577329999999999</v>
      </c>
      <c r="N11" s="157">
        <f>'[1]Podklady RZ'!N487</f>
        <v>3.6522730000000001</v>
      </c>
      <c r="O11" s="164">
        <f>'[1]Podklady RZ'!O487</f>
        <v>6.7875546085506E-3</v>
      </c>
      <c r="P11" s="81"/>
      <c r="U11" s="97"/>
    </row>
    <row r="12" spans="1:21">
      <c r="A12" s="127" t="s">
        <v>225</v>
      </c>
      <c r="B12" s="226">
        <f>'[1]Podklady RZ'!B488</f>
        <v>849.05490399999996</v>
      </c>
      <c r="C12" s="157">
        <f>'[1]Podklady RZ'!C488</f>
        <v>791.12170600000002</v>
      </c>
      <c r="D12" s="227">
        <f>'[1]Podklady RZ'!D488</f>
        <v>581.49885600000005</v>
      </c>
      <c r="E12" s="226">
        <f>'[1]Podklady RZ'!E488</f>
        <v>328.26144399999998</v>
      </c>
      <c r="F12" s="157">
        <f>'[1]Podklady RZ'!F488</f>
        <v>254.99113200000002</v>
      </c>
      <c r="G12" s="227">
        <f>'[1]Podklady RZ'!G488</f>
        <v>100.279202</v>
      </c>
      <c r="H12" s="157">
        <f>'[1]Podklady RZ'!H488</f>
        <v>85.915234999999996</v>
      </c>
      <c r="I12" s="157">
        <f>'[1]Podklady RZ'!I488</f>
        <v>124.360527</v>
      </c>
      <c r="J12" s="157">
        <f>'[1]Podklady RZ'!J488</f>
        <v>173.525916</v>
      </c>
      <c r="K12" s="226">
        <f>'[1]Podklady RZ'!K488</f>
        <v>470.06805099999997</v>
      </c>
      <c r="L12" s="157">
        <f>'[1]Podklady RZ'!L488</f>
        <v>623.18810299999996</v>
      </c>
      <c r="M12" s="227">
        <f>'[1]Podklady RZ'!M488</f>
        <v>704.90313900000001</v>
      </c>
      <c r="N12" s="157">
        <f>'[1]Podklady RZ'!N488</f>
        <v>5087.1682149999997</v>
      </c>
      <c r="O12" s="164">
        <f>'[1]Podklady RZ'!O488</f>
        <v>0.97264113033594202</v>
      </c>
      <c r="P12" s="81"/>
      <c r="U12" s="97"/>
    </row>
    <row r="13" spans="1:21">
      <c r="A13" s="127" t="s">
        <v>226</v>
      </c>
      <c r="B13" s="226">
        <f>'[1]Podklady RZ'!B489</f>
        <v>1.8494E-2</v>
      </c>
      <c r="C13" s="157">
        <f>'[1]Podklady RZ'!C489</f>
        <v>1.5753E-2</v>
      </c>
      <c r="D13" s="227">
        <f>'[1]Podklady RZ'!D489</f>
        <v>2E-3</v>
      </c>
      <c r="E13" s="226">
        <f>'[1]Podklady RZ'!E489</f>
        <v>2.1000000000000001E-2</v>
      </c>
      <c r="F13" s="157">
        <f>'[1]Podklady RZ'!F489</f>
        <v>3.4000000000000002E-2</v>
      </c>
      <c r="G13" s="227">
        <f>'[1]Podklady RZ'!G489</f>
        <v>4.3088000000000001E-2</v>
      </c>
      <c r="H13" s="157">
        <f>'[1]Podklady RZ'!H489</f>
        <v>1.9624000000000003E-2</v>
      </c>
      <c r="I13" s="157">
        <f>'[1]Podklady RZ'!I489</f>
        <v>4.6799999999999994E-2</v>
      </c>
      <c r="J13" s="157">
        <f>'[1]Podklady RZ'!J489</f>
        <v>3.0505000000000001E-2</v>
      </c>
      <c r="K13" s="226">
        <f>'[1]Podklady RZ'!K489</f>
        <v>0</v>
      </c>
      <c r="L13" s="157">
        <f>'[1]Podklady RZ'!L489</f>
        <v>0</v>
      </c>
      <c r="M13" s="227">
        <f>'[1]Podklady RZ'!M489</f>
        <v>0</v>
      </c>
      <c r="N13" s="157">
        <f>'[1]Podklady RZ'!N489</f>
        <v>0.23126400000000003</v>
      </c>
      <c r="O13" s="164">
        <f>'[1]Podklady RZ'!O489</f>
        <v>4.3719402288258814E-3</v>
      </c>
      <c r="P13" s="81"/>
      <c r="U13" s="97"/>
    </row>
    <row r="14" spans="1:21">
      <c r="A14" s="127" t="s">
        <v>227</v>
      </c>
      <c r="B14" s="226">
        <f>'[1]Podklady RZ'!B490</f>
        <v>0</v>
      </c>
      <c r="C14" s="157">
        <f>'[1]Podklady RZ'!C490</f>
        <v>0</v>
      </c>
      <c r="D14" s="227">
        <f>'[1]Podklady RZ'!D490</f>
        <v>0</v>
      </c>
      <c r="E14" s="226">
        <f>'[1]Podklady RZ'!E490</f>
        <v>0</v>
      </c>
      <c r="F14" s="157">
        <f>'[1]Podklady RZ'!F490</f>
        <v>0</v>
      </c>
      <c r="G14" s="227">
        <f>'[1]Podklady RZ'!G490</f>
        <v>0</v>
      </c>
      <c r="H14" s="157">
        <f>'[1]Podklady RZ'!H490</f>
        <v>0</v>
      </c>
      <c r="I14" s="157">
        <f>'[1]Podklady RZ'!I490</f>
        <v>0</v>
      </c>
      <c r="J14" s="157">
        <f>'[1]Podklady RZ'!J490</f>
        <v>0</v>
      </c>
      <c r="K14" s="226">
        <f>'[1]Podklady RZ'!K490</f>
        <v>0</v>
      </c>
      <c r="L14" s="157">
        <f>'[1]Podklady RZ'!L490</f>
        <v>0</v>
      </c>
      <c r="M14" s="227">
        <f>'[1]Podklady RZ'!M490</f>
        <v>0</v>
      </c>
      <c r="N14" s="157">
        <f>'[1]Podklady RZ'!N490</f>
        <v>0</v>
      </c>
      <c r="O14" s="164">
        <f>'[1]Podklady RZ'!O490</f>
        <v>0</v>
      </c>
      <c r="P14" s="81"/>
      <c r="U14" s="97"/>
    </row>
    <row r="15" spans="1:21">
      <c r="A15" s="127" t="s">
        <v>228</v>
      </c>
      <c r="B15" s="226">
        <f>'[1]Podklady RZ'!B491</f>
        <v>0</v>
      </c>
      <c r="C15" s="157">
        <f>'[1]Podklady RZ'!C491</f>
        <v>0</v>
      </c>
      <c r="D15" s="227">
        <f>'[1]Podklady RZ'!D491</f>
        <v>0</v>
      </c>
      <c r="E15" s="226">
        <f>'[1]Podklady RZ'!E491</f>
        <v>0</v>
      </c>
      <c r="F15" s="157">
        <f>'[1]Podklady RZ'!F491</f>
        <v>0</v>
      </c>
      <c r="G15" s="227">
        <f>'[1]Podklady RZ'!G491</f>
        <v>0</v>
      </c>
      <c r="H15" s="157">
        <f>'[1]Podklady RZ'!H491</f>
        <v>0</v>
      </c>
      <c r="I15" s="157">
        <f>'[1]Podklady RZ'!I491</f>
        <v>0</v>
      </c>
      <c r="J15" s="157">
        <f>'[1]Podklady RZ'!J491</f>
        <v>0</v>
      </c>
      <c r="K15" s="226">
        <f>'[1]Podklady RZ'!K491</f>
        <v>0</v>
      </c>
      <c r="L15" s="157">
        <f>'[1]Podklady RZ'!L491</f>
        <v>0</v>
      </c>
      <c r="M15" s="227">
        <f>'[1]Podklady RZ'!M491</f>
        <v>0</v>
      </c>
      <c r="N15" s="157">
        <f>'[1]Podklady RZ'!N491</f>
        <v>0</v>
      </c>
      <c r="O15" s="164">
        <f>'[1]Podklady RZ'!O491</f>
        <v>0</v>
      </c>
      <c r="P15" s="81"/>
      <c r="U15" s="97"/>
    </row>
    <row r="16" spans="1:21">
      <c r="A16" s="127" t="s">
        <v>229</v>
      </c>
      <c r="B16" s="226">
        <f>'[1]Podklady RZ'!B492</f>
        <v>30.539400000000001</v>
      </c>
      <c r="C16" s="157">
        <f>'[1]Podklady RZ'!C492</f>
        <v>31.057230000000001</v>
      </c>
      <c r="D16" s="227">
        <f>'[1]Podklady RZ'!D492</f>
        <v>23.903949999999998</v>
      </c>
      <c r="E16" s="226">
        <f>'[1]Podklady RZ'!E492</f>
        <v>12.62964</v>
      </c>
      <c r="F16" s="157">
        <f>'[1]Podklady RZ'!F492</f>
        <v>8.8742199999999993</v>
      </c>
      <c r="G16" s="227">
        <f>'[1]Podklady RZ'!G492</f>
        <v>3.0885499999999997</v>
      </c>
      <c r="H16" s="157">
        <f>'[1]Podklady RZ'!H492</f>
        <v>2.5603400000000001</v>
      </c>
      <c r="I16" s="157">
        <f>'[1]Podklady RZ'!I492</f>
        <v>2.9859499999999999</v>
      </c>
      <c r="J16" s="157">
        <f>'[1]Podklady RZ'!J492</f>
        <v>5.0834399999999995</v>
      </c>
      <c r="K16" s="226">
        <f>'[1]Podklady RZ'!K492</f>
        <v>11.981549999999999</v>
      </c>
      <c r="L16" s="157">
        <f>'[1]Podklady RZ'!L492</f>
        <v>19.065459999999998</v>
      </c>
      <c r="M16" s="227">
        <f>'[1]Podklady RZ'!M492</f>
        <v>50.644940000000005</v>
      </c>
      <c r="N16" s="157">
        <f>'[1]Podklady RZ'!N492</f>
        <v>202.41467</v>
      </c>
      <c r="O16" s="164">
        <f>'[1]Podklady RZ'!O492</f>
        <v>6.4535752682999999E-3</v>
      </c>
      <c r="P16" s="81"/>
      <c r="U16" s="97"/>
    </row>
    <row r="17" spans="1:21">
      <c r="A17" s="127" t="s">
        <v>230</v>
      </c>
      <c r="B17" s="226">
        <f>'[1]Podklady RZ'!B493</f>
        <v>0</v>
      </c>
      <c r="C17" s="157">
        <f>'[1]Podklady RZ'!C493</f>
        <v>0</v>
      </c>
      <c r="D17" s="227">
        <f>'[1]Podklady RZ'!D493</f>
        <v>0</v>
      </c>
      <c r="E17" s="226">
        <f>'[1]Podklady RZ'!E493</f>
        <v>0</v>
      </c>
      <c r="F17" s="157">
        <f>'[1]Podklady RZ'!F493</f>
        <v>0</v>
      </c>
      <c r="G17" s="227">
        <f>'[1]Podklady RZ'!G493</f>
        <v>0</v>
      </c>
      <c r="H17" s="157">
        <f>'[1]Podklady RZ'!H493</f>
        <v>0</v>
      </c>
      <c r="I17" s="157">
        <f>'[1]Podklady RZ'!I493</f>
        <v>0</v>
      </c>
      <c r="J17" s="157">
        <f>'[1]Podklady RZ'!J493</f>
        <v>0</v>
      </c>
      <c r="K17" s="226">
        <f>'[1]Podklady RZ'!K493</f>
        <v>0</v>
      </c>
      <c r="L17" s="157">
        <f>'[1]Podklady RZ'!L493</f>
        <v>0</v>
      </c>
      <c r="M17" s="227">
        <f>'[1]Podklady RZ'!M493</f>
        <v>0</v>
      </c>
      <c r="N17" s="157">
        <f>'[1]Podklady RZ'!N493</f>
        <v>0</v>
      </c>
      <c r="O17" s="164">
        <f>'[1]Podklady RZ'!O493</f>
        <v>0</v>
      </c>
      <c r="P17" s="81"/>
      <c r="U17" s="97"/>
    </row>
    <row r="18" spans="1:21">
      <c r="A18" s="127" t="s">
        <v>231</v>
      </c>
      <c r="B18" s="226">
        <f>'[1]Podklady RZ'!B494</f>
        <v>0</v>
      </c>
      <c r="C18" s="157">
        <f>'[1]Podklady RZ'!C494</f>
        <v>0</v>
      </c>
      <c r="D18" s="227">
        <f>'[1]Podklady RZ'!D494</f>
        <v>0</v>
      </c>
      <c r="E18" s="226">
        <f>'[1]Podklady RZ'!E494</f>
        <v>0</v>
      </c>
      <c r="F18" s="157">
        <f>'[1]Podklady RZ'!F494</f>
        <v>0</v>
      </c>
      <c r="G18" s="227">
        <f>'[1]Podklady RZ'!G494</f>
        <v>0</v>
      </c>
      <c r="H18" s="157">
        <f>'[1]Podklady RZ'!H494</f>
        <v>0</v>
      </c>
      <c r="I18" s="157">
        <f>'[1]Podklady RZ'!I494</f>
        <v>0</v>
      </c>
      <c r="J18" s="157">
        <f>'[1]Podklady RZ'!J494</f>
        <v>0</v>
      </c>
      <c r="K18" s="226">
        <f>'[1]Podklady RZ'!K494</f>
        <v>0</v>
      </c>
      <c r="L18" s="157">
        <f>'[1]Podklady RZ'!L494</f>
        <v>0</v>
      </c>
      <c r="M18" s="227">
        <f>'[1]Podklady RZ'!M494</f>
        <v>0</v>
      </c>
      <c r="N18" s="157">
        <f>'[1]Podklady RZ'!N494</f>
        <v>0</v>
      </c>
      <c r="O18" s="164">
        <f>'[1]Podklady RZ'!O494</f>
        <v>0</v>
      </c>
      <c r="P18" s="81"/>
      <c r="U18" s="97"/>
    </row>
    <row r="19" spans="1:21">
      <c r="A19" s="127" t="s">
        <v>232</v>
      </c>
      <c r="B19" s="226">
        <f>'[1]Podklady RZ'!B495</f>
        <v>55.830400000000004</v>
      </c>
      <c r="C19" s="157">
        <f>'[1]Podklady RZ'!C495</f>
        <v>50.24559</v>
      </c>
      <c r="D19" s="227">
        <f>'[1]Podklady RZ'!D495</f>
        <v>54.068309999999997</v>
      </c>
      <c r="E19" s="226">
        <f>'[1]Podklady RZ'!E495</f>
        <v>53.924160000000001</v>
      </c>
      <c r="F19" s="157">
        <f>'[1]Podklady RZ'!F495</f>
        <v>52.50638</v>
      </c>
      <c r="G19" s="227">
        <f>'[1]Podklady RZ'!G495</f>
        <v>47.551520000000004</v>
      </c>
      <c r="H19" s="157">
        <f>'[1]Podklady RZ'!H495</f>
        <v>46.994109999999999</v>
      </c>
      <c r="I19" s="157">
        <f>'[1]Podklady RZ'!I495</f>
        <v>32.663679999999999</v>
      </c>
      <c r="J19" s="157">
        <f>'[1]Podklady RZ'!J495</f>
        <v>19.525510000000001</v>
      </c>
      <c r="K19" s="226">
        <f>'[1]Podklady RZ'!K495</f>
        <v>56.831189999999999</v>
      </c>
      <c r="L19" s="157">
        <f>'[1]Podklady RZ'!L495</f>
        <v>56.448459999999997</v>
      </c>
      <c r="M19" s="227">
        <f>'[1]Podklady RZ'!M495</f>
        <v>61.383229999999998</v>
      </c>
      <c r="N19" s="157">
        <f>'[1]Podklady RZ'!N495</f>
        <v>587.97253999999998</v>
      </c>
      <c r="O19" s="164">
        <f>'[1]Podklady RZ'!O495</f>
        <v>0.38857336840214912</v>
      </c>
      <c r="P19" s="81"/>
      <c r="U19" s="97"/>
    </row>
    <row r="20" spans="1:21">
      <c r="A20" s="127" t="s">
        <v>233</v>
      </c>
      <c r="B20" s="226">
        <f>'[1]Podklady RZ'!B496</f>
        <v>0</v>
      </c>
      <c r="C20" s="157">
        <f>'[1]Podklady RZ'!C496</f>
        <v>0</v>
      </c>
      <c r="D20" s="227">
        <f>'[1]Podklady RZ'!D496</f>
        <v>0</v>
      </c>
      <c r="E20" s="226">
        <f>'[1]Podklady RZ'!E496</f>
        <v>0</v>
      </c>
      <c r="F20" s="157">
        <f>'[1]Podklady RZ'!F496</f>
        <v>0</v>
      </c>
      <c r="G20" s="227">
        <f>'[1]Podklady RZ'!G496</f>
        <v>0</v>
      </c>
      <c r="H20" s="157">
        <f>'[1]Podklady RZ'!H496</f>
        <v>0</v>
      </c>
      <c r="I20" s="157">
        <f>'[1]Podklady RZ'!I496</f>
        <v>0</v>
      </c>
      <c r="J20" s="157">
        <f>'[1]Podklady RZ'!J496</f>
        <v>0</v>
      </c>
      <c r="K20" s="226">
        <f>'[1]Podklady RZ'!K496</f>
        <v>0</v>
      </c>
      <c r="L20" s="157">
        <f>'[1]Podklady RZ'!L496</f>
        <v>0</v>
      </c>
      <c r="M20" s="227">
        <f>'[1]Podklady RZ'!M496</f>
        <v>0</v>
      </c>
      <c r="N20" s="157">
        <f>'[1]Podklady RZ'!N496</f>
        <v>0</v>
      </c>
      <c r="O20" s="164">
        <f>'[1]Podklady RZ'!O496</f>
        <v>0</v>
      </c>
      <c r="P20" s="81"/>
      <c r="U20" s="97"/>
    </row>
    <row r="21" spans="1:21">
      <c r="A21" s="127" t="s">
        <v>234</v>
      </c>
      <c r="B21" s="226">
        <f>'[1]Podklady RZ'!B497</f>
        <v>4.5819999999999999</v>
      </c>
      <c r="C21" s="157">
        <f>'[1]Podklady RZ'!C497</f>
        <v>3.758</v>
      </c>
      <c r="D21" s="227">
        <f>'[1]Podklady RZ'!D497</f>
        <v>3.613</v>
      </c>
      <c r="E21" s="226">
        <f>'[1]Podklady RZ'!E497</f>
        <v>1.9950000000000001</v>
      </c>
      <c r="F21" s="157">
        <f>'[1]Podklady RZ'!F497</f>
        <v>1.518</v>
      </c>
      <c r="G21" s="227">
        <f>'[1]Podklady RZ'!G497</f>
        <v>0</v>
      </c>
      <c r="H21" s="157">
        <f>'[1]Podklady RZ'!H497</f>
        <v>0</v>
      </c>
      <c r="I21" s="157">
        <f>'[1]Podklady RZ'!I497</f>
        <v>0</v>
      </c>
      <c r="J21" s="157">
        <f>'[1]Podklady RZ'!J497</f>
        <v>0.67400000000000004</v>
      </c>
      <c r="K21" s="226">
        <f>'[1]Podklady RZ'!K497</f>
        <v>4.6429999999999998</v>
      </c>
      <c r="L21" s="157">
        <f>'[1]Podklady RZ'!L497</f>
        <v>2.7240000000000002</v>
      </c>
      <c r="M21" s="227">
        <f>'[1]Podklady RZ'!M497</f>
        <v>4.0270000000000001</v>
      </c>
      <c r="N21" s="157">
        <f>'[1]Podklady RZ'!N497</f>
        <v>27.534000000000002</v>
      </c>
      <c r="O21" s="164">
        <f>'[1]Podklady RZ'!O497</f>
        <v>8.3747032771136435E-3</v>
      </c>
      <c r="P21" s="81"/>
      <c r="U21" s="97"/>
    </row>
    <row r="22" spans="1:21">
      <c r="A22" s="127" t="s">
        <v>235</v>
      </c>
      <c r="B22" s="226">
        <f>'[1]Podklady RZ'!B498</f>
        <v>150.37054100000003</v>
      </c>
      <c r="C22" s="157">
        <f>'[1]Podklady RZ'!C498</f>
        <v>138.88943800000001</v>
      </c>
      <c r="D22" s="227">
        <f>'[1]Podklady RZ'!D498</f>
        <v>128.037995</v>
      </c>
      <c r="E22" s="226">
        <f>'[1]Podklady RZ'!E498</f>
        <v>116.59847000000001</v>
      </c>
      <c r="F22" s="157">
        <f>'[1]Podklady RZ'!F498</f>
        <v>128.11106599999997</v>
      </c>
      <c r="G22" s="227">
        <f>'[1]Podklady RZ'!G498</f>
        <v>82.472904999999983</v>
      </c>
      <c r="H22" s="157">
        <f>'[1]Podklady RZ'!H498</f>
        <v>78.587516000000008</v>
      </c>
      <c r="I22" s="157">
        <f>'[1]Podklady RZ'!I498</f>
        <v>73.38524799999999</v>
      </c>
      <c r="J22" s="157">
        <f>'[1]Podklady RZ'!J498</f>
        <v>104.51674300000002</v>
      </c>
      <c r="K22" s="226">
        <f>'[1]Podklady RZ'!K498</f>
        <v>123.125454</v>
      </c>
      <c r="L22" s="157">
        <f>'[1]Podklady RZ'!L498</f>
        <v>133.761437</v>
      </c>
      <c r="M22" s="227">
        <f>'[1]Podklady RZ'!M498</f>
        <v>157.43235599999997</v>
      </c>
      <c r="N22" s="157">
        <f>'[1]Podklady RZ'!N498</f>
        <v>1415.2891690000004</v>
      </c>
      <c r="O22" s="164">
        <f>'[1]Podklady RZ'!O498</f>
        <v>0.67153616514853542</v>
      </c>
      <c r="P22" s="81"/>
      <c r="U22" s="97"/>
    </row>
    <row r="23" spans="1:21">
      <c r="A23" s="127" t="s">
        <v>236</v>
      </c>
      <c r="B23" s="226">
        <f>'[1]Podklady RZ'!B499</f>
        <v>0</v>
      </c>
      <c r="C23" s="157">
        <f>'[1]Podklady RZ'!C499</f>
        <v>0</v>
      </c>
      <c r="D23" s="227">
        <f>'[1]Podklady RZ'!D499</f>
        <v>0</v>
      </c>
      <c r="E23" s="226">
        <f>'[1]Podklady RZ'!E499</f>
        <v>0</v>
      </c>
      <c r="F23" s="157">
        <f>'[1]Podklady RZ'!F499</f>
        <v>0</v>
      </c>
      <c r="G23" s="227">
        <f>'[1]Podklady RZ'!G499</f>
        <v>0</v>
      </c>
      <c r="H23" s="157">
        <f>'[1]Podklady RZ'!H499</f>
        <v>0</v>
      </c>
      <c r="I23" s="157">
        <f>'[1]Podklady RZ'!I499</f>
        <v>0</v>
      </c>
      <c r="J23" s="157">
        <f>'[1]Podklady RZ'!J499</f>
        <v>0</v>
      </c>
      <c r="K23" s="226">
        <f>'[1]Podklady RZ'!K499</f>
        <v>0</v>
      </c>
      <c r="L23" s="157">
        <f>'[1]Podklady RZ'!L499</f>
        <v>0</v>
      </c>
      <c r="M23" s="227">
        <f>'[1]Podklady RZ'!M499</f>
        <v>0</v>
      </c>
      <c r="N23" s="157">
        <f>'[1]Podklady RZ'!N499</f>
        <v>0</v>
      </c>
      <c r="O23" s="164">
        <f>'[1]Podklady RZ'!O499</f>
        <v>0</v>
      </c>
      <c r="P23" s="81"/>
      <c r="U23" s="97"/>
    </row>
    <row r="24" spans="1:21">
      <c r="A24" s="127" t="s">
        <v>237</v>
      </c>
      <c r="B24" s="226">
        <f>'[1]Podklady RZ'!B500</f>
        <v>14.220693000000001</v>
      </c>
      <c r="C24" s="157">
        <f>'[1]Podklady RZ'!C500</f>
        <v>16.508099999999999</v>
      </c>
      <c r="D24" s="227">
        <f>'[1]Podklady RZ'!D500</f>
        <v>6.8488429999999996</v>
      </c>
      <c r="E24" s="226">
        <f>'[1]Podklady RZ'!E500</f>
        <v>1.836395</v>
      </c>
      <c r="F24" s="157">
        <f>'[1]Podklady RZ'!F500</f>
        <v>0.66436400000000007</v>
      </c>
      <c r="G24" s="227">
        <f>'[1]Podklady RZ'!G500</f>
        <v>2.1234000000000003E-2</v>
      </c>
      <c r="H24" s="157">
        <f>'[1]Podklady RZ'!H500</f>
        <v>9.5795000000000005E-2</v>
      </c>
      <c r="I24" s="157">
        <f>'[1]Podklady RZ'!I500</f>
        <v>0.110599</v>
      </c>
      <c r="J24" s="157">
        <f>'[1]Podklady RZ'!J500</f>
        <v>0.16465299999999999</v>
      </c>
      <c r="K24" s="226">
        <f>'[1]Podklady RZ'!K500</f>
        <v>1.2832950000000001</v>
      </c>
      <c r="L24" s="157">
        <f>'[1]Podklady RZ'!L500</f>
        <v>7.3978459999999995</v>
      </c>
      <c r="M24" s="227">
        <f>'[1]Podklady RZ'!M500</f>
        <v>14.83379</v>
      </c>
      <c r="N24" s="157">
        <f>'[1]Podklady RZ'!N500</f>
        <v>63.985607000000009</v>
      </c>
      <c r="O24" s="164">
        <f>'[1]Podklady RZ'!O500</f>
        <v>0.44411654098846531</v>
      </c>
      <c r="P24" s="81"/>
      <c r="U24" s="97"/>
    </row>
    <row r="25" spans="1:21">
      <c r="A25" s="127" t="s">
        <v>238</v>
      </c>
      <c r="B25" s="226">
        <f>'[1]Podklady RZ'!B501</f>
        <v>384.40487199999995</v>
      </c>
      <c r="C25" s="157">
        <f>'[1]Podklady RZ'!C501</f>
        <v>365.5598609999999</v>
      </c>
      <c r="D25" s="227">
        <f>'[1]Podklady RZ'!D501</f>
        <v>235.26000799999991</v>
      </c>
      <c r="E25" s="226">
        <f>'[1]Podklady RZ'!E501</f>
        <v>136.33923100000001</v>
      </c>
      <c r="F25" s="157">
        <f>'[1]Podklady RZ'!F501</f>
        <v>121.61902099999999</v>
      </c>
      <c r="G25" s="227">
        <f>'[1]Podklady RZ'!G501</f>
        <v>45.843854</v>
      </c>
      <c r="H25" s="157">
        <f>'[1]Podklady RZ'!H501</f>
        <v>59.836193000000009</v>
      </c>
      <c r="I25" s="157">
        <f>'[1]Podklady RZ'!I501</f>
        <v>61.963705999999995</v>
      </c>
      <c r="J25" s="157">
        <f>'[1]Podklady RZ'!J501</f>
        <v>75.221805000000018</v>
      </c>
      <c r="K25" s="226">
        <f>'[1]Podklady RZ'!K501</f>
        <v>199.13730499999997</v>
      </c>
      <c r="L25" s="157">
        <f>'[1]Podklady RZ'!L501</f>
        <v>318.81445900000006</v>
      </c>
      <c r="M25" s="227">
        <f>'[1]Podklady RZ'!M501</f>
        <v>413.07123900000005</v>
      </c>
      <c r="N25" s="157">
        <f>'[1]Podklady RZ'!N501</f>
        <v>2417.0715539999997</v>
      </c>
      <c r="O25" s="164">
        <f>'[1]Podklady RZ'!O501</f>
        <v>0.11474324524122083</v>
      </c>
      <c r="P25" s="81"/>
      <c r="U25" s="78"/>
    </row>
    <row r="26" spans="1:21" ht="13.5" customHeight="1">
      <c r="A26" s="125" t="s">
        <v>314</v>
      </c>
      <c r="B26" s="224">
        <f>'[1]Podklady RZ'!B502</f>
        <v>1550.5360310000001</v>
      </c>
      <c r="C26" s="156">
        <f>'[1]Podklady RZ'!C502</f>
        <v>1430.7095750000003</v>
      </c>
      <c r="D26" s="225">
        <f>'[1]Podklady RZ'!D502</f>
        <v>1075.6604170000001</v>
      </c>
      <c r="E26" s="224">
        <f>'[1]Podklady RZ'!E502</f>
        <v>688.53402700000004</v>
      </c>
      <c r="F26" s="156">
        <f>'[1]Podklady RZ'!F502</f>
        <v>609.6858239999998</v>
      </c>
      <c r="G26" s="225">
        <f>'[1]Podklady RZ'!G502</f>
        <v>294.662622</v>
      </c>
      <c r="H26" s="156">
        <f>'[1]Podklady RZ'!H502</f>
        <v>288.34210700000006</v>
      </c>
      <c r="I26" s="156">
        <f>'[1]Podklady RZ'!I502</f>
        <v>294.48398200000003</v>
      </c>
      <c r="J26" s="156">
        <f>'[1]Podklady RZ'!J502</f>
        <v>396.63154100000003</v>
      </c>
      <c r="K26" s="224">
        <f>'[1]Podklady RZ'!K502</f>
        <v>921.17268499999989</v>
      </c>
      <c r="L26" s="156">
        <f>'[1]Podklady RZ'!L502</f>
        <v>1219.707236</v>
      </c>
      <c r="M26" s="225">
        <f>'[1]Podklady RZ'!M502</f>
        <v>1490.4637979999998</v>
      </c>
      <c r="N26" s="156">
        <f>'[1]Podklady RZ'!N502</f>
        <v>10260.589844999999</v>
      </c>
      <c r="O26" s="163">
        <f>'[1]Podklady RZ'!O502</f>
        <v>0.14970311630940697</v>
      </c>
      <c r="P26" s="10"/>
      <c r="U26" s="8"/>
    </row>
    <row r="27" spans="1:21" ht="12.75" customHeight="1">
      <c r="A27" s="127" t="s">
        <v>297</v>
      </c>
      <c r="B27" s="226">
        <f>'[1]Podklady RZ'!B503</f>
        <v>232.88095200000001</v>
      </c>
      <c r="C27" s="157">
        <f>'[1]Podklady RZ'!C503</f>
        <v>217.87713200000005</v>
      </c>
      <c r="D27" s="227">
        <f>'[1]Podklady RZ'!D503</f>
        <v>174.79554199999998</v>
      </c>
      <c r="E27" s="226">
        <f>'[1]Podklady RZ'!E503</f>
        <v>129.11310500000002</v>
      </c>
      <c r="F27" s="157">
        <f>'[1]Podklady RZ'!F503</f>
        <v>114.66785099999997</v>
      </c>
      <c r="G27" s="227">
        <f>'[1]Podklady RZ'!G503</f>
        <v>87.067160999999984</v>
      </c>
      <c r="H27" s="157">
        <f>'[1]Podklady RZ'!H503</f>
        <v>89.399986000000013</v>
      </c>
      <c r="I27" s="157">
        <f>'[1]Podklady RZ'!I503</f>
        <v>92.177249000000003</v>
      </c>
      <c r="J27" s="157">
        <f>'[1]Podklady RZ'!J503</f>
        <v>102.21346800000003</v>
      </c>
      <c r="K27" s="226">
        <f>'[1]Podklady RZ'!K503</f>
        <v>148.22168899999997</v>
      </c>
      <c r="L27" s="157">
        <f>'[1]Podklady RZ'!L503</f>
        <v>188.41707099999994</v>
      </c>
      <c r="M27" s="227">
        <f>'[1]Podklady RZ'!M503</f>
        <v>221.340305</v>
      </c>
      <c r="N27" s="157">
        <f>'[1]Podklady RZ'!N503</f>
        <v>1798.1715109999998</v>
      </c>
      <c r="O27" s="164">
        <f>'[1]Podklady RZ'!O503</f>
        <v>0.12203608042926825</v>
      </c>
      <c r="P27" s="81"/>
      <c r="U27" s="8"/>
    </row>
    <row r="28" spans="1:21" ht="12.75" customHeight="1">
      <c r="A28" s="127" t="s">
        <v>298</v>
      </c>
      <c r="B28" s="226">
        <f>'[1]Podklady RZ'!B504</f>
        <v>97.465104999999994</v>
      </c>
      <c r="C28" s="157">
        <f>'[1]Podklady RZ'!C504</f>
        <v>78.222537000000003</v>
      </c>
      <c r="D28" s="227">
        <f>'[1]Podklady RZ'!D504</f>
        <v>68.783641000000003</v>
      </c>
      <c r="E28" s="226">
        <f>'[1]Podklady RZ'!E504</f>
        <v>43.949314999999999</v>
      </c>
      <c r="F28" s="157">
        <f>'[1]Podklady RZ'!F504</f>
        <v>44.543801999999999</v>
      </c>
      <c r="G28" s="227">
        <f>'[1]Podklady RZ'!G504</f>
        <v>29.875486000000006</v>
      </c>
      <c r="H28" s="157">
        <f>'[1]Podklady RZ'!H504</f>
        <v>29.010777999999998</v>
      </c>
      <c r="I28" s="157">
        <f>'[1]Podklady RZ'!I504</f>
        <v>29.852001000000001</v>
      </c>
      <c r="J28" s="157">
        <f>'[1]Podklady RZ'!J504</f>
        <v>29.562649</v>
      </c>
      <c r="K28" s="226">
        <f>'[1]Podklady RZ'!K504</f>
        <v>53.204804999999993</v>
      </c>
      <c r="L28" s="157">
        <f>'[1]Podklady RZ'!L504</f>
        <v>59.657050999999996</v>
      </c>
      <c r="M28" s="227">
        <f>'[1]Podklady RZ'!M504</f>
        <v>77.10207699999998</v>
      </c>
      <c r="N28" s="157">
        <f>'[1]Podklady RZ'!N504</f>
        <v>641.2292470000001</v>
      </c>
      <c r="O28" s="164">
        <f>'[1]Podklady RZ'!O504</f>
        <v>0.42363074838979453</v>
      </c>
      <c r="P28" s="81"/>
      <c r="U28" s="8"/>
    </row>
    <row r="29" spans="1:21" ht="12.75" customHeight="1">
      <c r="A29" s="127" t="s">
        <v>299</v>
      </c>
      <c r="B29" s="226">
        <f>'[1]Podklady RZ'!B505</f>
        <v>7.4246529999999993</v>
      </c>
      <c r="C29" s="157">
        <f>'[1]Podklady RZ'!C505</f>
        <v>7.1960240000000004</v>
      </c>
      <c r="D29" s="227">
        <f>'[1]Podklady RZ'!D505</f>
        <v>4.6983959999999998</v>
      </c>
      <c r="E29" s="226">
        <f>'[1]Podklady RZ'!E505</f>
        <v>2.6084429999999994</v>
      </c>
      <c r="F29" s="157">
        <f>'[1]Podklady RZ'!F505</f>
        <v>1.080303</v>
      </c>
      <c r="G29" s="227">
        <f>'[1]Podklady RZ'!G505</f>
        <v>0.44825999999999999</v>
      </c>
      <c r="H29" s="157">
        <f>'[1]Podklady RZ'!H505</f>
        <v>0.41303099999999998</v>
      </c>
      <c r="I29" s="157">
        <f>'[1]Podklady RZ'!I505</f>
        <v>0.40486899999999992</v>
      </c>
      <c r="J29" s="157">
        <f>'[1]Podklady RZ'!J505</f>
        <v>0.67133900000000013</v>
      </c>
      <c r="K29" s="226">
        <f>'[1]Podklady RZ'!K505</f>
        <v>2.9662880000000005</v>
      </c>
      <c r="L29" s="157">
        <f>'[1]Podklady RZ'!L505</f>
        <v>4.5098719999999997</v>
      </c>
      <c r="M29" s="227">
        <f>'[1]Podklady RZ'!M505</f>
        <v>5.6989259999999993</v>
      </c>
      <c r="N29" s="157">
        <f>'[1]Podklady RZ'!N505</f>
        <v>38.120404000000001</v>
      </c>
      <c r="O29" s="164">
        <f>'[1]Podklady RZ'!O505</f>
        <v>6.8607042108522448E-2</v>
      </c>
      <c r="P29" s="81"/>
      <c r="U29" s="8"/>
    </row>
    <row r="30" spans="1:21" ht="12.75" customHeight="1">
      <c r="A30" s="127" t="s">
        <v>300</v>
      </c>
      <c r="B30" s="226">
        <f>'[1]Podklady RZ'!B506</f>
        <v>9.9443139999999985</v>
      </c>
      <c r="C30" s="157">
        <f>'[1]Podklady RZ'!C506</f>
        <v>8.8939719999999998</v>
      </c>
      <c r="D30" s="227">
        <f>'[1]Podklady RZ'!D506</f>
        <v>5.9675280000000006</v>
      </c>
      <c r="E30" s="226">
        <f>'[1]Podklady RZ'!E506</f>
        <v>3.4554860000000005</v>
      </c>
      <c r="F30" s="157">
        <f>'[1]Podklady RZ'!F506</f>
        <v>2.8056139999999998</v>
      </c>
      <c r="G30" s="227">
        <f>'[1]Podklady RZ'!G506</f>
        <v>0.64545699999999995</v>
      </c>
      <c r="H30" s="157">
        <f>'[1]Podklady RZ'!H506</f>
        <v>0.68104299999999995</v>
      </c>
      <c r="I30" s="157">
        <f>'[1]Podklady RZ'!I506</f>
        <v>0.96861199999999992</v>
      </c>
      <c r="J30" s="157">
        <f>'[1]Podklady RZ'!J506</f>
        <v>1.463549</v>
      </c>
      <c r="K30" s="226">
        <f>'[1]Podklady RZ'!K506</f>
        <v>5.1095800000000002</v>
      </c>
      <c r="L30" s="157">
        <f>'[1]Podklady RZ'!L506</f>
        <v>7.758668000000001</v>
      </c>
      <c r="M30" s="227">
        <f>'[1]Podklady RZ'!M506</f>
        <v>9.1597880000000007</v>
      </c>
      <c r="N30" s="157">
        <f>'[1]Podklady RZ'!N506</f>
        <v>56.853611000000001</v>
      </c>
      <c r="O30" s="164">
        <f>'[1]Podklady RZ'!O506</f>
        <v>0.30393752057328527</v>
      </c>
      <c r="P30" s="81"/>
    </row>
    <row r="31" spans="1:21">
      <c r="A31" s="127" t="s">
        <v>301</v>
      </c>
      <c r="B31" s="226">
        <f>'[1]Podklady RZ'!B507</f>
        <v>4.8755220000000001</v>
      </c>
      <c r="C31" s="157">
        <f>'[1]Podklady RZ'!C507</f>
        <v>6.5193680000000001</v>
      </c>
      <c r="D31" s="227">
        <f>'[1]Podklady RZ'!D507</f>
        <v>5.7382800000000005</v>
      </c>
      <c r="E31" s="226">
        <f>'[1]Podklady RZ'!E507</f>
        <v>3.6403220000000003</v>
      </c>
      <c r="F31" s="157">
        <f>'[1]Podklady RZ'!F507</f>
        <v>2.601175</v>
      </c>
      <c r="G31" s="227">
        <f>'[1]Podklady RZ'!G507</f>
        <v>4.4731239999999994</v>
      </c>
      <c r="H31" s="157">
        <f>'[1]Podklady RZ'!H507</f>
        <v>4.473624</v>
      </c>
      <c r="I31" s="157">
        <f>'[1]Podklady RZ'!I507</f>
        <v>3.008073</v>
      </c>
      <c r="J31" s="157">
        <f>'[1]Podklady RZ'!J507</f>
        <v>4.5832820000000005</v>
      </c>
      <c r="K31" s="226">
        <f>'[1]Podklady RZ'!K507</f>
        <v>6.0277340000000006</v>
      </c>
      <c r="L31" s="157">
        <f>'[1]Podklady RZ'!L507</f>
        <v>5.7687929999999996</v>
      </c>
      <c r="M31" s="227">
        <f>'[1]Podklady RZ'!M507</f>
        <v>4.8776800000000007</v>
      </c>
      <c r="N31" s="157">
        <f>'[1]Podklady RZ'!N507</f>
        <v>56.586977000000012</v>
      </c>
      <c r="O31" s="164">
        <f>'[1]Podklady RZ'!O507</f>
        <v>0.10216558577411773</v>
      </c>
      <c r="P31" s="81"/>
    </row>
    <row r="32" spans="1:21">
      <c r="A32" s="127" t="s">
        <v>302</v>
      </c>
      <c r="B32" s="226">
        <f>'[1]Podklady RZ'!B508</f>
        <v>779.21739400000024</v>
      </c>
      <c r="C32" s="157">
        <f>'[1]Podklady RZ'!C508</f>
        <v>718.72169300000019</v>
      </c>
      <c r="D32" s="227">
        <f>'[1]Podklady RZ'!D508</f>
        <v>538.44809899999984</v>
      </c>
      <c r="E32" s="226">
        <f>'[1]Podklady RZ'!E508</f>
        <v>338.461792</v>
      </c>
      <c r="F32" s="157">
        <f>'[1]Podklady RZ'!F508</f>
        <v>309.22758499999992</v>
      </c>
      <c r="G32" s="227">
        <f>'[1]Podklady RZ'!G508</f>
        <v>122.01136999999999</v>
      </c>
      <c r="H32" s="157">
        <f>'[1]Podklady RZ'!H508</f>
        <v>119.10565099999998</v>
      </c>
      <c r="I32" s="157">
        <f>'[1]Podklady RZ'!I508</f>
        <v>121.25996400000001</v>
      </c>
      <c r="J32" s="157">
        <f>'[1]Podklady RZ'!J508</f>
        <v>183.26805900000002</v>
      </c>
      <c r="K32" s="226">
        <f>'[1]Podklady RZ'!K508</f>
        <v>479.96810499999998</v>
      </c>
      <c r="L32" s="157">
        <f>'[1]Podklady RZ'!L508</f>
        <v>634.96825799999988</v>
      </c>
      <c r="M32" s="227">
        <f>'[1]Podklady RZ'!M508</f>
        <v>775.51349800000003</v>
      </c>
      <c r="N32" s="157">
        <f>'[1]Podklady RZ'!N508</f>
        <v>5120.1714680000005</v>
      </c>
      <c r="O32" s="164">
        <f>'[1]Podklady RZ'!O508</f>
        <v>0.15569756486446501</v>
      </c>
      <c r="P32" s="81"/>
    </row>
    <row r="33" spans="1:16">
      <c r="A33" s="127" t="s">
        <v>303</v>
      </c>
      <c r="B33" s="226">
        <f>'[1]Podklady RZ'!B509</f>
        <v>410.42237199999994</v>
      </c>
      <c r="C33" s="157">
        <f>'[1]Podklady RZ'!C509</f>
        <v>385.706095</v>
      </c>
      <c r="D33" s="227">
        <f>'[1]Podklady RZ'!D509</f>
        <v>272.09797200000008</v>
      </c>
      <c r="E33" s="226">
        <f>'[1]Podklady RZ'!E509</f>
        <v>164.22798899999998</v>
      </c>
      <c r="F33" s="157">
        <f>'[1]Podklady RZ'!F509</f>
        <v>132.65239699999998</v>
      </c>
      <c r="G33" s="227">
        <f>'[1]Podklady RZ'!G509</f>
        <v>49.170976000000003</v>
      </c>
      <c r="H33" s="157">
        <f>'[1]Podklady RZ'!H509</f>
        <v>44.366973000000002</v>
      </c>
      <c r="I33" s="157">
        <f>'[1]Podklady RZ'!I509</f>
        <v>46.013069999999999</v>
      </c>
      <c r="J33" s="157">
        <f>'[1]Podklady RZ'!J509</f>
        <v>73.651973000000012</v>
      </c>
      <c r="K33" s="226">
        <f>'[1]Podklady RZ'!K509</f>
        <v>221.50825099999997</v>
      </c>
      <c r="L33" s="157">
        <f>'[1]Podklady RZ'!L509</f>
        <v>312.28206900000009</v>
      </c>
      <c r="M33" s="227">
        <f>'[1]Podklady RZ'!M509</f>
        <v>388.85809499999988</v>
      </c>
      <c r="N33" s="157">
        <f>'[1]Podklady RZ'!N509</f>
        <v>2500.9582320000004</v>
      </c>
      <c r="O33" s="164">
        <f>'[1]Podklady RZ'!O509</f>
        <v>0.15091628083383551</v>
      </c>
      <c r="P33" s="81"/>
    </row>
    <row r="34" spans="1:16">
      <c r="A34" s="127" t="s">
        <v>236</v>
      </c>
      <c r="B34" s="226">
        <f>'[1]Podklady RZ'!B510</f>
        <v>8.3057190000000016</v>
      </c>
      <c r="C34" s="157">
        <f>'[1]Podklady RZ'!C510</f>
        <v>7.5727539999999989</v>
      </c>
      <c r="D34" s="227">
        <f>'[1]Podklady RZ'!D510</f>
        <v>5.1309589999999998</v>
      </c>
      <c r="E34" s="226">
        <f>'[1]Podklady RZ'!E510</f>
        <v>3.0775749999999999</v>
      </c>
      <c r="F34" s="157">
        <f>'[1]Podklady RZ'!F510</f>
        <v>2.1070969999999996</v>
      </c>
      <c r="G34" s="227">
        <f>'[1]Podklady RZ'!G510</f>
        <v>0.97078799999999998</v>
      </c>
      <c r="H34" s="157">
        <f>'[1]Podklady RZ'!H510</f>
        <v>0.89102099999999995</v>
      </c>
      <c r="I34" s="157">
        <f>'[1]Podklady RZ'!I510</f>
        <v>0.80014399999999997</v>
      </c>
      <c r="J34" s="157">
        <f>'[1]Podklady RZ'!J510</f>
        <v>1.217222</v>
      </c>
      <c r="K34" s="226">
        <f>'[1]Podklady RZ'!K510</f>
        <v>4.1662329999999992</v>
      </c>
      <c r="L34" s="157">
        <f>'[1]Podklady RZ'!L510</f>
        <v>6.345454000000001</v>
      </c>
      <c r="M34" s="227">
        <f>'[1]Podklady RZ'!M510</f>
        <v>7.9134290000000007</v>
      </c>
      <c r="N34" s="157">
        <f>'[1]Podklady RZ'!N510</f>
        <v>48.498395000000002</v>
      </c>
      <c r="O34" s="164">
        <f>'[1]Podklady RZ'!O510</f>
        <v>3.1545200486725392E-2</v>
      </c>
      <c r="P34" s="81"/>
    </row>
    <row r="35" spans="1:16" ht="12"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0.13181924113819657</v>
      </c>
    </row>
    <row r="40" spans="1:16">
      <c r="B40" s="1"/>
      <c r="C40" s="1"/>
      <c r="D40" s="1"/>
      <c r="M40" s="10" t="s">
        <v>215</v>
      </c>
      <c r="N40" s="84">
        <f>O8</f>
        <v>0.17164267879678763</v>
      </c>
    </row>
    <row r="41" spans="1:16">
      <c r="B41" s="8"/>
      <c r="C41" s="8"/>
      <c r="D41" s="8"/>
      <c r="M41" s="10" t="s">
        <v>219</v>
      </c>
      <c r="N41" s="84">
        <f>O9</f>
        <v>0.13852339893586146</v>
      </c>
    </row>
  </sheetData>
  <mergeCells count="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{F6D3C878-2A29-4348-8AAD-7FEE4D3E5798}</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{BAF5A3E8-4CEF-4823-9EFD-D6978A947904}</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F6D3C878-2A29-4348-8AAD-7FEE4D3E5798}">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BAF5A3E8-4CEF-4823-9EFD-D6978A947904}">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38">
    <tabColor rgb="FF00B0F0"/>
  </sheetPr>
  <dimension ref="A1:U41"/>
  <sheetViews>
    <sheetView showGridLines="0" view="pageBreakPreview" zoomScaleNormal="70" zoomScaleSheetLayoutView="100" workbookViewId="0">
      <selection activeCell="S29" sqref="S29"/>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325</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3" t="s">
        <v>199</v>
      </c>
      <c r="F5" s="264"/>
      <c r="G5" s="265"/>
      <c r="H5" s="264" t="s">
        <v>200</v>
      </c>
      <c r="I5" s="264"/>
      <c r="J5" s="264"/>
      <c r="K5" s="263" t="s">
        <v>201</v>
      </c>
      <c r="L5" s="264"/>
      <c r="M5" s="265"/>
      <c r="N5" s="266" t="s">
        <v>214</v>
      </c>
      <c r="O5" s="273" t="s">
        <v>309</v>
      </c>
    </row>
    <row r="6" spans="1:21">
      <c r="A6" s="130"/>
      <c r="B6" s="243" t="s">
        <v>202</v>
      </c>
      <c r="C6" s="244" t="s">
        <v>203</v>
      </c>
      <c r="D6" s="245" t="s">
        <v>204</v>
      </c>
      <c r="E6" s="243" t="s">
        <v>205</v>
      </c>
      <c r="F6" s="244" t="s">
        <v>206</v>
      </c>
      <c r="G6" s="245" t="s">
        <v>207</v>
      </c>
      <c r="H6" s="244" t="s">
        <v>208</v>
      </c>
      <c r="I6" s="244" t="s">
        <v>209</v>
      </c>
      <c r="J6" s="244" t="s">
        <v>210</v>
      </c>
      <c r="K6" s="243" t="s">
        <v>211</v>
      </c>
      <c r="L6" s="244" t="s">
        <v>212</v>
      </c>
      <c r="M6" s="245" t="s">
        <v>213</v>
      </c>
      <c r="N6" s="266"/>
      <c r="O6" s="273"/>
      <c r="P6" s="10"/>
      <c r="U6" s="10"/>
    </row>
    <row r="7" spans="1:21">
      <c r="A7" s="124" t="s">
        <v>310</v>
      </c>
      <c r="B7" s="224">
        <f>'[1]Podklady RZ'!B518</f>
        <v>1257.9574499999999</v>
      </c>
      <c r="C7" s="156">
        <f>'[1]Podklady RZ'!C518</f>
        <v>1262.0244499999999</v>
      </c>
      <c r="D7" s="225">
        <f>'[1]Podklady RZ'!D518</f>
        <v>1253.8644499999998</v>
      </c>
      <c r="E7" s="224">
        <f>'[1]Podklady RZ'!E518</f>
        <v>1257.5234499999999</v>
      </c>
      <c r="F7" s="156">
        <f>'[1]Podklady RZ'!F518</f>
        <v>1257.5234499999999</v>
      </c>
      <c r="G7" s="225">
        <f>'[1]Podklady RZ'!G518</f>
        <v>1257.5234499999999</v>
      </c>
      <c r="H7" s="156">
        <f>'[1]Podklady RZ'!H518</f>
        <v>1257.5234499999999</v>
      </c>
      <c r="I7" s="156">
        <f>'[1]Podklady RZ'!I518</f>
        <v>1257.5234499999999</v>
      </c>
      <c r="J7" s="156">
        <f>'[1]Podklady RZ'!J518</f>
        <v>1257.5234499999999</v>
      </c>
      <c r="K7" s="224">
        <f>'[1]Podklady RZ'!K518</f>
        <v>1230.0544500000005</v>
      </c>
      <c r="L7" s="156">
        <f>'[1]Podklady RZ'!L518</f>
        <v>1230.0544500000005</v>
      </c>
      <c r="M7" s="225">
        <f>'[1]Podklady RZ'!M518</f>
        <v>1229.4634500000004</v>
      </c>
      <c r="N7" s="156">
        <f>'[1]Podklady RZ'!N518</f>
        <v>1229.4634500000004</v>
      </c>
      <c r="O7" s="162">
        <f>'[1]Podklady RZ'!O518</f>
        <v>3.1878088386791778E-2</v>
      </c>
      <c r="P7" s="10"/>
      <c r="U7" s="56"/>
    </row>
    <row r="8" spans="1:21">
      <c r="A8" s="124" t="s">
        <v>311</v>
      </c>
      <c r="B8" s="224">
        <f>'[1]Podklady RZ'!B519</f>
        <v>840.45302899999979</v>
      </c>
      <c r="C8" s="156">
        <f>'[1]Podklady RZ'!C519</f>
        <v>731.69727200000023</v>
      </c>
      <c r="D8" s="225">
        <f>'[1]Podklady RZ'!D519</f>
        <v>609.35652299999958</v>
      </c>
      <c r="E8" s="224">
        <f>'[1]Podklady RZ'!E519</f>
        <v>433.18756399999995</v>
      </c>
      <c r="F8" s="156">
        <f>'[1]Podklady RZ'!F519</f>
        <v>396.204814</v>
      </c>
      <c r="G8" s="225">
        <f>'[1]Podklady RZ'!G519</f>
        <v>291.52868800000005</v>
      </c>
      <c r="H8" s="156">
        <f>'[1]Podklady RZ'!H519</f>
        <v>297.36584700000009</v>
      </c>
      <c r="I8" s="156">
        <f>'[1]Podklady RZ'!I519</f>
        <v>298.99763500000006</v>
      </c>
      <c r="J8" s="156">
        <f>'[1]Podklady RZ'!J519</f>
        <v>384.24273500000004</v>
      </c>
      <c r="K8" s="224">
        <f>'[1]Podklady RZ'!K519</f>
        <v>604.16556500000002</v>
      </c>
      <c r="L8" s="156">
        <f>'[1]Podklady RZ'!L519</f>
        <v>712.69148299999972</v>
      </c>
      <c r="M8" s="225">
        <f>'[1]Podklady RZ'!M519</f>
        <v>763.33287200000029</v>
      </c>
      <c r="N8" s="156">
        <f>'[1]Podklady RZ'!N519</f>
        <v>6363.2240269999993</v>
      </c>
      <c r="O8" s="162">
        <f>'[1]Podklady RZ'!O519</f>
        <v>4.6333776493727379E-2</v>
      </c>
      <c r="P8" s="10"/>
      <c r="U8" s="56"/>
    </row>
    <row r="9" spans="1:21">
      <c r="A9" s="124" t="s">
        <v>312</v>
      </c>
      <c r="B9" s="224">
        <f>'[1]Podklady RZ'!B520</f>
        <v>474.82685600000002</v>
      </c>
      <c r="C9" s="156">
        <f>'[1]Podklady RZ'!C520</f>
        <v>426.10000099999996</v>
      </c>
      <c r="D9" s="225">
        <f>'[1]Podklady RZ'!D520</f>
        <v>325.25528099999997</v>
      </c>
      <c r="E9" s="224">
        <f>'[1]Podklady RZ'!E520</f>
        <v>205.62471900000003</v>
      </c>
      <c r="F9" s="156">
        <f>'[1]Podklady RZ'!F520</f>
        <v>171.54525700000002</v>
      </c>
      <c r="G9" s="225">
        <f>'[1]Podklady RZ'!G520</f>
        <v>98.662650999999997</v>
      </c>
      <c r="H9" s="156">
        <f>'[1]Podklady RZ'!H520</f>
        <v>102.20028400000001</v>
      </c>
      <c r="I9" s="156">
        <f>'[1]Podklady RZ'!I520</f>
        <v>101.92856900000001</v>
      </c>
      <c r="J9" s="156">
        <f>'[1]Podklady RZ'!J520</f>
        <v>145.60108499999998</v>
      </c>
      <c r="K9" s="224">
        <f>'[1]Podklady RZ'!K520</f>
        <v>254.14002499999998</v>
      </c>
      <c r="L9" s="156">
        <f>'[1]Podklady RZ'!L520</f>
        <v>363.30907999999999</v>
      </c>
      <c r="M9" s="225">
        <f>'[1]Podklady RZ'!M520</f>
        <v>431.25922299999991</v>
      </c>
      <c r="N9" s="156">
        <f>'[1]Podklady RZ'!N520</f>
        <v>3100.453031</v>
      </c>
      <c r="O9" s="163">
        <f>'[1]Podklady RZ'!O520</f>
        <v>4.0217002527304799E-2</v>
      </c>
      <c r="P9" s="81"/>
      <c r="U9" s="83"/>
    </row>
    <row r="10" spans="1:21">
      <c r="A10" s="127" t="s">
        <v>223</v>
      </c>
      <c r="B10" s="226">
        <f>'[1]Podklady RZ'!B521</f>
        <v>12.638401999999999</v>
      </c>
      <c r="C10" s="157">
        <f>'[1]Podklady RZ'!C521</f>
        <v>12.998971999999998</v>
      </c>
      <c r="D10" s="227">
        <f>'[1]Podklady RZ'!D521</f>
        <v>14.001612000000002</v>
      </c>
      <c r="E10" s="226">
        <f>'[1]Podklady RZ'!E521</f>
        <v>10.446089999999998</v>
      </c>
      <c r="F10" s="157">
        <f>'[1]Podklady RZ'!F521</f>
        <v>6.3025000000000002</v>
      </c>
      <c r="G10" s="227">
        <f>'[1]Podklady RZ'!G521</f>
        <v>2.9082380000000003</v>
      </c>
      <c r="H10" s="157">
        <f>'[1]Podklady RZ'!H521</f>
        <v>2.8573409999999999</v>
      </c>
      <c r="I10" s="157">
        <f>'[1]Podklady RZ'!I521</f>
        <v>3.9625269999999997</v>
      </c>
      <c r="J10" s="157">
        <f>'[1]Podklady RZ'!J521</f>
        <v>1.8047199999999999</v>
      </c>
      <c r="K10" s="226">
        <f>'[1]Podklady RZ'!K521</f>
        <v>3.9886889999999999</v>
      </c>
      <c r="L10" s="157">
        <f>'[1]Podklady RZ'!L521</f>
        <v>7.9519020000000005</v>
      </c>
      <c r="M10" s="227">
        <f>'[1]Podklady RZ'!M521</f>
        <v>10.653822</v>
      </c>
      <c r="N10" s="157">
        <f>'[1]Podklady RZ'!N521</f>
        <v>90.514814999999999</v>
      </c>
      <c r="O10" s="164">
        <f>'[1]Podklady RZ'!O521</f>
        <v>8.4547184690772371E-3</v>
      </c>
      <c r="P10" s="81"/>
      <c r="U10" s="97"/>
    </row>
    <row r="11" spans="1:21">
      <c r="A11" s="127" t="s">
        <v>224</v>
      </c>
      <c r="B11" s="226">
        <f>'[1]Podklady RZ'!B522</f>
        <v>5.3245059999999995</v>
      </c>
      <c r="C11" s="157">
        <f>'[1]Podklady RZ'!C522</f>
        <v>4.6642250000000001</v>
      </c>
      <c r="D11" s="227">
        <f>'[1]Podklady RZ'!D522</f>
        <v>4.3625390000000008</v>
      </c>
      <c r="E11" s="226">
        <f>'[1]Podklady RZ'!E522</f>
        <v>2.8761610000000002</v>
      </c>
      <c r="F11" s="157">
        <f>'[1]Podklady RZ'!F522</f>
        <v>3.4977990000000005</v>
      </c>
      <c r="G11" s="227">
        <f>'[1]Podklady RZ'!G522</f>
        <v>2.8523049999999999</v>
      </c>
      <c r="H11" s="157">
        <f>'[1]Podklady RZ'!H522</f>
        <v>2.5185379999999995</v>
      </c>
      <c r="I11" s="157">
        <f>'[1]Podklady RZ'!I522</f>
        <v>2.4430200000000002</v>
      </c>
      <c r="J11" s="157">
        <f>'[1]Podklady RZ'!J522</f>
        <v>2.2256909999999999</v>
      </c>
      <c r="K11" s="226">
        <f>'[1]Podklady RZ'!K522</f>
        <v>2.8375400000000002</v>
      </c>
      <c r="L11" s="157">
        <f>'[1]Podklady RZ'!L522</f>
        <v>3.6625290000000001</v>
      </c>
      <c r="M11" s="227">
        <f>'[1]Podklady RZ'!M522</f>
        <v>5.4089859999999996</v>
      </c>
      <c r="N11" s="157">
        <f>'[1]Podklady RZ'!N522</f>
        <v>42.673839000000001</v>
      </c>
      <c r="O11" s="164">
        <f>'[1]Podklady RZ'!O522</f>
        <v>7.9307054146553757E-2</v>
      </c>
      <c r="P11" s="81"/>
      <c r="U11" s="97"/>
    </row>
    <row r="12" spans="1:21">
      <c r="A12" s="127" t="s">
        <v>225</v>
      </c>
      <c r="B12" s="226">
        <f>'[1]Podklady RZ'!B523</f>
        <v>0</v>
      </c>
      <c r="C12" s="157">
        <f>'[1]Podklady RZ'!C523</f>
        <v>0</v>
      </c>
      <c r="D12" s="227">
        <f>'[1]Podklady RZ'!D523</f>
        <v>0</v>
      </c>
      <c r="E12" s="226">
        <f>'[1]Podklady RZ'!E523</f>
        <v>0</v>
      </c>
      <c r="F12" s="157">
        <f>'[1]Podklady RZ'!F523</f>
        <v>0</v>
      </c>
      <c r="G12" s="227">
        <f>'[1]Podklady RZ'!G523</f>
        <v>0</v>
      </c>
      <c r="H12" s="157">
        <f>'[1]Podklady RZ'!H523</f>
        <v>0</v>
      </c>
      <c r="I12" s="157">
        <f>'[1]Podklady RZ'!I523</f>
        <v>0</v>
      </c>
      <c r="J12" s="157">
        <f>'[1]Podklady RZ'!J523</f>
        <v>0</v>
      </c>
      <c r="K12" s="226">
        <f>'[1]Podklady RZ'!K523</f>
        <v>0</v>
      </c>
      <c r="L12" s="157">
        <f>'[1]Podklady RZ'!L523</f>
        <v>0</v>
      </c>
      <c r="M12" s="227">
        <f>'[1]Podklady RZ'!M523</f>
        <v>0</v>
      </c>
      <c r="N12" s="157">
        <f>'[1]Podklady RZ'!N523</f>
        <v>0</v>
      </c>
      <c r="O12" s="164">
        <f>'[1]Podklady RZ'!O523</f>
        <v>0</v>
      </c>
      <c r="P12" s="81"/>
      <c r="U12" s="97"/>
    </row>
    <row r="13" spans="1:21">
      <c r="A13" s="127" t="s">
        <v>226</v>
      </c>
      <c r="B13" s="226">
        <f>'[1]Podklady RZ'!B524</f>
        <v>0</v>
      </c>
      <c r="C13" s="157">
        <f>'[1]Podklady RZ'!C524</f>
        <v>0</v>
      </c>
      <c r="D13" s="227">
        <f>'[1]Podklady RZ'!D524</f>
        <v>0</v>
      </c>
      <c r="E13" s="226">
        <f>'[1]Podklady RZ'!E524</f>
        <v>0</v>
      </c>
      <c r="F13" s="157">
        <f>'[1]Podklady RZ'!F524</f>
        <v>0</v>
      </c>
      <c r="G13" s="227">
        <f>'[1]Podklady RZ'!G524</f>
        <v>2.0646999999999999E-2</v>
      </c>
      <c r="H13" s="157">
        <f>'[1]Podklady RZ'!H524</f>
        <v>4.2781E-2</v>
      </c>
      <c r="I13" s="157">
        <f>'[1]Podklady RZ'!I524</f>
        <v>4.7747999999999999E-2</v>
      </c>
      <c r="J13" s="157">
        <f>'[1]Podklady RZ'!J524</f>
        <v>4.4171000000000002E-2</v>
      </c>
      <c r="K13" s="226">
        <f>'[1]Podklady RZ'!K524</f>
        <v>0</v>
      </c>
      <c r="L13" s="157">
        <f>'[1]Podklady RZ'!L524</f>
        <v>0</v>
      </c>
      <c r="M13" s="227">
        <f>'[1]Podklady RZ'!M524</f>
        <v>0</v>
      </c>
      <c r="N13" s="157">
        <f>'[1]Podklady RZ'!N524</f>
        <v>0.15534700000000001</v>
      </c>
      <c r="O13" s="164">
        <f>'[1]Podklady RZ'!O524</f>
        <v>2.9367640390523999E-3</v>
      </c>
      <c r="P13" s="81"/>
      <c r="U13" s="97"/>
    </row>
    <row r="14" spans="1:21">
      <c r="A14" s="127" t="s">
        <v>227</v>
      </c>
      <c r="B14" s="226">
        <f>'[1]Podklady RZ'!B525</f>
        <v>0</v>
      </c>
      <c r="C14" s="157">
        <f>'[1]Podklady RZ'!C525</f>
        <v>0</v>
      </c>
      <c r="D14" s="227">
        <f>'[1]Podklady RZ'!D525</f>
        <v>0</v>
      </c>
      <c r="E14" s="226">
        <f>'[1]Podklady RZ'!E525</f>
        <v>0</v>
      </c>
      <c r="F14" s="157">
        <f>'[1]Podklady RZ'!F525</f>
        <v>0</v>
      </c>
      <c r="G14" s="227">
        <f>'[1]Podklady RZ'!G525</f>
        <v>0</v>
      </c>
      <c r="H14" s="157">
        <f>'[1]Podklady RZ'!H525</f>
        <v>0</v>
      </c>
      <c r="I14" s="157">
        <f>'[1]Podklady RZ'!I525</f>
        <v>0</v>
      </c>
      <c r="J14" s="157">
        <f>'[1]Podklady RZ'!J525</f>
        <v>0</v>
      </c>
      <c r="K14" s="226">
        <f>'[1]Podklady RZ'!K525</f>
        <v>0</v>
      </c>
      <c r="L14" s="157">
        <f>'[1]Podklady RZ'!L525</f>
        <v>0</v>
      </c>
      <c r="M14" s="227">
        <f>'[1]Podklady RZ'!M525</f>
        <v>0</v>
      </c>
      <c r="N14" s="157">
        <f>'[1]Podklady RZ'!N525</f>
        <v>0</v>
      </c>
      <c r="O14" s="164">
        <f>'[1]Podklady RZ'!O525</f>
        <v>0</v>
      </c>
      <c r="P14" s="81"/>
      <c r="U14" s="97"/>
    </row>
    <row r="15" spans="1:21">
      <c r="A15" s="127" t="s">
        <v>228</v>
      </c>
      <c r="B15" s="226">
        <f>'[1]Podklady RZ'!B526</f>
        <v>0</v>
      </c>
      <c r="C15" s="157">
        <f>'[1]Podklady RZ'!C526</f>
        <v>0</v>
      </c>
      <c r="D15" s="227">
        <f>'[1]Podklady RZ'!D526</f>
        <v>0</v>
      </c>
      <c r="E15" s="226">
        <f>'[1]Podklady RZ'!E526</f>
        <v>0</v>
      </c>
      <c r="F15" s="157">
        <f>'[1]Podklady RZ'!F526</f>
        <v>0</v>
      </c>
      <c r="G15" s="227">
        <f>'[1]Podklady RZ'!G526</f>
        <v>0</v>
      </c>
      <c r="H15" s="157">
        <f>'[1]Podklady RZ'!H526</f>
        <v>0</v>
      </c>
      <c r="I15" s="157">
        <f>'[1]Podklady RZ'!I526</f>
        <v>0</v>
      </c>
      <c r="J15" s="157">
        <f>'[1]Podklady RZ'!J526</f>
        <v>0</v>
      </c>
      <c r="K15" s="226">
        <f>'[1]Podklady RZ'!K526</f>
        <v>0</v>
      </c>
      <c r="L15" s="157">
        <f>'[1]Podklady RZ'!L526</f>
        <v>0</v>
      </c>
      <c r="M15" s="227">
        <f>'[1]Podklady RZ'!M526</f>
        <v>0</v>
      </c>
      <c r="N15" s="157">
        <f>'[1]Podklady RZ'!N526</f>
        <v>0</v>
      </c>
      <c r="O15" s="164">
        <f>'[1]Podklady RZ'!O526</f>
        <v>0</v>
      </c>
      <c r="P15" s="81"/>
      <c r="U15" s="97"/>
    </row>
    <row r="16" spans="1:21">
      <c r="A16" s="127" t="s">
        <v>229</v>
      </c>
      <c r="B16" s="226">
        <f>'[1]Podklady RZ'!B527</f>
        <v>190.71527799999998</v>
      </c>
      <c r="C16" s="157">
        <f>'[1]Podklady RZ'!C527</f>
        <v>173.44182999999998</v>
      </c>
      <c r="D16" s="227">
        <f>'[1]Podklady RZ'!D527</f>
        <v>147.54520899999997</v>
      </c>
      <c r="E16" s="226">
        <f>'[1]Podklady RZ'!E527</f>
        <v>100.28310100000002</v>
      </c>
      <c r="F16" s="157">
        <f>'[1]Podklady RZ'!F527</f>
        <v>85.086176000000009</v>
      </c>
      <c r="G16" s="227">
        <f>'[1]Podklady RZ'!G527</f>
        <v>25.484467000000002</v>
      </c>
      <c r="H16" s="157">
        <f>'[1]Podklady RZ'!H527</f>
        <v>39.370743000000004</v>
      </c>
      <c r="I16" s="157">
        <f>'[1]Podklady RZ'!I527</f>
        <v>32.180257000000005</v>
      </c>
      <c r="J16" s="157">
        <f>'[1]Podklady RZ'!J527</f>
        <v>19.072022</v>
      </c>
      <c r="K16" s="226">
        <f>'[1]Podklady RZ'!K527</f>
        <v>128.379153</v>
      </c>
      <c r="L16" s="157">
        <f>'[1]Podklady RZ'!L527</f>
        <v>147.67136400000001</v>
      </c>
      <c r="M16" s="227">
        <f>'[1]Podklady RZ'!M527</f>
        <v>177.362202</v>
      </c>
      <c r="N16" s="157">
        <f>'[1]Podklady RZ'!N527</f>
        <v>1266.5918019999999</v>
      </c>
      <c r="O16" s="164">
        <f>'[1]Podklady RZ'!O527</f>
        <v>4.0382673491099877E-2</v>
      </c>
      <c r="P16" s="81"/>
      <c r="U16" s="97"/>
    </row>
    <row r="17" spans="1:21">
      <c r="A17" s="127" t="s">
        <v>230</v>
      </c>
      <c r="B17" s="226">
        <f>'[1]Podklady RZ'!B528</f>
        <v>0</v>
      </c>
      <c r="C17" s="157">
        <f>'[1]Podklady RZ'!C528</f>
        <v>0</v>
      </c>
      <c r="D17" s="227">
        <f>'[1]Podklady RZ'!D528</f>
        <v>0</v>
      </c>
      <c r="E17" s="226">
        <f>'[1]Podklady RZ'!E528</f>
        <v>0</v>
      </c>
      <c r="F17" s="157">
        <f>'[1]Podklady RZ'!F528</f>
        <v>0</v>
      </c>
      <c r="G17" s="227">
        <f>'[1]Podklady RZ'!G528</f>
        <v>0</v>
      </c>
      <c r="H17" s="157">
        <f>'[1]Podklady RZ'!H528</f>
        <v>0</v>
      </c>
      <c r="I17" s="157">
        <f>'[1]Podklady RZ'!I528</f>
        <v>0</v>
      </c>
      <c r="J17" s="157">
        <f>'[1]Podklady RZ'!J528</f>
        <v>0</v>
      </c>
      <c r="K17" s="226">
        <f>'[1]Podklady RZ'!K528</f>
        <v>0</v>
      </c>
      <c r="L17" s="157">
        <f>'[1]Podklady RZ'!L528</f>
        <v>0</v>
      </c>
      <c r="M17" s="227">
        <f>'[1]Podklady RZ'!M528</f>
        <v>0</v>
      </c>
      <c r="N17" s="157">
        <f>'[1]Podklady RZ'!N528</f>
        <v>0</v>
      </c>
      <c r="O17" s="164">
        <f>'[1]Podklady RZ'!O528</f>
        <v>0</v>
      </c>
      <c r="P17" s="81"/>
      <c r="U17" s="97"/>
    </row>
    <row r="18" spans="1:21">
      <c r="A18" s="127" t="s">
        <v>231</v>
      </c>
      <c r="B18" s="226">
        <f>'[1]Podklady RZ'!B529</f>
        <v>0</v>
      </c>
      <c r="C18" s="157">
        <f>'[1]Podklady RZ'!C529</f>
        <v>0</v>
      </c>
      <c r="D18" s="227">
        <f>'[1]Podklady RZ'!D529</f>
        <v>0</v>
      </c>
      <c r="E18" s="226">
        <f>'[1]Podklady RZ'!E529</f>
        <v>0</v>
      </c>
      <c r="F18" s="157">
        <f>'[1]Podklady RZ'!F529</f>
        <v>0</v>
      </c>
      <c r="G18" s="227">
        <f>'[1]Podklady RZ'!G529</f>
        <v>0</v>
      </c>
      <c r="H18" s="157">
        <f>'[1]Podklady RZ'!H529</f>
        <v>0</v>
      </c>
      <c r="I18" s="157">
        <f>'[1]Podklady RZ'!I529</f>
        <v>0</v>
      </c>
      <c r="J18" s="157">
        <f>'[1]Podklady RZ'!J529</f>
        <v>0</v>
      </c>
      <c r="K18" s="226">
        <f>'[1]Podklady RZ'!K529</f>
        <v>0</v>
      </c>
      <c r="L18" s="157">
        <f>'[1]Podklady RZ'!L529</f>
        <v>0</v>
      </c>
      <c r="M18" s="227">
        <f>'[1]Podklady RZ'!M529</f>
        <v>0</v>
      </c>
      <c r="N18" s="157">
        <f>'[1]Podklady RZ'!N529</f>
        <v>0</v>
      </c>
      <c r="O18" s="164">
        <f>'[1]Podklady RZ'!O529</f>
        <v>0</v>
      </c>
      <c r="P18" s="81"/>
      <c r="U18" s="97"/>
    </row>
    <row r="19" spans="1:21">
      <c r="A19" s="127" t="s">
        <v>232</v>
      </c>
      <c r="B19" s="226">
        <f>'[1]Podklady RZ'!B530</f>
        <v>0</v>
      </c>
      <c r="C19" s="157">
        <f>'[1]Podklady RZ'!C530</f>
        <v>0</v>
      </c>
      <c r="D19" s="227">
        <f>'[1]Podklady RZ'!D530</f>
        <v>0</v>
      </c>
      <c r="E19" s="226">
        <f>'[1]Podklady RZ'!E530</f>
        <v>0</v>
      </c>
      <c r="F19" s="157">
        <f>'[1]Podklady RZ'!F530</f>
        <v>0</v>
      </c>
      <c r="G19" s="227">
        <f>'[1]Podklady RZ'!G530</f>
        <v>0</v>
      </c>
      <c r="H19" s="157">
        <f>'[1]Podklady RZ'!H530</f>
        <v>0</v>
      </c>
      <c r="I19" s="157">
        <f>'[1]Podklady RZ'!I530</f>
        <v>0</v>
      </c>
      <c r="J19" s="157">
        <f>'[1]Podklady RZ'!J530</f>
        <v>0</v>
      </c>
      <c r="K19" s="226">
        <f>'[1]Podklady RZ'!K530</f>
        <v>0</v>
      </c>
      <c r="L19" s="157">
        <f>'[1]Podklady RZ'!L530</f>
        <v>0</v>
      </c>
      <c r="M19" s="227">
        <f>'[1]Podklady RZ'!M530</f>
        <v>0</v>
      </c>
      <c r="N19" s="157">
        <f>'[1]Podklady RZ'!N530</f>
        <v>0</v>
      </c>
      <c r="O19" s="164">
        <f>'[1]Podklady RZ'!O530</f>
        <v>0</v>
      </c>
      <c r="P19" s="81"/>
      <c r="U19" s="97"/>
    </row>
    <row r="20" spans="1:21">
      <c r="A20" s="127" t="s">
        <v>233</v>
      </c>
      <c r="B20" s="226">
        <f>'[1]Podklady RZ'!B531</f>
        <v>0</v>
      </c>
      <c r="C20" s="157">
        <f>'[1]Podklady RZ'!C531</f>
        <v>0</v>
      </c>
      <c r="D20" s="227">
        <f>'[1]Podklady RZ'!D531</f>
        <v>0</v>
      </c>
      <c r="E20" s="226">
        <f>'[1]Podklady RZ'!E531</f>
        <v>0</v>
      </c>
      <c r="F20" s="157">
        <f>'[1]Podklady RZ'!F531</f>
        <v>0</v>
      </c>
      <c r="G20" s="227">
        <f>'[1]Podklady RZ'!G531</f>
        <v>0</v>
      </c>
      <c r="H20" s="157">
        <f>'[1]Podklady RZ'!H531</f>
        <v>0</v>
      </c>
      <c r="I20" s="157">
        <f>'[1]Podklady RZ'!I531</f>
        <v>0</v>
      </c>
      <c r="J20" s="157">
        <f>'[1]Podklady RZ'!J531</f>
        <v>0</v>
      </c>
      <c r="K20" s="226">
        <f>'[1]Podklady RZ'!K531</f>
        <v>0</v>
      </c>
      <c r="L20" s="157">
        <f>'[1]Podklady RZ'!L531</f>
        <v>0</v>
      </c>
      <c r="M20" s="227">
        <f>'[1]Podklady RZ'!M531</f>
        <v>0</v>
      </c>
      <c r="N20" s="157">
        <f>'[1]Podklady RZ'!N531</f>
        <v>0</v>
      </c>
      <c r="O20" s="164">
        <f>'[1]Podklady RZ'!O531</f>
        <v>0</v>
      </c>
      <c r="P20" s="81"/>
      <c r="U20" s="97"/>
    </row>
    <row r="21" spans="1:21">
      <c r="A21" s="127" t="s">
        <v>234</v>
      </c>
      <c r="B21" s="226">
        <f>'[1]Podklady RZ'!B532</f>
        <v>64.147231000000005</v>
      </c>
      <c r="C21" s="157">
        <f>'[1]Podklady RZ'!C532</f>
        <v>53.245470999999995</v>
      </c>
      <c r="D21" s="227">
        <f>'[1]Podklady RZ'!D532</f>
        <v>36.098582999999998</v>
      </c>
      <c r="E21" s="226">
        <f>'[1]Podklady RZ'!E532</f>
        <v>29.967149000000003</v>
      </c>
      <c r="F21" s="157">
        <f>'[1]Podklady RZ'!F532</f>
        <v>27.714112</v>
      </c>
      <c r="G21" s="227">
        <f>'[1]Podklady RZ'!G532</f>
        <v>12.870064000000001</v>
      </c>
      <c r="H21" s="157">
        <f>'[1]Podklady RZ'!H532</f>
        <v>2.2595079999999998</v>
      </c>
      <c r="I21" s="157">
        <f>'[1]Podklady RZ'!I532</f>
        <v>5.9334089999999993</v>
      </c>
      <c r="J21" s="157">
        <f>'[1]Podklady RZ'!J532</f>
        <v>43.262906000000001</v>
      </c>
      <c r="K21" s="226">
        <f>'[1]Podklady RZ'!K532</f>
        <v>35.385688999999999</v>
      </c>
      <c r="L21" s="157">
        <f>'[1]Podklady RZ'!L532</f>
        <v>55.355588000000004</v>
      </c>
      <c r="M21" s="227">
        <f>'[1]Podklady RZ'!M532</f>
        <v>45.295440999999997</v>
      </c>
      <c r="N21" s="157">
        <f>'[1]Podklady RZ'!N532</f>
        <v>411.53515100000004</v>
      </c>
      <c r="O21" s="164">
        <f>'[1]Podklady RZ'!O532</f>
        <v>0.12517196112904622</v>
      </c>
      <c r="P21" s="81"/>
      <c r="U21" s="97"/>
    </row>
    <row r="22" spans="1:21">
      <c r="A22" s="127" t="s">
        <v>235</v>
      </c>
      <c r="B22" s="226">
        <f>'[1]Podklady RZ'!B533</f>
        <v>0</v>
      </c>
      <c r="C22" s="157">
        <f>'[1]Podklady RZ'!C533</f>
        <v>0</v>
      </c>
      <c r="D22" s="227">
        <f>'[1]Podklady RZ'!D533</f>
        <v>0</v>
      </c>
      <c r="E22" s="226">
        <f>'[1]Podklady RZ'!E533</f>
        <v>0</v>
      </c>
      <c r="F22" s="157">
        <f>'[1]Podklady RZ'!F533</f>
        <v>0</v>
      </c>
      <c r="G22" s="227">
        <f>'[1]Podklady RZ'!G533</f>
        <v>0</v>
      </c>
      <c r="H22" s="157">
        <f>'[1]Podklady RZ'!H533</f>
        <v>0</v>
      </c>
      <c r="I22" s="157">
        <f>'[1]Podklady RZ'!I533</f>
        <v>0</v>
      </c>
      <c r="J22" s="157">
        <f>'[1]Podklady RZ'!J533</f>
        <v>0</v>
      </c>
      <c r="K22" s="226">
        <f>'[1]Podklady RZ'!K533</f>
        <v>0</v>
      </c>
      <c r="L22" s="157">
        <f>'[1]Podklady RZ'!L533</f>
        <v>0</v>
      </c>
      <c r="M22" s="227">
        <f>'[1]Podklady RZ'!M533</f>
        <v>0</v>
      </c>
      <c r="N22" s="157">
        <f>'[1]Podklady RZ'!N533</f>
        <v>0</v>
      </c>
      <c r="O22" s="164">
        <f>'[1]Podklady RZ'!O533</f>
        <v>0</v>
      </c>
      <c r="P22" s="81"/>
      <c r="U22" s="97"/>
    </row>
    <row r="23" spans="1:21">
      <c r="A23" s="127" t="s">
        <v>236</v>
      </c>
      <c r="B23" s="226">
        <f>'[1]Podklady RZ'!B534</f>
        <v>0</v>
      </c>
      <c r="C23" s="157">
        <f>'[1]Podklady RZ'!C534</f>
        <v>0</v>
      </c>
      <c r="D23" s="227">
        <f>'[1]Podklady RZ'!D534</f>
        <v>0</v>
      </c>
      <c r="E23" s="226">
        <f>'[1]Podklady RZ'!E534</f>
        <v>0</v>
      </c>
      <c r="F23" s="157">
        <f>'[1]Podklady RZ'!F534</f>
        <v>0</v>
      </c>
      <c r="G23" s="227">
        <f>'[1]Podklady RZ'!G534</f>
        <v>0</v>
      </c>
      <c r="H23" s="157">
        <f>'[1]Podklady RZ'!H534</f>
        <v>0</v>
      </c>
      <c r="I23" s="157">
        <f>'[1]Podklady RZ'!I534</f>
        <v>0</v>
      </c>
      <c r="J23" s="157">
        <f>'[1]Podklady RZ'!J534</f>
        <v>0</v>
      </c>
      <c r="K23" s="226">
        <f>'[1]Podklady RZ'!K534</f>
        <v>0</v>
      </c>
      <c r="L23" s="157">
        <f>'[1]Podklady RZ'!L534</f>
        <v>0</v>
      </c>
      <c r="M23" s="227">
        <f>'[1]Podklady RZ'!M534</f>
        <v>0</v>
      </c>
      <c r="N23" s="157">
        <f>'[1]Podklady RZ'!N534</f>
        <v>0</v>
      </c>
      <c r="O23" s="164">
        <f>'[1]Podklady RZ'!O534</f>
        <v>0</v>
      </c>
      <c r="P23" s="81"/>
      <c r="U23" s="97"/>
    </row>
    <row r="24" spans="1:21">
      <c r="A24" s="127" t="s">
        <v>237</v>
      </c>
      <c r="B24" s="226">
        <f>'[1]Podklady RZ'!B535</f>
        <v>1.8839999999999999</v>
      </c>
      <c r="C24" s="157">
        <f>'[1]Podklady RZ'!C535</f>
        <v>1.851</v>
      </c>
      <c r="D24" s="227">
        <f>'[1]Podklady RZ'!D535</f>
        <v>1.4217280000000001</v>
      </c>
      <c r="E24" s="226">
        <f>'[1]Podklady RZ'!E535</f>
        <v>1.0303630000000001</v>
      </c>
      <c r="F24" s="157">
        <f>'[1]Podklady RZ'!F535</f>
        <v>0.94699999999999995</v>
      </c>
      <c r="G24" s="227">
        <f>'[1]Podklady RZ'!G535</f>
        <v>1.5607379999999997</v>
      </c>
      <c r="H24" s="157">
        <f>'[1]Podklady RZ'!H535</f>
        <v>1.5610359999999999</v>
      </c>
      <c r="I24" s="157">
        <f>'[1]Podklady RZ'!I535</f>
        <v>1.1621290000000002</v>
      </c>
      <c r="J24" s="157">
        <f>'[1]Podklady RZ'!J535</f>
        <v>1.099583</v>
      </c>
      <c r="K24" s="226">
        <f>'[1]Podklady RZ'!K535</f>
        <v>1.1807099999999999</v>
      </c>
      <c r="L24" s="157">
        <f>'[1]Podklady RZ'!L535</f>
        <v>1.4732539999999998</v>
      </c>
      <c r="M24" s="227">
        <f>'[1]Podklady RZ'!M535</f>
        <v>1.9084129999999999</v>
      </c>
      <c r="N24" s="157">
        <f>'[1]Podklady RZ'!N535</f>
        <v>17.079953999999997</v>
      </c>
      <c r="O24" s="164">
        <f>'[1]Podklady RZ'!O535</f>
        <v>0.11854994343840639</v>
      </c>
      <c r="P24" s="81"/>
      <c r="U24" s="97"/>
    </row>
    <row r="25" spans="1:21">
      <c r="A25" s="127" t="s">
        <v>238</v>
      </c>
      <c r="B25" s="226">
        <f>'[1]Podklady RZ'!B536</f>
        <v>200.11743899999999</v>
      </c>
      <c r="C25" s="157">
        <f>'[1]Podklady RZ'!C536</f>
        <v>179.89850300000001</v>
      </c>
      <c r="D25" s="227">
        <f>'[1]Podklady RZ'!D536</f>
        <v>121.82561000000001</v>
      </c>
      <c r="E25" s="226">
        <f>'[1]Podklady RZ'!E536</f>
        <v>61.021855000000002</v>
      </c>
      <c r="F25" s="157">
        <f>'[1]Podklady RZ'!F536</f>
        <v>47.997670000000006</v>
      </c>
      <c r="G25" s="227">
        <f>'[1]Podklady RZ'!G536</f>
        <v>52.966191999999992</v>
      </c>
      <c r="H25" s="157">
        <f>'[1]Podklady RZ'!H536</f>
        <v>53.590337000000005</v>
      </c>
      <c r="I25" s="157">
        <f>'[1]Podklady RZ'!I536</f>
        <v>56.199479000000004</v>
      </c>
      <c r="J25" s="157">
        <f>'[1]Podklady RZ'!J536</f>
        <v>78.091991999999991</v>
      </c>
      <c r="K25" s="226">
        <f>'[1]Podklady RZ'!K536</f>
        <v>82.36824399999999</v>
      </c>
      <c r="L25" s="157">
        <f>'[1]Podklady RZ'!L536</f>
        <v>147.19444300000001</v>
      </c>
      <c r="M25" s="227">
        <f>'[1]Podklady RZ'!M536</f>
        <v>190.63035899999997</v>
      </c>
      <c r="N25" s="157">
        <f>'[1]Podklady RZ'!N536</f>
        <v>1271.9021229999998</v>
      </c>
      <c r="O25" s="164">
        <f>'[1]Podklady RZ'!O536</f>
        <v>6.037975043837631E-2</v>
      </c>
      <c r="P25" s="81"/>
      <c r="U25" s="78"/>
    </row>
    <row r="26" spans="1:21" ht="13.5" customHeight="1">
      <c r="A26" s="125" t="s">
        <v>314</v>
      </c>
      <c r="B26" s="224">
        <f>'[1]Podklady RZ'!B537</f>
        <v>446.52579600000001</v>
      </c>
      <c r="C26" s="156">
        <f>'[1]Podklady RZ'!C537</f>
        <v>401.27067399999993</v>
      </c>
      <c r="D26" s="225">
        <f>'[1]Podklady RZ'!D537</f>
        <v>300.010989</v>
      </c>
      <c r="E26" s="224">
        <f>'[1]Podklady RZ'!E537</f>
        <v>188.13753300000002</v>
      </c>
      <c r="F26" s="156">
        <f>'[1]Podklady RZ'!F537</f>
        <v>154.78461399999998</v>
      </c>
      <c r="G26" s="225">
        <f>'[1]Podklady RZ'!G537</f>
        <v>89.472812000000019</v>
      </c>
      <c r="H26" s="156">
        <f>'[1]Podklady RZ'!H537</f>
        <v>92.325226999999984</v>
      </c>
      <c r="I26" s="156">
        <f>'[1]Podklady RZ'!I537</f>
        <v>93.549731000000008</v>
      </c>
      <c r="J26" s="156">
        <f>'[1]Podklady RZ'!J537</f>
        <v>136.62117300000003</v>
      </c>
      <c r="K26" s="224">
        <f>'[1]Podklady RZ'!K537</f>
        <v>235.333619</v>
      </c>
      <c r="L26" s="156">
        <f>'[1]Podklady RZ'!L537</f>
        <v>333.77316299999995</v>
      </c>
      <c r="M26" s="225">
        <f>'[1]Podklady RZ'!M537</f>
        <v>403.23134700000003</v>
      </c>
      <c r="N26" s="156">
        <f>'[1]Podklady RZ'!N537</f>
        <v>2875.0366779999999</v>
      </c>
      <c r="O26" s="163">
        <f>'[1]Podklady RZ'!O537</f>
        <v>4.1947096288054105E-2</v>
      </c>
      <c r="P26" s="10"/>
      <c r="U26" s="8"/>
    </row>
    <row r="27" spans="1:21" ht="12.75" customHeight="1">
      <c r="A27" s="127" t="s">
        <v>297</v>
      </c>
      <c r="B27" s="226">
        <f>'[1]Podklady RZ'!B538</f>
        <v>67.168528999999992</v>
      </c>
      <c r="C27" s="157">
        <f>'[1]Podklady RZ'!C538</f>
        <v>61.618908000000005</v>
      </c>
      <c r="D27" s="227">
        <f>'[1]Podklady RZ'!D538</f>
        <v>47.334601999999997</v>
      </c>
      <c r="E27" s="226">
        <f>'[1]Podklady RZ'!E538</f>
        <v>30.743136000000003</v>
      </c>
      <c r="F27" s="157">
        <f>'[1]Podklady RZ'!F538</f>
        <v>23.751628</v>
      </c>
      <c r="G27" s="227">
        <f>'[1]Podklady RZ'!G538</f>
        <v>20.08193</v>
      </c>
      <c r="H27" s="157">
        <f>'[1]Podklady RZ'!H538</f>
        <v>19.314152</v>
      </c>
      <c r="I27" s="157">
        <f>'[1]Podklady RZ'!I538</f>
        <v>20.261389999999999</v>
      </c>
      <c r="J27" s="157">
        <f>'[1]Podklady RZ'!J538</f>
        <v>44.792877000000004</v>
      </c>
      <c r="K27" s="226">
        <f>'[1]Podklady RZ'!K538</f>
        <v>32.660944999999998</v>
      </c>
      <c r="L27" s="157">
        <f>'[1]Podklady RZ'!L538</f>
        <v>46.749027999999996</v>
      </c>
      <c r="M27" s="227">
        <f>'[1]Podklady RZ'!M538</f>
        <v>55.302085999999996</v>
      </c>
      <c r="N27" s="157">
        <f>'[1]Podklady RZ'!N538</f>
        <v>469.77921099999992</v>
      </c>
      <c r="O27" s="164">
        <f>'[1]Podklady RZ'!O538</f>
        <v>3.1882394547398753E-2</v>
      </c>
      <c r="P27" s="81"/>
      <c r="U27" s="8"/>
    </row>
    <row r="28" spans="1:21" ht="12.75" customHeight="1">
      <c r="A28" s="127" t="s">
        <v>298</v>
      </c>
      <c r="B28" s="226">
        <f>'[1]Podklady RZ'!B539</f>
        <v>8.015407999999999</v>
      </c>
      <c r="C28" s="157">
        <f>'[1]Podklady RZ'!C539</f>
        <v>7.3620200000000002</v>
      </c>
      <c r="D28" s="227">
        <f>'[1]Podklady RZ'!D539</f>
        <v>3.3628500000000003</v>
      </c>
      <c r="E28" s="226">
        <f>'[1]Podklady RZ'!E539</f>
        <v>1.2957160000000001</v>
      </c>
      <c r="F28" s="157">
        <f>'[1]Podklady RZ'!F539</f>
        <v>0.52292799999999995</v>
      </c>
      <c r="G28" s="227">
        <f>'[1]Podklady RZ'!G539</f>
        <v>0.20092500000000002</v>
      </c>
      <c r="H28" s="157">
        <f>'[1]Podklady RZ'!H539</f>
        <v>0.207848</v>
      </c>
      <c r="I28" s="157">
        <f>'[1]Podklady RZ'!I539</f>
        <v>0.19700399999999998</v>
      </c>
      <c r="J28" s="157">
        <f>'[1]Podklady RZ'!J539</f>
        <v>0.30573700000000004</v>
      </c>
      <c r="K28" s="226">
        <f>'[1]Podklady RZ'!K539</f>
        <v>1.9680849999999999</v>
      </c>
      <c r="L28" s="157">
        <f>'[1]Podklady RZ'!L539</f>
        <v>4.6543570000000001</v>
      </c>
      <c r="M28" s="227">
        <f>'[1]Podklady RZ'!M539</f>
        <v>5.6468340000000001</v>
      </c>
      <c r="N28" s="157">
        <f>'[1]Podklady RZ'!N539</f>
        <v>33.739711999999997</v>
      </c>
      <c r="O28" s="164">
        <f>'[1]Podklady RZ'!O539</f>
        <v>2.2290279976914601E-2</v>
      </c>
      <c r="P28" s="81"/>
      <c r="U28" s="8"/>
    </row>
    <row r="29" spans="1:21" ht="12.75" customHeight="1">
      <c r="A29" s="127" t="s">
        <v>299</v>
      </c>
      <c r="B29" s="226">
        <f>'[1]Podklady RZ'!B540</f>
        <v>0.14099999999999999</v>
      </c>
      <c r="C29" s="157">
        <f>'[1]Podklady RZ'!C540</f>
        <v>0.156</v>
      </c>
      <c r="D29" s="227">
        <f>'[1]Podklady RZ'!D540</f>
        <v>0.13700000000000001</v>
      </c>
      <c r="E29" s="226">
        <f>'[1]Podklady RZ'!E540</f>
        <v>7.0999999999999994E-2</v>
      </c>
      <c r="F29" s="157">
        <f>'[1]Podklady RZ'!F540</f>
        <v>8.0000000000000002E-3</v>
      </c>
      <c r="G29" s="227">
        <f>'[1]Podklady RZ'!G540</f>
        <v>6.0000000000000001E-3</v>
      </c>
      <c r="H29" s="157">
        <f>'[1]Podklady RZ'!H540</f>
        <v>8.9999999999999993E-3</v>
      </c>
      <c r="I29" s="157">
        <f>'[1]Podklady RZ'!I540</f>
        <v>8.9999999999999993E-3</v>
      </c>
      <c r="J29" s="157">
        <f>'[1]Podklady RZ'!J540</f>
        <v>1.2E-2</v>
      </c>
      <c r="K29" s="226">
        <f>'[1]Podklady RZ'!K540</f>
        <v>5.7000000000000002E-2</v>
      </c>
      <c r="L29" s="157">
        <f>'[1]Podklady RZ'!L540</f>
        <v>0.17</v>
      </c>
      <c r="M29" s="227">
        <f>'[1]Podklady RZ'!M540</f>
        <v>0.22</v>
      </c>
      <c r="N29" s="157">
        <f>'[1]Podklady RZ'!N540</f>
        <v>0.99600000000000011</v>
      </c>
      <c r="O29" s="164">
        <f>'[1]Podklady RZ'!O540</f>
        <v>1.7925469504491182E-3</v>
      </c>
      <c r="P29" s="81"/>
      <c r="U29" s="8"/>
    </row>
    <row r="30" spans="1:21" ht="12.75" customHeight="1">
      <c r="A30" s="127" t="s">
        <v>300</v>
      </c>
      <c r="B30" s="226">
        <f>'[1]Podklady RZ'!B541</f>
        <v>5.5035569999999998</v>
      </c>
      <c r="C30" s="157">
        <f>'[1]Podklady RZ'!C541</f>
        <v>4.5053329999999994</v>
      </c>
      <c r="D30" s="227">
        <f>'[1]Podklady RZ'!D541</f>
        <v>2.6420349999999999</v>
      </c>
      <c r="E30" s="226">
        <f>'[1]Podklady RZ'!E541</f>
        <v>1.2676149999999999</v>
      </c>
      <c r="F30" s="157">
        <f>'[1]Podklady RZ'!F541</f>
        <v>0.31984800000000002</v>
      </c>
      <c r="G30" s="227">
        <f>'[1]Podklady RZ'!G541</f>
        <v>0.13395599999999999</v>
      </c>
      <c r="H30" s="157">
        <f>'[1]Podklady RZ'!H541</f>
        <v>0.16581599999999999</v>
      </c>
      <c r="I30" s="157">
        <f>'[1]Podklady RZ'!I541</f>
        <v>0.13061699999999998</v>
      </c>
      <c r="J30" s="157">
        <f>'[1]Podklady RZ'!J541</f>
        <v>0.122782</v>
      </c>
      <c r="K30" s="226">
        <f>'[1]Podklady RZ'!K541</f>
        <v>1.3415619999999999</v>
      </c>
      <c r="L30" s="157">
        <f>'[1]Podklady RZ'!L541</f>
        <v>3.0816490000000001</v>
      </c>
      <c r="M30" s="227">
        <f>'[1]Podklady RZ'!M541</f>
        <v>3.470332</v>
      </c>
      <c r="N30" s="157">
        <f>'[1]Podklady RZ'!N541</f>
        <v>22.685101999999997</v>
      </c>
      <c r="O30" s="164">
        <f>'[1]Podklady RZ'!O541</f>
        <v>0.12127380362580793</v>
      </c>
      <c r="P30" s="81"/>
    </row>
    <row r="31" spans="1:21">
      <c r="A31" s="127" t="s">
        <v>301</v>
      </c>
      <c r="B31" s="226">
        <f>'[1]Podklady RZ'!B542</f>
        <v>2.2188750000000002</v>
      </c>
      <c r="C31" s="157">
        <f>'[1]Podklady RZ'!C542</f>
        <v>1.8313890000000002</v>
      </c>
      <c r="D31" s="227">
        <f>'[1]Podklady RZ'!D542</f>
        <v>1.816009</v>
      </c>
      <c r="E31" s="226">
        <f>'[1]Podklady RZ'!E542</f>
        <v>1.0845590000000001</v>
      </c>
      <c r="F31" s="157">
        <f>'[1]Podklady RZ'!F542</f>
        <v>1.1072380000000002</v>
      </c>
      <c r="G31" s="227">
        <f>'[1]Podklady RZ'!G542</f>
        <v>0.69705700000000004</v>
      </c>
      <c r="H31" s="157">
        <f>'[1]Podklady RZ'!H542</f>
        <v>0.51594000000000007</v>
      </c>
      <c r="I31" s="157">
        <f>'[1]Podklady RZ'!I542</f>
        <v>0.63078000000000001</v>
      </c>
      <c r="J31" s="157">
        <f>'[1]Podklady RZ'!J542</f>
        <v>0.57449800000000006</v>
      </c>
      <c r="K31" s="226">
        <f>'[1]Podklady RZ'!K542</f>
        <v>1.1709940000000001</v>
      </c>
      <c r="L31" s="157">
        <f>'[1]Podklady RZ'!L542</f>
        <v>0.82813799999999993</v>
      </c>
      <c r="M31" s="227">
        <f>'[1]Podklady RZ'!M542</f>
        <v>1.7398200000000001</v>
      </c>
      <c r="N31" s="157">
        <f>'[1]Podklady RZ'!N542</f>
        <v>14.215297000000001</v>
      </c>
      <c r="O31" s="164">
        <f>'[1]Podklady RZ'!O542</f>
        <v>2.566516576699367E-2</v>
      </c>
      <c r="P31" s="81"/>
    </row>
    <row r="32" spans="1:21">
      <c r="A32" s="127" t="s">
        <v>302</v>
      </c>
      <c r="B32" s="226">
        <f>'[1]Podklady RZ'!B543</f>
        <v>230.90152</v>
      </c>
      <c r="C32" s="157">
        <f>'[1]Podklady RZ'!C543</f>
        <v>203.60830299999995</v>
      </c>
      <c r="D32" s="227">
        <f>'[1]Podklady RZ'!D543</f>
        <v>151.219694</v>
      </c>
      <c r="E32" s="226">
        <f>'[1]Podklady RZ'!E543</f>
        <v>92.545755999999997</v>
      </c>
      <c r="F32" s="157">
        <f>'[1]Podklady RZ'!F543</f>
        <v>78.711375999999987</v>
      </c>
      <c r="G32" s="227">
        <f>'[1]Podklady RZ'!G543</f>
        <v>43.422848999999999</v>
      </c>
      <c r="H32" s="157">
        <f>'[1]Podklady RZ'!H543</f>
        <v>33.230896999999999</v>
      </c>
      <c r="I32" s="157">
        <f>'[1]Podklady RZ'!I543</f>
        <v>33.443623000000002</v>
      </c>
      <c r="J32" s="157">
        <f>'[1]Podklady RZ'!J543</f>
        <v>43.892941999999998</v>
      </c>
      <c r="K32" s="226">
        <f>'[1]Podklady RZ'!K543</f>
        <v>122.70181499999998</v>
      </c>
      <c r="L32" s="157">
        <f>'[1]Podklady RZ'!L543</f>
        <v>174.01630900000001</v>
      </c>
      <c r="M32" s="227">
        <f>'[1]Podklady RZ'!M543</f>
        <v>214.33821100000006</v>
      </c>
      <c r="N32" s="157">
        <f>'[1]Podklady RZ'!N543</f>
        <v>1422.033295</v>
      </c>
      <c r="O32" s="164">
        <f>'[1]Podklady RZ'!O543</f>
        <v>4.3242130184787668E-2</v>
      </c>
      <c r="P32" s="81"/>
    </row>
    <row r="33" spans="1:16">
      <c r="A33" s="127" t="s">
        <v>303</v>
      </c>
      <c r="B33" s="226">
        <f>'[1]Podklady RZ'!B544</f>
        <v>130.31930699999998</v>
      </c>
      <c r="C33" s="157">
        <f>'[1]Podklady RZ'!C544</f>
        <v>120.05085700000002</v>
      </c>
      <c r="D33" s="227">
        <f>'[1]Podklady RZ'!D544</f>
        <v>91.831372000000002</v>
      </c>
      <c r="E33" s="226">
        <f>'[1]Podklady RZ'!E544</f>
        <v>59.99178400000001</v>
      </c>
      <c r="F33" s="157">
        <f>'[1]Podklady RZ'!F544</f>
        <v>49.429167999999997</v>
      </c>
      <c r="G33" s="227">
        <f>'[1]Podklady RZ'!G544</f>
        <v>24.737621000000008</v>
      </c>
      <c r="H33" s="157">
        <f>'[1]Podklady RZ'!H544</f>
        <v>38.682622999999992</v>
      </c>
      <c r="I33" s="157">
        <f>'[1]Podklady RZ'!I544</f>
        <v>38.725084000000003</v>
      </c>
      <c r="J33" s="157">
        <f>'[1]Podklady RZ'!J544</f>
        <v>46.26464</v>
      </c>
      <c r="K33" s="226">
        <f>'[1]Podklady RZ'!K544</f>
        <v>74.085864000000015</v>
      </c>
      <c r="L33" s="157">
        <f>'[1]Podklady RZ'!L544</f>
        <v>102.62585299999998</v>
      </c>
      <c r="M33" s="227">
        <f>'[1]Podklady RZ'!M544</f>
        <v>120.411171</v>
      </c>
      <c r="N33" s="157">
        <f>'[1]Podklady RZ'!N544</f>
        <v>897.15534400000001</v>
      </c>
      <c r="O33" s="164">
        <f>'[1]Podklady RZ'!O544</f>
        <v>5.4137388667385107E-2</v>
      </c>
      <c r="P33" s="81"/>
    </row>
    <row r="34" spans="1:16">
      <c r="A34" s="127" t="s">
        <v>236</v>
      </c>
      <c r="B34" s="226">
        <f>'[1]Podklady RZ'!B545</f>
        <v>2.2576000000000001</v>
      </c>
      <c r="C34" s="157">
        <f>'[1]Podklady RZ'!C545</f>
        <v>2.137864</v>
      </c>
      <c r="D34" s="227">
        <f>'[1]Podklady RZ'!D545</f>
        <v>1.667427</v>
      </c>
      <c r="E34" s="226">
        <f>'[1]Podklady RZ'!E545</f>
        <v>1.1379670000000002</v>
      </c>
      <c r="F34" s="157">
        <f>'[1]Podklady RZ'!F545</f>
        <v>0.93442800000000004</v>
      </c>
      <c r="G34" s="227">
        <f>'[1]Podklady RZ'!G545</f>
        <v>0.19247399999999998</v>
      </c>
      <c r="H34" s="157">
        <f>'[1]Podklady RZ'!H545</f>
        <v>0.19895099999999999</v>
      </c>
      <c r="I34" s="157">
        <f>'[1]Podklady RZ'!I545</f>
        <v>0.15223300000000001</v>
      </c>
      <c r="J34" s="157">
        <f>'[1]Podklady RZ'!J545</f>
        <v>0.65569699999999997</v>
      </c>
      <c r="K34" s="226">
        <f>'[1]Podklady RZ'!K545</f>
        <v>1.3473539999999999</v>
      </c>
      <c r="L34" s="157">
        <f>'[1]Podklady RZ'!L545</f>
        <v>1.647829</v>
      </c>
      <c r="M34" s="227">
        <f>'[1]Podklady RZ'!M545</f>
        <v>2.1028929999999999</v>
      </c>
      <c r="N34" s="157">
        <f>'[1]Podklady RZ'!N545</f>
        <v>14.432717</v>
      </c>
      <c r="O34" s="164">
        <f>'[1]Podklady RZ'!O545</f>
        <v>9.3875880084932674E-3</v>
      </c>
      <c r="P34" s="81"/>
    </row>
    <row r="35" spans="1:16" ht="10.9"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3.1878088386791778E-2</v>
      </c>
    </row>
    <row r="40" spans="1:16">
      <c r="B40" s="1"/>
      <c r="C40" s="1"/>
      <c r="D40" s="1"/>
      <c r="M40" s="10" t="s">
        <v>215</v>
      </c>
      <c r="N40" s="84">
        <f>O8</f>
        <v>4.6333776493727379E-2</v>
      </c>
    </row>
    <row r="41" spans="1:16">
      <c r="B41" s="8"/>
      <c r="C41" s="8"/>
      <c r="D41" s="8"/>
      <c r="M41" s="10" t="s">
        <v>219</v>
      </c>
      <c r="N41" s="84">
        <f>O9</f>
        <v>4.0217002527304799E-2</v>
      </c>
    </row>
  </sheetData>
  <mergeCells count="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{120D5AF3-226C-4B46-8117-6405F4270606}</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{4FD31A9D-90F3-49D1-A3B4-F244531E4D22}</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120D5AF3-226C-4B46-8117-6405F4270606}">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4FD31A9D-90F3-49D1-A3B4-F244531E4D22}">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List39">
    <tabColor rgb="FF00B0F0"/>
  </sheetPr>
  <dimension ref="A1:U42"/>
  <sheetViews>
    <sheetView showGridLines="0" view="pageBreakPreview" zoomScaleNormal="70" zoomScaleSheetLayoutView="100" workbookViewId="0">
      <selection activeCell="R21" sqref="R21"/>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326</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4" t="s">
        <v>199</v>
      </c>
      <c r="F5" s="264"/>
      <c r="G5" s="264"/>
      <c r="H5" s="263" t="s">
        <v>200</v>
      </c>
      <c r="I5" s="264"/>
      <c r="J5" s="265"/>
      <c r="K5" s="263" t="s">
        <v>201</v>
      </c>
      <c r="L5" s="264"/>
      <c r="M5" s="265"/>
      <c r="N5" s="266" t="s">
        <v>214</v>
      </c>
      <c r="O5" s="273" t="s">
        <v>309</v>
      </c>
    </row>
    <row r="6" spans="1:21">
      <c r="A6" s="130"/>
      <c r="B6" s="243" t="s">
        <v>202</v>
      </c>
      <c r="C6" s="244" t="s">
        <v>203</v>
      </c>
      <c r="D6" s="245" t="s">
        <v>204</v>
      </c>
      <c r="E6" s="244" t="s">
        <v>205</v>
      </c>
      <c r="F6" s="244" t="s">
        <v>206</v>
      </c>
      <c r="G6" s="244" t="s">
        <v>207</v>
      </c>
      <c r="H6" s="243" t="s">
        <v>208</v>
      </c>
      <c r="I6" s="244" t="s">
        <v>209</v>
      </c>
      <c r="J6" s="245" t="s">
        <v>210</v>
      </c>
      <c r="K6" s="243" t="s">
        <v>211</v>
      </c>
      <c r="L6" s="244" t="s">
        <v>212</v>
      </c>
      <c r="M6" s="245" t="s">
        <v>213</v>
      </c>
      <c r="N6" s="266"/>
      <c r="O6" s="273"/>
      <c r="P6" s="10"/>
      <c r="U6" s="10"/>
    </row>
    <row r="7" spans="1:21">
      <c r="A7" s="124" t="s">
        <v>310</v>
      </c>
      <c r="B7" s="224">
        <f>'[1]Podklady RZ'!B553</f>
        <v>3491.1652999999992</v>
      </c>
      <c r="C7" s="156">
        <f>'[1]Podklady RZ'!C553</f>
        <v>3488.1852999999996</v>
      </c>
      <c r="D7" s="225">
        <f>'[1]Podklady RZ'!D553</f>
        <v>3488.1852999999996</v>
      </c>
      <c r="E7" s="156">
        <f>'[1]Podklady RZ'!E553</f>
        <v>3491.3112999999994</v>
      </c>
      <c r="F7" s="156">
        <f>'[1]Podklady RZ'!F553</f>
        <v>3491.3102999999992</v>
      </c>
      <c r="G7" s="156">
        <f>'[1]Podklady RZ'!G553</f>
        <v>3491.3112999999994</v>
      </c>
      <c r="H7" s="224">
        <f>'[1]Podklady RZ'!H553</f>
        <v>3478.5852999999997</v>
      </c>
      <c r="I7" s="156">
        <f>'[1]Podklady RZ'!I553</f>
        <v>3478.5852999999997</v>
      </c>
      <c r="J7" s="225">
        <f>'[1]Podklady RZ'!J553</f>
        <v>3478.5852999999997</v>
      </c>
      <c r="K7" s="224">
        <f>'[1]Podklady RZ'!K553</f>
        <v>3476.1332999999995</v>
      </c>
      <c r="L7" s="156">
        <f>'[1]Podklady RZ'!L553</f>
        <v>3476.1332999999995</v>
      </c>
      <c r="M7" s="225">
        <f>'[1]Podklady RZ'!M553</f>
        <v>3474.5872999999992</v>
      </c>
      <c r="N7" s="156">
        <f>'[1]Podklady RZ'!N553</f>
        <v>3474.5872999999992</v>
      </c>
      <c r="O7" s="162">
        <f>'[1]Podklady RZ'!O553</f>
        <v>9.0090682286670762E-2</v>
      </c>
      <c r="P7" s="10"/>
      <c r="U7" s="56"/>
    </row>
    <row r="8" spans="1:21">
      <c r="A8" s="124" t="s">
        <v>311</v>
      </c>
      <c r="B8" s="224">
        <f>'[1]Podklady RZ'!B554</f>
        <v>883.34504800000002</v>
      </c>
      <c r="C8" s="156">
        <f>'[1]Podklady RZ'!C554</f>
        <v>798.98017700000003</v>
      </c>
      <c r="D8" s="225">
        <f>'[1]Podklady RZ'!D554</f>
        <v>654.18327000000011</v>
      </c>
      <c r="E8" s="156">
        <f>'[1]Podklady RZ'!E554</f>
        <v>447.53759099999991</v>
      </c>
      <c r="F8" s="156">
        <f>'[1]Podklady RZ'!F554</f>
        <v>390.67997399999985</v>
      </c>
      <c r="G8" s="156">
        <f>'[1]Podklady RZ'!G554</f>
        <v>242.71413300000003</v>
      </c>
      <c r="H8" s="224">
        <f>'[1]Podklady RZ'!H554</f>
        <v>232.63440199999999</v>
      </c>
      <c r="I8" s="156">
        <f>'[1]Podklady RZ'!I554</f>
        <v>217.425625</v>
      </c>
      <c r="J8" s="225">
        <f>'[1]Podklady RZ'!J554</f>
        <v>302.06138300000009</v>
      </c>
      <c r="K8" s="224">
        <f>'[1]Podklady RZ'!K554</f>
        <v>544.83273700000007</v>
      </c>
      <c r="L8" s="156">
        <f>'[1]Podklady RZ'!L554</f>
        <v>702.82843100000014</v>
      </c>
      <c r="M8" s="225">
        <f>'[1]Podklady RZ'!M554</f>
        <v>811.21239099999991</v>
      </c>
      <c r="N8" s="156">
        <f>'[1]Podklady RZ'!N554</f>
        <v>6228.4351619999989</v>
      </c>
      <c r="O8" s="162">
        <f>'[1]Podklady RZ'!O554</f>
        <v>4.5352312204830166E-2</v>
      </c>
      <c r="P8" s="10"/>
      <c r="U8" s="56"/>
    </row>
    <row r="9" spans="1:21">
      <c r="A9" s="124" t="s">
        <v>312</v>
      </c>
      <c r="B9" s="224">
        <f>'[1]Podklady RZ'!B555</f>
        <v>626.41113800000005</v>
      </c>
      <c r="C9" s="156">
        <f>'[1]Podklady RZ'!C555</f>
        <v>565.31727199999989</v>
      </c>
      <c r="D9" s="225">
        <f>'[1]Podklady RZ'!D555</f>
        <v>421.10930199999996</v>
      </c>
      <c r="E9" s="156">
        <f>'[1]Podklady RZ'!E555</f>
        <v>253.91787500000001</v>
      </c>
      <c r="F9" s="156">
        <f>'[1]Podklady RZ'!F555</f>
        <v>198.22745399999999</v>
      </c>
      <c r="G9" s="156">
        <f>'[1]Podklady RZ'!G555</f>
        <v>86.552706000000001</v>
      </c>
      <c r="H9" s="224">
        <f>'[1]Podklady RZ'!H555</f>
        <v>77.995995999999991</v>
      </c>
      <c r="I9" s="156">
        <f>'[1]Podklady RZ'!I555</f>
        <v>79.198506999999992</v>
      </c>
      <c r="J9" s="225">
        <f>'[1]Podklady RZ'!J555</f>
        <v>138.03752499999999</v>
      </c>
      <c r="K9" s="224">
        <f>'[1]Podklady RZ'!K555</f>
        <v>348.14847000000003</v>
      </c>
      <c r="L9" s="156">
        <f>'[1]Podklady RZ'!L555</f>
        <v>492.42330400000003</v>
      </c>
      <c r="M9" s="225">
        <f>'[1]Podklady RZ'!M555</f>
        <v>584.60724600000003</v>
      </c>
      <c r="N9" s="156">
        <f>'[1]Podklady RZ'!N555</f>
        <v>3871.9467950000003</v>
      </c>
      <c r="O9" s="163">
        <f>'[1]Podklady RZ'!O555</f>
        <v>5.0224303507633017E-2</v>
      </c>
      <c r="P9" s="81"/>
      <c r="U9" s="83"/>
    </row>
    <row r="10" spans="1:21">
      <c r="A10" s="127" t="s">
        <v>223</v>
      </c>
      <c r="B10" s="226">
        <f>'[1]Podklady RZ'!B556</f>
        <v>8.6908829999999995</v>
      </c>
      <c r="C10" s="157">
        <f>'[1]Podklady RZ'!C556</f>
        <v>8.196294</v>
      </c>
      <c r="D10" s="227">
        <f>'[1]Podklady RZ'!D556</f>
        <v>6.609299</v>
      </c>
      <c r="E10" s="157">
        <f>'[1]Podklady RZ'!E556</f>
        <v>4.6658469999999994</v>
      </c>
      <c r="F10" s="157">
        <f>'[1]Podklady RZ'!F556</f>
        <v>2.9373620000000003</v>
      </c>
      <c r="G10" s="157">
        <f>'[1]Podklady RZ'!G556</f>
        <v>1.5598350000000001</v>
      </c>
      <c r="H10" s="226">
        <f>'[1]Podklady RZ'!H556</f>
        <v>0.68910000000000005</v>
      </c>
      <c r="I10" s="157">
        <f>'[1]Podklady RZ'!I556</f>
        <v>0.58188300000000004</v>
      </c>
      <c r="J10" s="227">
        <f>'[1]Podklady RZ'!J556</f>
        <v>3.3029610000000003</v>
      </c>
      <c r="K10" s="226">
        <f>'[1]Podklady RZ'!K556</f>
        <v>4.9910800000000002</v>
      </c>
      <c r="L10" s="157">
        <f>'[1]Podklady RZ'!L556</f>
        <v>7.652342</v>
      </c>
      <c r="M10" s="227">
        <f>'[1]Podklady RZ'!M556</f>
        <v>7.7917990000000001</v>
      </c>
      <c r="N10" s="157">
        <f>'[1]Podklady RZ'!N556</f>
        <v>57.668685000000004</v>
      </c>
      <c r="O10" s="164">
        <f>'[1]Podklady RZ'!O556</f>
        <v>5.386659588895999E-3</v>
      </c>
      <c r="P10" s="81"/>
      <c r="U10" s="97"/>
    </row>
    <row r="11" spans="1:21">
      <c r="A11" s="127" t="s">
        <v>224</v>
      </c>
      <c r="B11" s="226">
        <f>'[1]Podklady RZ'!B557</f>
        <v>6.7074209999999992</v>
      </c>
      <c r="C11" s="157">
        <f>'[1]Podklady RZ'!C557</f>
        <v>6.7392119999999993</v>
      </c>
      <c r="D11" s="227">
        <f>'[1]Podklady RZ'!D557</f>
        <v>6.3555919999999997</v>
      </c>
      <c r="E11" s="157">
        <f>'[1]Podklady RZ'!E557</f>
        <v>5.1138080000000006</v>
      </c>
      <c r="F11" s="157">
        <f>'[1]Podklady RZ'!F557</f>
        <v>5.467568</v>
      </c>
      <c r="G11" s="157">
        <f>'[1]Podklady RZ'!G557</f>
        <v>1.8126229999999997</v>
      </c>
      <c r="H11" s="226">
        <f>'[1]Podklady RZ'!H557</f>
        <v>2.397373</v>
      </c>
      <c r="I11" s="157">
        <f>'[1]Podklady RZ'!I557</f>
        <v>3.0690079999999993</v>
      </c>
      <c r="J11" s="227">
        <f>'[1]Podklady RZ'!J557</f>
        <v>3.5653600000000005</v>
      </c>
      <c r="K11" s="226">
        <f>'[1]Podklady RZ'!K557</f>
        <v>3.6422119999999993</v>
      </c>
      <c r="L11" s="157">
        <f>'[1]Podklady RZ'!L557</f>
        <v>6.4637500000000001</v>
      </c>
      <c r="M11" s="227">
        <f>'[1]Podklady RZ'!M557</f>
        <v>7.2856609999999993</v>
      </c>
      <c r="N11" s="157">
        <f>'[1]Podklady RZ'!N557</f>
        <v>58.619587999999993</v>
      </c>
      <c r="O11" s="164">
        <f>'[1]Podklady RZ'!O557</f>
        <v>0.10894137833637776</v>
      </c>
      <c r="P11" s="81"/>
      <c r="U11" s="97"/>
    </row>
    <row r="12" spans="1:21">
      <c r="A12" s="127" t="s">
        <v>225</v>
      </c>
      <c r="B12" s="226">
        <f>'[1]Podklady RZ'!B558</f>
        <v>0</v>
      </c>
      <c r="C12" s="157">
        <f>'[1]Podklady RZ'!C558</f>
        <v>0</v>
      </c>
      <c r="D12" s="227">
        <f>'[1]Podklady RZ'!D558</f>
        <v>0</v>
      </c>
      <c r="E12" s="157">
        <f>'[1]Podklady RZ'!E558</f>
        <v>0</v>
      </c>
      <c r="F12" s="157">
        <f>'[1]Podklady RZ'!F558</f>
        <v>0</v>
      </c>
      <c r="G12" s="157">
        <f>'[1]Podklady RZ'!G558</f>
        <v>0</v>
      </c>
      <c r="H12" s="226">
        <f>'[1]Podklady RZ'!H558</f>
        <v>0</v>
      </c>
      <c r="I12" s="157">
        <f>'[1]Podklady RZ'!I558</f>
        <v>0</v>
      </c>
      <c r="J12" s="227">
        <f>'[1]Podklady RZ'!J558</f>
        <v>0</v>
      </c>
      <c r="K12" s="226">
        <f>'[1]Podklady RZ'!K558</f>
        <v>0</v>
      </c>
      <c r="L12" s="157">
        <f>'[1]Podklady RZ'!L558</f>
        <v>0</v>
      </c>
      <c r="M12" s="227">
        <f>'[1]Podklady RZ'!M558</f>
        <v>0</v>
      </c>
      <c r="N12" s="157">
        <f>'[1]Podklady RZ'!N558</f>
        <v>0</v>
      </c>
      <c r="O12" s="164">
        <f>'[1]Podklady RZ'!O558</f>
        <v>0</v>
      </c>
      <c r="P12" s="81"/>
      <c r="U12" s="97"/>
    </row>
    <row r="13" spans="1:21">
      <c r="A13" s="127" t="s">
        <v>226</v>
      </c>
      <c r="B13" s="226">
        <f>'[1]Podklady RZ'!B559</f>
        <v>2.4340000000000002</v>
      </c>
      <c r="C13" s="157">
        <f>'[1]Podklady RZ'!C559</f>
        <v>1.9350000000000001</v>
      </c>
      <c r="D13" s="227">
        <f>'[1]Podklady RZ'!D559</f>
        <v>2.4409999999999998</v>
      </c>
      <c r="E13" s="157">
        <f>'[1]Podklady RZ'!E559</f>
        <v>1.883</v>
      </c>
      <c r="F13" s="157">
        <f>'[1]Podklady RZ'!F559</f>
        <v>1.411</v>
      </c>
      <c r="G13" s="157">
        <f>'[1]Podklady RZ'!G559</f>
        <v>1.61</v>
      </c>
      <c r="H13" s="226">
        <f>'[1]Podklady RZ'!H559</f>
        <v>1.0309999999999999</v>
      </c>
      <c r="I13" s="157">
        <f>'[1]Podklady RZ'!I559</f>
        <v>0.98499999999999999</v>
      </c>
      <c r="J13" s="227">
        <f>'[1]Podklady RZ'!J559</f>
        <v>1.1240000000000001</v>
      </c>
      <c r="K13" s="226">
        <f>'[1]Podklady RZ'!K559</f>
        <v>1.8180000000000001</v>
      </c>
      <c r="L13" s="157">
        <f>'[1]Podklady RZ'!L559</f>
        <v>0.13900000000000001</v>
      </c>
      <c r="M13" s="227">
        <f>'[1]Podklady RZ'!M559</f>
        <v>0.33500000000000002</v>
      </c>
      <c r="N13" s="157">
        <f>'[1]Podklady RZ'!N559</f>
        <v>17.146000000000001</v>
      </c>
      <c r="O13" s="164">
        <f>'[1]Podklady RZ'!O559</f>
        <v>0.32413729401657226</v>
      </c>
      <c r="P13" s="81"/>
      <c r="U13" s="97"/>
    </row>
    <row r="14" spans="1:21">
      <c r="A14" s="127" t="s">
        <v>227</v>
      </c>
      <c r="B14" s="226">
        <f>'[1]Podklady RZ'!B560</f>
        <v>0</v>
      </c>
      <c r="C14" s="157">
        <f>'[1]Podklady RZ'!C560</f>
        <v>0</v>
      </c>
      <c r="D14" s="227">
        <f>'[1]Podklady RZ'!D560</f>
        <v>0</v>
      </c>
      <c r="E14" s="157">
        <f>'[1]Podklady RZ'!E560</f>
        <v>0</v>
      </c>
      <c r="F14" s="157">
        <f>'[1]Podklady RZ'!F560</f>
        <v>0</v>
      </c>
      <c r="G14" s="157">
        <f>'[1]Podklady RZ'!G560</f>
        <v>0</v>
      </c>
      <c r="H14" s="226">
        <f>'[1]Podklady RZ'!H560</f>
        <v>0</v>
      </c>
      <c r="I14" s="157">
        <f>'[1]Podklady RZ'!I560</f>
        <v>0</v>
      </c>
      <c r="J14" s="227">
        <f>'[1]Podklady RZ'!J560</f>
        <v>0</v>
      </c>
      <c r="K14" s="226">
        <f>'[1]Podklady RZ'!K560</f>
        <v>0</v>
      </c>
      <c r="L14" s="157">
        <f>'[1]Podklady RZ'!L560</f>
        <v>0</v>
      </c>
      <c r="M14" s="227">
        <f>'[1]Podklady RZ'!M560</f>
        <v>0</v>
      </c>
      <c r="N14" s="157">
        <f>'[1]Podklady RZ'!N560</f>
        <v>0</v>
      </c>
      <c r="O14" s="164">
        <f>'[1]Podklady RZ'!O560</f>
        <v>0</v>
      </c>
      <c r="P14" s="81"/>
      <c r="U14" s="97"/>
    </row>
    <row r="15" spans="1:21">
      <c r="A15" s="127" t="s">
        <v>228</v>
      </c>
      <c r="B15" s="226">
        <f>'[1]Podklady RZ'!B561</f>
        <v>0</v>
      </c>
      <c r="C15" s="157">
        <f>'[1]Podklady RZ'!C561</f>
        <v>0</v>
      </c>
      <c r="D15" s="227">
        <f>'[1]Podklady RZ'!D561</f>
        <v>0</v>
      </c>
      <c r="E15" s="157">
        <f>'[1]Podklady RZ'!E561</f>
        <v>0</v>
      </c>
      <c r="F15" s="157">
        <f>'[1]Podklady RZ'!F561</f>
        <v>0</v>
      </c>
      <c r="G15" s="157">
        <f>'[1]Podklady RZ'!G561</f>
        <v>0</v>
      </c>
      <c r="H15" s="226">
        <f>'[1]Podklady RZ'!H561</f>
        <v>0</v>
      </c>
      <c r="I15" s="157">
        <f>'[1]Podklady RZ'!I561</f>
        <v>0</v>
      </c>
      <c r="J15" s="227">
        <f>'[1]Podklady RZ'!J561</f>
        <v>0</v>
      </c>
      <c r="K15" s="226">
        <f>'[1]Podklady RZ'!K561</f>
        <v>0</v>
      </c>
      <c r="L15" s="157">
        <f>'[1]Podklady RZ'!L561</f>
        <v>0</v>
      </c>
      <c r="M15" s="227">
        <f>'[1]Podklady RZ'!M561</f>
        <v>0</v>
      </c>
      <c r="N15" s="157">
        <f>'[1]Podklady RZ'!N561</f>
        <v>0</v>
      </c>
      <c r="O15" s="164">
        <f>'[1]Podklady RZ'!O561</f>
        <v>0</v>
      </c>
      <c r="P15" s="81"/>
      <c r="U15" s="97"/>
    </row>
    <row r="16" spans="1:21">
      <c r="A16" s="127" t="s">
        <v>229</v>
      </c>
      <c r="B16" s="226">
        <f>'[1]Podklady RZ'!B562</f>
        <v>549.39944300000002</v>
      </c>
      <c r="C16" s="157">
        <f>'[1]Podklady RZ'!C562</f>
        <v>495.87623699999995</v>
      </c>
      <c r="D16" s="227">
        <f>'[1]Podklady RZ'!D562</f>
        <v>362.10172899999998</v>
      </c>
      <c r="E16" s="157">
        <f>'[1]Podklady RZ'!E562</f>
        <v>212.70911699999999</v>
      </c>
      <c r="F16" s="157">
        <f>'[1]Podklady RZ'!F562</f>
        <v>163.933458</v>
      </c>
      <c r="G16" s="157">
        <f>'[1]Podklady RZ'!G562</f>
        <v>68.481206999999998</v>
      </c>
      <c r="H16" s="226">
        <f>'[1]Podklady RZ'!H562</f>
        <v>61.721497999999997</v>
      </c>
      <c r="I16" s="157">
        <f>'[1]Podklady RZ'!I562</f>
        <v>62.756381000000005</v>
      </c>
      <c r="J16" s="227">
        <f>'[1]Podklady RZ'!J562</f>
        <v>113.29025299999999</v>
      </c>
      <c r="K16" s="226">
        <f>'[1]Podklady RZ'!K562</f>
        <v>298.03204899999997</v>
      </c>
      <c r="L16" s="157">
        <f>'[1]Podklady RZ'!L562</f>
        <v>428.66893400000004</v>
      </c>
      <c r="M16" s="227">
        <f>'[1]Podklady RZ'!M562</f>
        <v>509.91458999999998</v>
      </c>
      <c r="N16" s="157">
        <f>'[1]Podklady RZ'!N562</f>
        <v>3326.884896</v>
      </c>
      <c r="O16" s="164">
        <f>'[1]Podklady RZ'!O562</f>
        <v>0.1060708795726437</v>
      </c>
      <c r="P16" s="81"/>
      <c r="U16" s="97"/>
    </row>
    <row r="17" spans="1:21">
      <c r="A17" s="127" t="s">
        <v>230</v>
      </c>
      <c r="B17" s="226">
        <f>'[1]Podklady RZ'!B563</f>
        <v>0</v>
      </c>
      <c r="C17" s="157">
        <f>'[1]Podklady RZ'!C563</f>
        <v>0</v>
      </c>
      <c r="D17" s="227">
        <f>'[1]Podklady RZ'!D563</f>
        <v>0</v>
      </c>
      <c r="E17" s="157">
        <f>'[1]Podklady RZ'!E563</f>
        <v>0</v>
      </c>
      <c r="F17" s="157">
        <f>'[1]Podklady RZ'!F563</f>
        <v>0</v>
      </c>
      <c r="G17" s="157">
        <f>'[1]Podklady RZ'!G563</f>
        <v>0</v>
      </c>
      <c r="H17" s="226">
        <f>'[1]Podklady RZ'!H563</f>
        <v>0</v>
      </c>
      <c r="I17" s="157">
        <f>'[1]Podklady RZ'!I563</f>
        <v>0</v>
      </c>
      <c r="J17" s="227">
        <f>'[1]Podklady RZ'!J563</f>
        <v>0</v>
      </c>
      <c r="K17" s="226">
        <f>'[1]Podklady RZ'!K563</f>
        <v>0</v>
      </c>
      <c r="L17" s="157">
        <f>'[1]Podklady RZ'!L563</f>
        <v>0</v>
      </c>
      <c r="M17" s="227">
        <f>'[1]Podklady RZ'!M563</f>
        <v>0</v>
      </c>
      <c r="N17" s="157">
        <f>'[1]Podklady RZ'!N563</f>
        <v>0</v>
      </c>
      <c r="O17" s="164">
        <f>'[1]Podklady RZ'!O563</f>
        <v>0</v>
      </c>
      <c r="P17" s="81"/>
      <c r="U17" s="97"/>
    </row>
    <row r="18" spans="1:21">
      <c r="A18" s="127" t="s">
        <v>231</v>
      </c>
      <c r="B18" s="226">
        <f>'[1]Podklady RZ'!B564</f>
        <v>0</v>
      </c>
      <c r="C18" s="157">
        <f>'[1]Podklady RZ'!C564</f>
        <v>0</v>
      </c>
      <c r="D18" s="227">
        <f>'[1]Podklady RZ'!D564</f>
        <v>0</v>
      </c>
      <c r="E18" s="157">
        <f>'[1]Podklady RZ'!E564</f>
        <v>0</v>
      </c>
      <c r="F18" s="157">
        <f>'[1]Podklady RZ'!F564</f>
        <v>0</v>
      </c>
      <c r="G18" s="157">
        <f>'[1]Podklady RZ'!G564</f>
        <v>0</v>
      </c>
      <c r="H18" s="226">
        <f>'[1]Podklady RZ'!H564</f>
        <v>0</v>
      </c>
      <c r="I18" s="157">
        <f>'[1]Podklady RZ'!I564</f>
        <v>0</v>
      </c>
      <c r="J18" s="227">
        <f>'[1]Podklady RZ'!J564</f>
        <v>0</v>
      </c>
      <c r="K18" s="226">
        <f>'[1]Podklady RZ'!K564</f>
        <v>0</v>
      </c>
      <c r="L18" s="157">
        <f>'[1]Podklady RZ'!L564</f>
        <v>0</v>
      </c>
      <c r="M18" s="227">
        <f>'[1]Podklady RZ'!M564</f>
        <v>0</v>
      </c>
      <c r="N18" s="157">
        <f>'[1]Podklady RZ'!N564</f>
        <v>0</v>
      </c>
      <c r="O18" s="164">
        <f>'[1]Podklady RZ'!O564</f>
        <v>0</v>
      </c>
      <c r="P18" s="81"/>
      <c r="U18" s="97"/>
    </row>
    <row r="19" spans="1:21">
      <c r="A19" s="127" t="s">
        <v>232</v>
      </c>
      <c r="B19" s="226">
        <f>'[1]Podklady RZ'!B565</f>
        <v>2.363</v>
      </c>
      <c r="C19" s="157">
        <f>'[1]Podklady RZ'!C565</f>
        <v>2.569</v>
      </c>
      <c r="D19" s="227">
        <f>'[1]Podklady RZ'!D565</f>
        <v>2.6829999999999998</v>
      </c>
      <c r="E19" s="157">
        <f>'[1]Podklady RZ'!E565</f>
        <v>1.976</v>
      </c>
      <c r="F19" s="157">
        <f>'[1]Podklady RZ'!F565</f>
        <v>1.081</v>
      </c>
      <c r="G19" s="157">
        <f>'[1]Podklady RZ'!G565</f>
        <v>1.337</v>
      </c>
      <c r="H19" s="226">
        <f>'[1]Podklady RZ'!H565</f>
        <v>1.038</v>
      </c>
      <c r="I19" s="157">
        <f>'[1]Podklady RZ'!I565</f>
        <v>0.28499999999999998</v>
      </c>
      <c r="J19" s="227">
        <f>'[1]Podklady RZ'!J565</f>
        <v>2.4700000000000002</v>
      </c>
      <c r="K19" s="226">
        <f>'[1]Podklady RZ'!K565</f>
        <v>2.9220000000000002</v>
      </c>
      <c r="L19" s="157">
        <f>'[1]Podklady RZ'!L565</f>
        <v>3.125</v>
      </c>
      <c r="M19" s="227">
        <f>'[1]Podklady RZ'!M565</f>
        <v>4.7240000000000002</v>
      </c>
      <c r="N19" s="157">
        <f>'[1]Podklady RZ'!N565</f>
        <v>26.573</v>
      </c>
      <c r="O19" s="164">
        <f>'[1]Podklady RZ'!O565</f>
        <v>1.7561296516586149E-2</v>
      </c>
      <c r="P19" s="81"/>
      <c r="U19" s="97"/>
    </row>
    <row r="20" spans="1:21">
      <c r="A20" s="127" t="s">
        <v>233</v>
      </c>
      <c r="B20" s="226">
        <f>'[1]Podklady RZ'!B566</f>
        <v>0</v>
      </c>
      <c r="C20" s="157">
        <f>'[1]Podklady RZ'!C566</f>
        <v>0</v>
      </c>
      <c r="D20" s="227">
        <f>'[1]Podklady RZ'!D566</f>
        <v>0</v>
      </c>
      <c r="E20" s="157">
        <f>'[1]Podklady RZ'!E566</f>
        <v>0</v>
      </c>
      <c r="F20" s="157">
        <f>'[1]Podklady RZ'!F566</f>
        <v>0</v>
      </c>
      <c r="G20" s="157">
        <f>'[1]Podklady RZ'!G566</f>
        <v>0</v>
      </c>
      <c r="H20" s="226">
        <f>'[1]Podklady RZ'!H566</f>
        <v>0</v>
      </c>
      <c r="I20" s="157">
        <f>'[1]Podklady RZ'!I566</f>
        <v>0</v>
      </c>
      <c r="J20" s="227">
        <f>'[1]Podklady RZ'!J566</f>
        <v>0</v>
      </c>
      <c r="K20" s="226">
        <f>'[1]Podklady RZ'!K566</f>
        <v>0</v>
      </c>
      <c r="L20" s="157">
        <f>'[1]Podklady RZ'!L566</f>
        <v>0</v>
      </c>
      <c r="M20" s="227">
        <f>'[1]Podklady RZ'!M566</f>
        <v>0</v>
      </c>
      <c r="N20" s="157">
        <f>'[1]Podklady RZ'!N566</f>
        <v>0</v>
      </c>
      <c r="O20" s="164">
        <f>'[1]Podklady RZ'!O566</f>
        <v>0</v>
      </c>
      <c r="P20" s="81"/>
      <c r="U20" s="97"/>
    </row>
    <row r="21" spans="1:21">
      <c r="A21" s="127" t="s">
        <v>234</v>
      </c>
      <c r="B21" s="226">
        <f>'[1]Podklady RZ'!B567</f>
        <v>0</v>
      </c>
      <c r="C21" s="157">
        <f>'[1]Podklady RZ'!C567</f>
        <v>0</v>
      </c>
      <c r="D21" s="227">
        <f>'[1]Podklady RZ'!D567</f>
        <v>0</v>
      </c>
      <c r="E21" s="157">
        <f>'[1]Podklady RZ'!E567</f>
        <v>0</v>
      </c>
      <c r="F21" s="157">
        <f>'[1]Podklady RZ'!F567</f>
        <v>0</v>
      </c>
      <c r="G21" s="157">
        <f>'[1]Podklady RZ'!G567</f>
        <v>0</v>
      </c>
      <c r="H21" s="226">
        <f>'[1]Podklady RZ'!H567</f>
        <v>0</v>
      </c>
      <c r="I21" s="157">
        <f>'[1]Podklady RZ'!I567</f>
        <v>0</v>
      </c>
      <c r="J21" s="227">
        <f>'[1]Podklady RZ'!J567</f>
        <v>0</v>
      </c>
      <c r="K21" s="226">
        <f>'[1]Podklady RZ'!K567</f>
        <v>0</v>
      </c>
      <c r="L21" s="157">
        <f>'[1]Podklady RZ'!L567</f>
        <v>0</v>
      </c>
      <c r="M21" s="227">
        <f>'[1]Podklady RZ'!M567</f>
        <v>0</v>
      </c>
      <c r="N21" s="157">
        <f>'[1]Podklady RZ'!N567</f>
        <v>0</v>
      </c>
      <c r="O21" s="164">
        <f>'[1]Podklady RZ'!O567</f>
        <v>0</v>
      </c>
      <c r="P21" s="81"/>
      <c r="U21" s="97"/>
    </row>
    <row r="22" spans="1:21">
      <c r="A22" s="127" t="s">
        <v>235</v>
      </c>
      <c r="B22" s="226">
        <f>'[1]Podklady RZ'!B568</f>
        <v>0</v>
      </c>
      <c r="C22" s="157">
        <f>'[1]Podklady RZ'!C568</f>
        <v>0</v>
      </c>
      <c r="D22" s="227">
        <f>'[1]Podklady RZ'!D568</f>
        <v>0</v>
      </c>
      <c r="E22" s="157">
        <f>'[1]Podklady RZ'!E568</f>
        <v>0</v>
      </c>
      <c r="F22" s="157">
        <f>'[1]Podklady RZ'!F568</f>
        <v>0</v>
      </c>
      <c r="G22" s="157">
        <f>'[1]Podklady RZ'!G568</f>
        <v>0</v>
      </c>
      <c r="H22" s="226">
        <f>'[1]Podklady RZ'!H568</f>
        <v>0</v>
      </c>
      <c r="I22" s="157">
        <f>'[1]Podklady RZ'!I568</f>
        <v>0</v>
      </c>
      <c r="J22" s="227">
        <f>'[1]Podklady RZ'!J568</f>
        <v>0</v>
      </c>
      <c r="K22" s="226">
        <f>'[1]Podklady RZ'!K568</f>
        <v>0</v>
      </c>
      <c r="L22" s="157">
        <f>'[1]Podklady RZ'!L568</f>
        <v>0</v>
      </c>
      <c r="M22" s="227">
        <f>'[1]Podklady RZ'!M568</f>
        <v>0</v>
      </c>
      <c r="N22" s="157">
        <f>'[1]Podklady RZ'!N568</f>
        <v>0</v>
      </c>
      <c r="O22" s="164">
        <f>'[1]Podklady RZ'!O568</f>
        <v>0</v>
      </c>
      <c r="P22" s="81"/>
      <c r="U22" s="97"/>
    </row>
    <row r="23" spans="1:21">
      <c r="A23" s="127" t="s">
        <v>236</v>
      </c>
      <c r="B23" s="226">
        <f>'[1]Podklady RZ'!B569</f>
        <v>0</v>
      </c>
      <c r="C23" s="157">
        <f>'[1]Podklady RZ'!C569</f>
        <v>0</v>
      </c>
      <c r="D23" s="227">
        <f>'[1]Podklady RZ'!D569</f>
        <v>0</v>
      </c>
      <c r="E23" s="157">
        <f>'[1]Podklady RZ'!E569</f>
        <v>0</v>
      </c>
      <c r="F23" s="157">
        <f>'[1]Podklady RZ'!F569</f>
        <v>0</v>
      </c>
      <c r="G23" s="157">
        <f>'[1]Podklady RZ'!G569</f>
        <v>0</v>
      </c>
      <c r="H23" s="226">
        <f>'[1]Podklady RZ'!H569</f>
        <v>0</v>
      </c>
      <c r="I23" s="157">
        <f>'[1]Podklady RZ'!I569</f>
        <v>0</v>
      </c>
      <c r="J23" s="227">
        <f>'[1]Podklady RZ'!J569</f>
        <v>0</v>
      </c>
      <c r="K23" s="226">
        <f>'[1]Podklady RZ'!K569</f>
        <v>0</v>
      </c>
      <c r="L23" s="157">
        <f>'[1]Podklady RZ'!L569</f>
        <v>0</v>
      </c>
      <c r="M23" s="227">
        <f>'[1]Podklady RZ'!M569</f>
        <v>0</v>
      </c>
      <c r="N23" s="157">
        <f>'[1]Podklady RZ'!N569</f>
        <v>0</v>
      </c>
      <c r="O23" s="164">
        <f>'[1]Podklady RZ'!O569</f>
        <v>0</v>
      </c>
      <c r="P23" s="81"/>
      <c r="U23" s="97"/>
    </row>
    <row r="24" spans="1:21">
      <c r="A24" s="127" t="s">
        <v>237</v>
      </c>
      <c r="B24" s="226">
        <f>'[1]Podklady RZ'!B570</f>
        <v>3.8543999999999995E-2</v>
      </c>
      <c r="C24" s="157">
        <f>'[1]Podklady RZ'!C570</f>
        <v>3.1306E-2</v>
      </c>
      <c r="D24" s="227">
        <f>'[1]Podklady RZ'!D570</f>
        <v>3.1212E-2</v>
      </c>
      <c r="E24" s="157">
        <f>'[1]Podklady RZ'!E570</f>
        <v>3.2720999999999993E-2</v>
      </c>
      <c r="F24" s="157">
        <f>'[1]Podklady RZ'!F570</f>
        <v>3.0733E-2</v>
      </c>
      <c r="G24" s="157">
        <f>'[1]Podklady RZ'!G570</f>
        <v>2.6536999999999998E-2</v>
      </c>
      <c r="H24" s="226">
        <f>'[1]Podklady RZ'!H570</f>
        <v>0</v>
      </c>
      <c r="I24" s="157">
        <f>'[1]Podklady RZ'!I570</f>
        <v>1.9900000000000001E-4</v>
      </c>
      <c r="J24" s="227">
        <f>'[1]Podklady RZ'!J570</f>
        <v>2.545E-3</v>
      </c>
      <c r="K24" s="226">
        <f>'[1]Podklady RZ'!K570</f>
        <v>2.9289999999999997E-3</v>
      </c>
      <c r="L24" s="157">
        <f>'[1]Podklady RZ'!L570</f>
        <v>3.9524000000000004E-2</v>
      </c>
      <c r="M24" s="227">
        <f>'[1]Podklady RZ'!M570</f>
        <v>5.6896000000000002E-2</v>
      </c>
      <c r="N24" s="157">
        <f>'[1]Podklady RZ'!N570</f>
        <v>0.29314600000000002</v>
      </c>
      <c r="O24" s="164">
        <f>'[1]Podklady RZ'!O570</f>
        <v>2.0346917631742503E-3</v>
      </c>
      <c r="P24" s="81"/>
      <c r="U24" s="97"/>
    </row>
    <row r="25" spans="1:21">
      <c r="A25" s="127" t="s">
        <v>238</v>
      </c>
      <c r="B25" s="226">
        <f>'[1]Podklady RZ'!B571</f>
        <v>56.777847000000001</v>
      </c>
      <c r="C25" s="157">
        <f>'[1]Podklady RZ'!C571</f>
        <v>49.970223000000004</v>
      </c>
      <c r="D25" s="227">
        <f>'[1]Podklady RZ'!D571</f>
        <v>40.88747</v>
      </c>
      <c r="E25" s="157">
        <f>'[1]Podklady RZ'!E571</f>
        <v>27.537381999999997</v>
      </c>
      <c r="F25" s="157">
        <f>'[1]Podklady RZ'!F571</f>
        <v>23.366332999999997</v>
      </c>
      <c r="G25" s="157">
        <f>'[1]Podklady RZ'!G571</f>
        <v>11.725503999999999</v>
      </c>
      <c r="H25" s="226">
        <f>'[1]Podklady RZ'!H571</f>
        <v>11.119025000000001</v>
      </c>
      <c r="I25" s="157">
        <f>'[1]Podklady RZ'!I571</f>
        <v>11.521035999999999</v>
      </c>
      <c r="J25" s="227">
        <f>'[1]Podklady RZ'!J571</f>
        <v>14.282405999999998</v>
      </c>
      <c r="K25" s="226">
        <f>'[1]Podklady RZ'!K571</f>
        <v>36.740200000000002</v>
      </c>
      <c r="L25" s="157">
        <f>'[1]Podklady RZ'!L571</f>
        <v>46.334754000000004</v>
      </c>
      <c r="M25" s="227">
        <f>'[1]Podklady RZ'!M571</f>
        <v>54.499299999999998</v>
      </c>
      <c r="N25" s="157">
        <f>'[1]Podklady RZ'!N571</f>
        <v>384.76148000000006</v>
      </c>
      <c r="O25" s="164">
        <f>'[1]Podklady RZ'!O571</f>
        <v>1.8265400867406467E-2</v>
      </c>
      <c r="P25" s="81"/>
      <c r="U25" s="78"/>
    </row>
    <row r="26" spans="1:21" ht="13.5" customHeight="1">
      <c r="A26" s="125" t="s">
        <v>327</v>
      </c>
      <c r="B26" s="224">
        <f>'[1]Podklady RZ'!B572</f>
        <v>-175.479209</v>
      </c>
      <c r="C26" s="156">
        <f>'[1]Podklady RZ'!C572</f>
        <v>-156.54373200000001</v>
      </c>
      <c r="D26" s="225">
        <f>'[1]Podklady RZ'!D572</f>
        <v>-117.58803399999999</v>
      </c>
      <c r="E26" s="156">
        <f>'[1]Podklady RZ'!E572</f>
        <v>-71.066484000000003</v>
      </c>
      <c r="F26" s="156">
        <f>'[1]Podklady RZ'!F572</f>
        <v>-58.434320999999997</v>
      </c>
      <c r="G26" s="156">
        <f>'[1]Podklady RZ'!G572</f>
        <v>-23.174599999999998</v>
      </c>
      <c r="H26" s="224">
        <f>'[1]Podklady RZ'!H572</f>
        <v>-20.866762999999999</v>
      </c>
      <c r="I26" s="156">
        <f>'[1]Podklady RZ'!I572</f>
        <v>-21.974520999999999</v>
      </c>
      <c r="J26" s="225">
        <f>'[1]Podklady RZ'!J572</f>
        <v>-38.091999999999999</v>
      </c>
      <c r="K26" s="224">
        <f>'[1]Podklady RZ'!K572</f>
        <v>-97.308700000000002</v>
      </c>
      <c r="L26" s="156">
        <f>'[1]Podklady RZ'!L572</f>
        <v>-136.04050000000001</v>
      </c>
      <c r="M26" s="225">
        <f>'[1]Podklady RZ'!M572</f>
        <v>-161.33622200000002</v>
      </c>
      <c r="N26" s="156">
        <f>'[1]Podklady RZ'!N572</f>
        <v>-1077.9050860000002</v>
      </c>
      <c r="O26" s="163"/>
      <c r="P26" s="10"/>
      <c r="U26" s="8"/>
    </row>
    <row r="27" spans="1:21" ht="13.5" customHeight="1">
      <c r="A27" s="125" t="s">
        <v>314</v>
      </c>
      <c r="B27" s="224">
        <f>'[1]Podklady RZ'!B573</f>
        <v>446.13910899999996</v>
      </c>
      <c r="C27" s="156">
        <f>'[1]Podklady RZ'!C573</f>
        <v>405.17375000000004</v>
      </c>
      <c r="D27" s="225">
        <f>'[1]Podklady RZ'!D573</f>
        <v>298.874618</v>
      </c>
      <c r="E27" s="156">
        <f>'[1]Podklady RZ'!E573</f>
        <v>178.32358300000001</v>
      </c>
      <c r="F27" s="156">
        <f>'[1]Podklady RZ'!F573</f>
        <v>136.22239500000001</v>
      </c>
      <c r="G27" s="156">
        <f>'[1]Podklady RZ'!G573</f>
        <v>59.523636000000003</v>
      </c>
      <c r="H27" s="224">
        <f>'[1]Podklady RZ'!H573</f>
        <v>53.977972999999999</v>
      </c>
      <c r="I27" s="156">
        <f>'[1]Podklady RZ'!I573</f>
        <v>53.759645999999996</v>
      </c>
      <c r="J27" s="225">
        <f>'[1]Podklady RZ'!J573</f>
        <v>96.643205999999992</v>
      </c>
      <c r="K27" s="224">
        <f>'[1]Podklady RZ'!K573</f>
        <v>247.47509799999997</v>
      </c>
      <c r="L27" s="156">
        <f>'[1]Podklady RZ'!L573</f>
        <v>355.57828000000001</v>
      </c>
      <c r="M27" s="225">
        <f>'[1]Podklady RZ'!M573</f>
        <v>422.24803600000001</v>
      </c>
      <c r="N27" s="156">
        <f>'[1]Podklady RZ'!N573</f>
        <v>2753.9393299999997</v>
      </c>
      <c r="O27" s="163">
        <f>'[1]Podklady RZ'!O573</f>
        <v>4.0180272874755021E-2</v>
      </c>
      <c r="P27" s="10"/>
      <c r="U27" s="8"/>
    </row>
    <row r="28" spans="1:21" ht="12.75" customHeight="1">
      <c r="A28" s="127" t="s">
        <v>297</v>
      </c>
      <c r="B28" s="226">
        <f>'[1]Podklady RZ'!B574</f>
        <v>65.115840000000006</v>
      </c>
      <c r="C28" s="157">
        <f>'[1]Podklady RZ'!C574</f>
        <v>64.187470000000005</v>
      </c>
      <c r="D28" s="227">
        <f>'[1]Podklady RZ'!D574</f>
        <v>46.023746000000003</v>
      </c>
      <c r="E28" s="157">
        <f>'[1]Podklady RZ'!E574</f>
        <v>29.046427999999999</v>
      </c>
      <c r="F28" s="157">
        <f>'[1]Podklady RZ'!F574</f>
        <v>20.745115000000002</v>
      </c>
      <c r="G28" s="157">
        <f>'[1]Podklady RZ'!G574</f>
        <v>9.7320519999999995</v>
      </c>
      <c r="H28" s="226">
        <f>'[1]Podklady RZ'!H574</f>
        <v>7.5434560000000008</v>
      </c>
      <c r="I28" s="157">
        <f>'[1]Podklady RZ'!I574</f>
        <v>5.9678180000000003</v>
      </c>
      <c r="J28" s="227">
        <f>'[1]Podklady RZ'!J574</f>
        <v>24.354624999999999</v>
      </c>
      <c r="K28" s="226">
        <f>'[1]Podklady RZ'!K574</f>
        <v>46.573461999999999</v>
      </c>
      <c r="L28" s="157">
        <f>'[1]Podklady RZ'!L574</f>
        <v>63.25718599999999</v>
      </c>
      <c r="M28" s="227">
        <f>'[1]Podklady RZ'!M574</f>
        <v>73.655278999999993</v>
      </c>
      <c r="N28" s="157">
        <f>'[1]Podklady RZ'!N574</f>
        <v>456.20247699999999</v>
      </c>
      <c r="O28" s="164">
        <f>'[1]Podklady RZ'!O574</f>
        <v>3.0960985553731977E-2</v>
      </c>
      <c r="P28" s="81"/>
      <c r="U28" s="8"/>
    </row>
    <row r="29" spans="1:21" ht="12.75" customHeight="1">
      <c r="A29" s="127" t="s">
        <v>298</v>
      </c>
      <c r="B29" s="226">
        <f>'[1]Podklady RZ'!B575</f>
        <v>2.0122</v>
      </c>
      <c r="C29" s="157">
        <f>'[1]Podklady RZ'!C575</f>
        <v>1.7225999999999999</v>
      </c>
      <c r="D29" s="227">
        <f>'[1]Podklady RZ'!D575</f>
        <v>1.3982000000000001</v>
      </c>
      <c r="E29" s="157">
        <f>'[1]Podklady RZ'!E575</f>
        <v>0.93470000000000009</v>
      </c>
      <c r="F29" s="157">
        <f>'[1]Podklady RZ'!F575</f>
        <v>0.59729999999999994</v>
      </c>
      <c r="G29" s="157">
        <f>'[1]Podklady RZ'!G575</f>
        <v>0.28600000000000003</v>
      </c>
      <c r="H29" s="226">
        <f>'[1]Podklady RZ'!H575</f>
        <v>0.2389</v>
      </c>
      <c r="I29" s="157">
        <f>'[1]Podklady RZ'!I575</f>
        <v>0.37080000000000002</v>
      </c>
      <c r="J29" s="227">
        <f>'[1]Podklady RZ'!J575</f>
        <v>0.47650000000000003</v>
      </c>
      <c r="K29" s="226">
        <f>'[1]Podklady RZ'!K575</f>
        <v>1.1179999999999999</v>
      </c>
      <c r="L29" s="157">
        <f>'[1]Podklady RZ'!L575</f>
        <v>1.4372</v>
      </c>
      <c r="M29" s="227">
        <f>'[1]Podklady RZ'!M575</f>
        <v>1.8601669999999999</v>
      </c>
      <c r="N29" s="157">
        <f>'[1]Podklady RZ'!N575</f>
        <v>12.452567000000002</v>
      </c>
      <c r="O29" s="164">
        <f>'[1]Podklady RZ'!O575</f>
        <v>8.2268397804132892E-3</v>
      </c>
      <c r="P29" s="81"/>
      <c r="U29" s="8"/>
    </row>
    <row r="30" spans="1:21" ht="12.75" customHeight="1">
      <c r="A30" s="127" t="s">
        <v>299</v>
      </c>
      <c r="B30" s="226">
        <f>'[1]Podklady RZ'!B576</f>
        <v>10.4559</v>
      </c>
      <c r="C30" s="157">
        <f>'[1]Podklady RZ'!C576</f>
        <v>9.1417999999999999</v>
      </c>
      <c r="D30" s="227">
        <f>'[1]Podklady RZ'!D576</f>
        <v>6.3064</v>
      </c>
      <c r="E30" s="157">
        <f>'[1]Podklady RZ'!E576</f>
        <v>3.3300999999999998</v>
      </c>
      <c r="F30" s="157">
        <f>'[1]Podklady RZ'!F576</f>
        <v>2.3071999999999999</v>
      </c>
      <c r="G30" s="157">
        <f>'[1]Podklady RZ'!G576</f>
        <v>0.41149999999999998</v>
      </c>
      <c r="H30" s="226">
        <f>'[1]Podklady RZ'!H576</f>
        <v>0.38830000000000003</v>
      </c>
      <c r="I30" s="157">
        <f>'[1]Podklady RZ'!I576</f>
        <v>0.38389999999999996</v>
      </c>
      <c r="J30" s="227">
        <f>'[1]Podklady RZ'!J576</f>
        <v>1.3143</v>
      </c>
      <c r="K30" s="226">
        <f>'[1]Podklady RZ'!K576</f>
        <v>5.2396000000000003</v>
      </c>
      <c r="L30" s="157">
        <f>'[1]Podklady RZ'!L576</f>
        <v>7.5508000000000006</v>
      </c>
      <c r="M30" s="227">
        <f>'[1]Podklady RZ'!M576</f>
        <v>8.9629650000000005</v>
      </c>
      <c r="N30" s="157">
        <f>'[1]Podklady RZ'!N576</f>
        <v>55.792765000000003</v>
      </c>
      <c r="O30" s="164">
        <f>'[1]Podklady RZ'!O576</f>
        <v>0.10041280196573724</v>
      </c>
      <c r="P30" s="81"/>
      <c r="U30" s="8"/>
    </row>
    <row r="31" spans="1:21" ht="12.75" customHeight="1">
      <c r="A31" s="127" t="s">
        <v>300</v>
      </c>
      <c r="B31" s="226">
        <f>'[1]Podklady RZ'!B577</f>
        <v>3.939794</v>
      </c>
      <c r="C31" s="157">
        <f>'[1]Podklady RZ'!C577</f>
        <v>3.39994</v>
      </c>
      <c r="D31" s="227">
        <f>'[1]Podklady RZ'!D577</f>
        <v>2.5330140000000001</v>
      </c>
      <c r="E31" s="157">
        <f>'[1]Podklady RZ'!E577</f>
        <v>1.2463810000000002</v>
      </c>
      <c r="F31" s="157">
        <f>'[1]Podklady RZ'!F577</f>
        <v>0.88667499999999999</v>
      </c>
      <c r="G31" s="157">
        <f>'[1]Podklady RZ'!G577</f>
        <v>1.0924010000000002</v>
      </c>
      <c r="H31" s="226">
        <f>'[1]Podklady RZ'!H577</f>
        <v>0.20639099999999999</v>
      </c>
      <c r="I31" s="157">
        <f>'[1]Podklady RZ'!I577</f>
        <v>0.158743</v>
      </c>
      <c r="J31" s="227">
        <f>'[1]Podklady RZ'!J577</f>
        <v>0.78909899999999988</v>
      </c>
      <c r="K31" s="226">
        <f>'[1]Podklady RZ'!K577</f>
        <v>1.6982570000000001</v>
      </c>
      <c r="L31" s="157">
        <f>'[1]Podklady RZ'!L577</f>
        <v>2.6815509999999998</v>
      </c>
      <c r="M31" s="227">
        <f>'[1]Podklady RZ'!M577</f>
        <v>3.398806</v>
      </c>
      <c r="N31" s="157">
        <f>'[1]Podklady RZ'!N577</f>
        <v>22.031051999999999</v>
      </c>
      <c r="O31" s="164">
        <f>'[1]Podklady RZ'!O577</f>
        <v>0.11777727399762027</v>
      </c>
      <c r="P31" s="81"/>
    </row>
    <row r="32" spans="1:21">
      <c r="A32" s="127" t="s">
        <v>301</v>
      </c>
      <c r="B32" s="226">
        <f>'[1]Podklady RZ'!B578</f>
        <v>6.2936699999999997</v>
      </c>
      <c r="C32" s="157">
        <f>'[1]Podklady RZ'!C578</f>
        <v>6.2663900000000003</v>
      </c>
      <c r="D32" s="227">
        <f>'[1]Podklady RZ'!D578</f>
        <v>5.9607199999999994</v>
      </c>
      <c r="E32" s="157">
        <f>'[1]Podklady RZ'!E578</f>
        <v>4.8428500000000003</v>
      </c>
      <c r="F32" s="157">
        <f>'[1]Podklady RZ'!F578</f>
        <v>5.2925800000000001</v>
      </c>
      <c r="G32" s="157">
        <f>'[1]Podklady RZ'!G578</f>
        <v>1.7001600000000001</v>
      </c>
      <c r="H32" s="226">
        <f>'[1]Podklady RZ'!H578</f>
        <v>2.2549099999999997</v>
      </c>
      <c r="I32" s="157">
        <f>'[1]Podklady RZ'!I578</f>
        <v>2.9286699999999994</v>
      </c>
      <c r="J32" s="227">
        <f>'[1]Podklady RZ'!J578</f>
        <v>3.4026100000000006</v>
      </c>
      <c r="K32" s="226">
        <f>'[1]Podklady RZ'!K578</f>
        <v>3.2539949999999997</v>
      </c>
      <c r="L32" s="157">
        <f>'[1]Podklady RZ'!L578</f>
        <v>6.0411899999999994</v>
      </c>
      <c r="M32" s="227">
        <f>'[1]Podklady RZ'!M578</f>
        <v>6.475369999999999</v>
      </c>
      <c r="N32" s="157">
        <f>'[1]Podklady RZ'!N578</f>
        <v>54.713115000000002</v>
      </c>
      <c r="O32" s="164">
        <f>'[1]Podklady RZ'!O578</f>
        <v>9.8782400825222855E-2</v>
      </c>
      <c r="P32" s="81"/>
    </row>
    <row r="33" spans="1:16">
      <c r="A33" s="127" t="s">
        <v>302</v>
      </c>
      <c r="B33" s="226">
        <f>'[1]Podklady RZ'!B579</f>
        <v>196.75736299999997</v>
      </c>
      <c r="C33" s="157">
        <f>'[1]Podklady RZ'!C579</f>
        <v>172.946957</v>
      </c>
      <c r="D33" s="227">
        <f>'[1]Podklady RZ'!D579</f>
        <v>131.75973999999999</v>
      </c>
      <c r="E33" s="157">
        <f>'[1]Podklady RZ'!E579</f>
        <v>80.369190000000003</v>
      </c>
      <c r="F33" s="157">
        <f>'[1]Podklady RZ'!F579</f>
        <v>65.406954999999996</v>
      </c>
      <c r="G33" s="157">
        <f>'[1]Podklady RZ'!G579</f>
        <v>30.77037</v>
      </c>
      <c r="H33" s="226">
        <f>'[1]Podklady RZ'!H579</f>
        <v>28.655304000000001</v>
      </c>
      <c r="I33" s="157">
        <f>'[1]Podklady RZ'!I579</f>
        <v>28.837010999999997</v>
      </c>
      <c r="J33" s="227">
        <f>'[1]Podklady RZ'!J579</f>
        <v>41.814480000000003</v>
      </c>
      <c r="K33" s="226">
        <f>'[1]Podklady RZ'!K579</f>
        <v>109.47839599999999</v>
      </c>
      <c r="L33" s="157">
        <f>'[1]Podklady RZ'!L579</f>
        <v>151.848648</v>
      </c>
      <c r="M33" s="227">
        <f>'[1]Podklady RZ'!M579</f>
        <v>183.03115</v>
      </c>
      <c r="N33" s="157">
        <f>'[1]Podklady RZ'!N579</f>
        <v>1221.6755639999999</v>
      </c>
      <c r="O33" s="164">
        <f>'[1]Podklady RZ'!O579</f>
        <v>3.7149519612381436E-2</v>
      </c>
      <c r="P33" s="81"/>
    </row>
    <row r="34" spans="1:16">
      <c r="A34" s="127" t="s">
        <v>303</v>
      </c>
      <c r="B34" s="226">
        <f>'[1]Podklady RZ'!B580</f>
        <v>129.64135200000001</v>
      </c>
      <c r="C34" s="157">
        <f>'[1]Podklady RZ'!C580</f>
        <v>117.81371799999999</v>
      </c>
      <c r="D34" s="227">
        <f>'[1]Podklady RZ'!D580</f>
        <v>84.827200999999988</v>
      </c>
      <c r="E34" s="157">
        <f>'[1]Podklady RZ'!E580</f>
        <v>48.152281999999992</v>
      </c>
      <c r="F34" s="157">
        <f>'[1]Podklady RZ'!F580</f>
        <v>34.19379</v>
      </c>
      <c r="G34" s="157">
        <f>'[1]Podklady RZ'!G580</f>
        <v>13.568201</v>
      </c>
      <c r="H34" s="226">
        <f>'[1]Podklady RZ'!H580</f>
        <v>13.100456999999999</v>
      </c>
      <c r="I34" s="157">
        <f>'[1]Podklady RZ'!I580</f>
        <v>13.318556000000001</v>
      </c>
      <c r="J34" s="227">
        <f>'[1]Podklady RZ'!J580</f>
        <v>20.759007</v>
      </c>
      <c r="K34" s="226">
        <f>'[1]Podklady RZ'!K580</f>
        <v>64.981651999999997</v>
      </c>
      <c r="L34" s="157">
        <f>'[1]Podklady RZ'!L580</f>
        <v>98.990585999999993</v>
      </c>
      <c r="M34" s="227">
        <f>'[1]Podklady RZ'!M580</f>
        <v>116.67664699999999</v>
      </c>
      <c r="N34" s="157">
        <f>'[1]Podklady RZ'!N580</f>
        <v>756.02344899999991</v>
      </c>
      <c r="O34" s="164">
        <f>'[1]Podklady RZ'!O580</f>
        <v>4.5621012652821022E-2</v>
      </c>
      <c r="P34" s="81"/>
    </row>
    <row r="35" spans="1:16">
      <c r="A35" s="127" t="s">
        <v>236</v>
      </c>
      <c r="B35" s="226">
        <f>'[1]Podklady RZ'!B581</f>
        <v>31.922990000000002</v>
      </c>
      <c r="C35" s="157">
        <f>'[1]Podklady RZ'!C581</f>
        <v>29.694875</v>
      </c>
      <c r="D35" s="227">
        <f>'[1]Podklady RZ'!D581</f>
        <v>20.065597</v>
      </c>
      <c r="E35" s="157">
        <f>'[1]Podklady RZ'!E581</f>
        <v>10.401652</v>
      </c>
      <c r="F35" s="157">
        <f>'[1]Podklady RZ'!F581</f>
        <v>6.7927799999999996</v>
      </c>
      <c r="G35" s="157">
        <f>'[1]Podklady RZ'!G581</f>
        <v>1.9629519999999998</v>
      </c>
      <c r="H35" s="226">
        <f>'[1]Podklady RZ'!H581</f>
        <v>1.590255</v>
      </c>
      <c r="I35" s="157">
        <f>'[1]Podklady RZ'!I581</f>
        <v>1.7941480000000001</v>
      </c>
      <c r="J35" s="227">
        <f>'[1]Podklady RZ'!J581</f>
        <v>3.7325849999999994</v>
      </c>
      <c r="K35" s="226">
        <f>'[1]Podklady RZ'!K581</f>
        <v>15.131736</v>
      </c>
      <c r="L35" s="157">
        <f>'[1]Podklady RZ'!L581</f>
        <v>23.771118999999999</v>
      </c>
      <c r="M35" s="227">
        <f>'[1]Podklady RZ'!M581</f>
        <v>28.187652000000003</v>
      </c>
      <c r="N35" s="157">
        <f>'[1]Podklady RZ'!N581</f>
        <v>175.04834100000002</v>
      </c>
      <c r="O35" s="164">
        <f>'[1]Podklady RZ'!O581</f>
        <v>0.11385809801981432</v>
      </c>
      <c r="P35" s="81"/>
    </row>
    <row r="36" spans="1:16">
      <c r="A36" s="151" t="s">
        <v>328</v>
      </c>
      <c r="B36" s="65"/>
      <c r="C36" s="65"/>
      <c r="D36" s="8"/>
      <c r="F36" s="10"/>
      <c r="G36" s="10"/>
      <c r="H36" s="10"/>
      <c r="I36" s="10"/>
      <c r="J36" s="10"/>
      <c r="K36" s="10"/>
      <c r="O36" s="3"/>
    </row>
    <row r="37" spans="1:16">
      <c r="A37" s="151"/>
      <c r="B37" s="65"/>
      <c r="C37" s="65"/>
    </row>
    <row r="38" spans="1:16">
      <c r="B38" s="8"/>
      <c r="C38" s="8"/>
      <c r="D38" s="8"/>
    </row>
    <row r="39" spans="1:16">
      <c r="B39" s="8"/>
      <c r="C39" s="8"/>
      <c r="D39" s="8"/>
    </row>
    <row r="40" spans="1:16">
      <c r="B40" s="8"/>
      <c r="C40" s="8"/>
      <c r="D40" s="8"/>
      <c r="M40" s="10" t="s">
        <v>316</v>
      </c>
      <c r="N40" s="84">
        <f>O7</f>
        <v>9.0090682286670762E-2</v>
      </c>
    </row>
    <row r="41" spans="1:16">
      <c r="B41" s="1"/>
      <c r="C41" s="1"/>
      <c r="D41" s="1"/>
      <c r="M41" s="10" t="s">
        <v>215</v>
      </c>
      <c r="N41" s="84">
        <f>O8</f>
        <v>4.5352312204830166E-2</v>
      </c>
    </row>
    <row r="42" spans="1:16">
      <c r="B42" s="8"/>
      <c r="C42" s="8"/>
      <c r="D42" s="8"/>
      <c r="M42" s="10" t="s">
        <v>219</v>
      </c>
      <c r="N42" s="84">
        <f>O9</f>
        <v>5.0224303507633017E-2</v>
      </c>
    </row>
  </sheetData>
  <mergeCells count="6">
    <mergeCell ref="O5:O6"/>
    <mergeCell ref="B5:D5"/>
    <mergeCell ref="E5:G5"/>
    <mergeCell ref="H5:J5"/>
    <mergeCell ref="K5:M5"/>
    <mergeCell ref="N5:N6"/>
  </mergeCells>
  <conditionalFormatting sqref="O10:O25 O28:O35">
    <cfRule type="dataBar" priority="1">
      <dataBar>
        <cfvo type="num" val="0"/>
        <cfvo type="num" val="1"/>
        <color theme="9"/>
      </dataBar>
      <extLst>
        <ext xmlns:x14="http://schemas.microsoft.com/office/spreadsheetml/2009/9/main" uri="{B025F937-C7B1-47D3-B67F-A62EFF666E3E}">
          <x14:id>{5E295BF7-E565-466F-8F21-1E116498E39C}</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5E295BF7-E565-466F-8F21-1E116498E39C}">
            <x14:dataBar minLength="0" maxLength="100" gradient="0" direction="rightToLeft">
              <x14:cfvo type="num">
                <xm:f>0</xm:f>
              </x14:cfvo>
              <x14:cfvo type="num">
                <xm:f>1</xm:f>
              </x14:cfvo>
              <x14:negativeFillColor rgb="FFFF0000"/>
              <x14:axisColor rgb="FF000000"/>
            </x14:dataBar>
          </x14:cfRule>
          <xm:sqref>O10:O25 O28:O35</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List40">
    <tabColor rgb="FF00B0F0"/>
  </sheetPr>
  <dimension ref="A1:U41"/>
  <sheetViews>
    <sheetView showGridLines="0" view="pageBreakPreview" zoomScaleNormal="70" zoomScaleSheetLayoutView="100" workbookViewId="0">
      <selection activeCell="B6" sqref="B6:M6"/>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329</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4" t="s">
        <v>199</v>
      </c>
      <c r="F5" s="264"/>
      <c r="G5" s="264"/>
      <c r="H5" s="263" t="s">
        <v>200</v>
      </c>
      <c r="I5" s="264"/>
      <c r="J5" s="265"/>
      <c r="K5" s="263" t="s">
        <v>201</v>
      </c>
      <c r="L5" s="264"/>
      <c r="M5" s="265"/>
      <c r="N5" s="266" t="s">
        <v>214</v>
      </c>
      <c r="O5" s="273" t="s">
        <v>309</v>
      </c>
    </row>
    <row r="6" spans="1:21">
      <c r="A6" s="130"/>
      <c r="B6" s="243" t="s">
        <v>202</v>
      </c>
      <c r="C6" s="244" t="s">
        <v>203</v>
      </c>
      <c r="D6" s="245" t="s">
        <v>204</v>
      </c>
      <c r="E6" s="244" t="s">
        <v>205</v>
      </c>
      <c r="F6" s="244" t="s">
        <v>206</v>
      </c>
      <c r="G6" s="244" t="s">
        <v>207</v>
      </c>
      <c r="H6" s="243" t="s">
        <v>208</v>
      </c>
      <c r="I6" s="244" t="s">
        <v>209</v>
      </c>
      <c r="J6" s="245" t="s">
        <v>210</v>
      </c>
      <c r="K6" s="243" t="s">
        <v>211</v>
      </c>
      <c r="L6" s="244" t="s">
        <v>212</v>
      </c>
      <c r="M6" s="245" t="s">
        <v>213</v>
      </c>
      <c r="N6" s="266"/>
      <c r="O6" s="273"/>
      <c r="P6" s="10"/>
      <c r="U6" s="10"/>
    </row>
    <row r="7" spans="1:21">
      <c r="A7" s="124" t="s">
        <v>310</v>
      </c>
      <c r="B7" s="224">
        <f>'[1]Podklady RZ'!B589</f>
        <v>1029.8964000000005</v>
      </c>
      <c r="C7" s="156">
        <f>'[1]Podklady RZ'!C589</f>
        <v>1025.9964000000004</v>
      </c>
      <c r="D7" s="225">
        <f>'[1]Podklady RZ'!D589</f>
        <v>1025.9964000000004</v>
      </c>
      <c r="E7" s="156">
        <f>'[1]Podklady RZ'!E589</f>
        <v>1030.1964000000005</v>
      </c>
      <c r="F7" s="156">
        <f>'[1]Podklady RZ'!F589</f>
        <v>1030.4404000000004</v>
      </c>
      <c r="G7" s="156">
        <f>'[1]Podklady RZ'!G589</f>
        <v>1030.1104000000005</v>
      </c>
      <c r="H7" s="224">
        <f>'[1]Podklady RZ'!H589</f>
        <v>1030.3744000000006</v>
      </c>
      <c r="I7" s="156">
        <f>'[1]Podklady RZ'!I589</f>
        <v>1030.3744000000006</v>
      </c>
      <c r="J7" s="225">
        <f>'[1]Podklady RZ'!J589</f>
        <v>1031.1244000000006</v>
      </c>
      <c r="K7" s="224">
        <f>'[1]Podklady RZ'!K589</f>
        <v>1031.8394000000005</v>
      </c>
      <c r="L7" s="156">
        <f>'[1]Podklady RZ'!L589</f>
        <v>1031.8394000000005</v>
      </c>
      <c r="M7" s="225">
        <f>'[1]Podklady RZ'!M589</f>
        <v>1031.9614000000004</v>
      </c>
      <c r="N7" s="156">
        <f>'[1]Podklady RZ'!N589</f>
        <v>1031.9614000000004</v>
      </c>
      <c r="O7" s="162">
        <f>'[1]Podklady RZ'!O589</f>
        <v>2.6757165266651384E-2</v>
      </c>
      <c r="P7" s="10"/>
      <c r="U7" s="56"/>
    </row>
    <row r="8" spans="1:21">
      <c r="A8" s="124" t="s">
        <v>311</v>
      </c>
      <c r="B8" s="224">
        <f>'[1]Podklady RZ'!B590</f>
        <v>802.96832399999994</v>
      </c>
      <c r="C8" s="156">
        <f>'[1]Podklady RZ'!C590</f>
        <v>749.67213400000014</v>
      </c>
      <c r="D8" s="225">
        <f>'[1]Podklady RZ'!D590</f>
        <v>599.70777999999962</v>
      </c>
      <c r="E8" s="156">
        <f>'[1]Podklady RZ'!E590</f>
        <v>409.47026499999981</v>
      </c>
      <c r="F8" s="156">
        <f>'[1]Podklady RZ'!F590</f>
        <v>327.26888900000012</v>
      </c>
      <c r="G8" s="156">
        <f>'[1]Podklady RZ'!G590</f>
        <v>204.52695299999996</v>
      </c>
      <c r="H8" s="224">
        <f>'[1]Podklady RZ'!H590</f>
        <v>199.27451800000003</v>
      </c>
      <c r="I8" s="156">
        <f>'[1]Podklady RZ'!I590</f>
        <v>167.58932399999998</v>
      </c>
      <c r="J8" s="225">
        <f>'[1]Podklady RZ'!J590</f>
        <v>259.11889700000006</v>
      </c>
      <c r="K8" s="224">
        <f>'[1]Podklady RZ'!K590</f>
        <v>472.53928200000001</v>
      </c>
      <c r="L8" s="156">
        <f>'[1]Podklady RZ'!L590</f>
        <v>643.962627</v>
      </c>
      <c r="M8" s="225">
        <f>'[1]Podklady RZ'!M590</f>
        <v>727.06912600000032</v>
      </c>
      <c r="N8" s="156">
        <f>'[1]Podklady RZ'!N590</f>
        <v>5563.1681189999999</v>
      </c>
      <c r="O8" s="162">
        <f>'[1]Podklady RZ'!O590</f>
        <v>4.0508174335691323E-2</v>
      </c>
      <c r="P8" s="10"/>
      <c r="U8" s="56"/>
    </row>
    <row r="9" spans="1:21">
      <c r="A9" s="124" t="s">
        <v>312</v>
      </c>
      <c r="B9" s="224">
        <f>'[1]Podklady RZ'!B591</f>
        <v>619.12672100000009</v>
      </c>
      <c r="C9" s="156">
        <f>'[1]Podklady RZ'!C591</f>
        <v>564.91614000000004</v>
      </c>
      <c r="D9" s="225">
        <f>'[1]Podklady RZ'!D591</f>
        <v>435.75169399999999</v>
      </c>
      <c r="E9" s="156">
        <f>'[1]Podklady RZ'!E591</f>
        <v>287.00639800000005</v>
      </c>
      <c r="F9" s="156">
        <f>'[1]Podklady RZ'!F591</f>
        <v>204.558989</v>
      </c>
      <c r="G9" s="156">
        <f>'[1]Podklady RZ'!G591</f>
        <v>108.21250499999999</v>
      </c>
      <c r="H9" s="224">
        <f>'[1]Podklady RZ'!H591</f>
        <v>106.024124</v>
      </c>
      <c r="I9" s="156">
        <f>'[1]Podklady RZ'!I591</f>
        <v>86.774860000000018</v>
      </c>
      <c r="J9" s="225">
        <f>'[1]Podklady RZ'!J591</f>
        <v>143.32111900000001</v>
      </c>
      <c r="K9" s="224">
        <f>'[1]Podklady RZ'!K591</f>
        <v>339.09718399999997</v>
      </c>
      <c r="L9" s="156">
        <f>'[1]Podklady RZ'!L591</f>
        <v>488.85215399999998</v>
      </c>
      <c r="M9" s="225">
        <f>'[1]Podklady RZ'!M591</f>
        <v>571.39778600000011</v>
      </c>
      <c r="N9" s="156">
        <f>'[1]Podklady RZ'!N591</f>
        <v>3955.0396740000001</v>
      </c>
      <c r="O9" s="163">
        <f>'[1]Podklady RZ'!O591</f>
        <v>5.1302128745213282E-2</v>
      </c>
      <c r="P9" s="81"/>
      <c r="U9" s="83"/>
    </row>
    <row r="10" spans="1:21">
      <c r="A10" s="127" t="s">
        <v>223</v>
      </c>
      <c r="B10" s="226">
        <f>'[1]Podklady RZ'!B592</f>
        <v>130.77601700000002</v>
      </c>
      <c r="C10" s="157">
        <f>'[1]Podklady RZ'!C592</f>
        <v>110.68094700000002</v>
      </c>
      <c r="D10" s="227">
        <f>'[1]Podklady RZ'!D592</f>
        <v>122.86451299999999</v>
      </c>
      <c r="E10" s="157">
        <f>'[1]Podklady RZ'!E592</f>
        <v>18.005983000000001</v>
      </c>
      <c r="F10" s="157">
        <f>'[1]Podklady RZ'!F592</f>
        <v>84.049961999999994</v>
      </c>
      <c r="G10" s="157">
        <f>'[1]Podklady RZ'!G592</f>
        <v>66.19174799999999</v>
      </c>
      <c r="H10" s="226">
        <f>'[1]Podklady RZ'!H592</f>
        <v>65.399808999999991</v>
      </c>
      <c r="I10" s="157">
        <f>'[1]Podklady RZ'!I592</f>
        <v>45.308846000000003</v>
      </c>
      <c r="J10" s="227">
        <f>'[1]Podklady RZ'!J592</f>
        <v>64.582827000000009</v>
      </c>
      <c r="K10" s="226">
        <f>'[1]Podklady RZ'!K592</f>
        <v>106.493708</v>
      </c>
      <c r="L10" s="157">
        <f>'[1]Podklady RZ'!L592</f>
        <v>139.64996599999998</v>
      </c>
      <c r="M10" s="227">
        <f>'[1]Podklady RZ'!M592</f>
        <v>126.79282900000001</v>
      </c>
      <c r="N10" s="157">
        <f>'[1]Podklady RZ'!N592</f>
        <v>1080.797155</v>
      </c>
      <c r="O10" s="164">
        <f>'[1]Podklady RZ'!O592</f>
        <v>0.10095403352152499</v>
      </c>
      <c r="P10" s="81"/>
      <c r="U10" s="97"/>
    </row>
    <row r="11" spans="1:21">
      <c r="A11" s="127" t="s">
        <v>224</v>
      </c>
      <c r="B11" s="226">
        <f>'[1]Podklady RZ'!B593</f>
        <v>7.0606800000000005</v>
      </c>
      <c r="C11" s="157">
        <f>'[1]Podklady RZ'!C593</f>
        <v>6.2712399999999997</v>
      </c>
      <c r="D11" s="227">
        <f>'[1]Podklady RZ'!D593</f>
        <v>5.7256</v>
      </c>
      <c r="E11" s="157">
        <f>'[1]Podklady RZ'!E593</f>
        <v>4.2137500000000001</v>
      </c>
      <c r="F11" s="157">
        <f>'[1]Podklady RZ'!F593</f>
        <v>3.3668400000000003</v>
      </c>
      <c r="G11" s="157">
        <f>'[1]Podklady RZ'!G593</f>
        <v>2.0916000000000001</v>
      </c>
      <c r="H11" s="226">
        <f>'[1]Podklady RZ'!H593</f>
        <v>2.4027500000000002</v>
      </c>
      <c r="I11" s="157">
        <f>'[1]Podklady RZ'!I593</f>
        <v>1.86416</v>
      </c>
      <c r="J11" s="227">
        <f>'[1]Podklady RZ'!J593</f>
        <v>2.1281099999999995</v>
      </c>
      <c r="K11" s="226">
        <f>'[1]Podklady RZ'!K593</f>
        <v>3.6468999999999996</v>
      </c>
      <c r="L11" s="157">
        <f>'[1]Podklady RZ'!L593</f>
        <v>4.7779400000000001</v>
      </c>
      <c r="M11" s="227">
        <f>'[1]Podklady RZ'!M593</f>
        <v>6.1075699999999999</v>
      </c>
      <c r="N11" s="157">
        <f>'[1]Podklady RZ'!N593</f>
        <v>49.657140000000005</v>
      </c>
      <c r="O11" s="164">
        <f>'[1]Podklady RZ'!O593</f>
        <v>9.2285146661939668E-2</v>
      </c>
      <c r="P11" s="81"/>
      <c r="U11" s="97"/>
    </row>
    <row r="12" spans="1:21">
      <c r="A12" s="127" t="s">
        <v>225</v>
      </c>
      <c r="B12" s="226">
        <f>'[1]Podklady RZ'!B594</f>
        <v>0</v>
      </c>
      <c r="C12" s="157">
        <f>'[1]Podklady RZ'!C594</f>
        <v>0</v>
      </c>
      <c r="D12" s="227">
        <f>'[1]Podklady RZ'!D594</f>
        <v>0</v>
      </c>
      <c r="E12" s="157">
        <f>'[1]Podklady RZ'!E594</f>
        <v>0</v>
      </c>
      <c r="F12" s="157">
        <f>'[1]Podklady RZ'!F594</f>
        <v>0</v>
      </c>
      <c r="G12" s="157">
        <f>'[1]Podklady RZ'!G594</f>
        <v>0</v>
      </c>
      <c r="H12" s="226">
        <f>'[1]Podklady RZ'!H594</f>
        <v>0</v>
      </c>
      <c r="I12" s="157">
        <f>'[1]Podklady RZ'!I594</f>
        <v>0</v>
      </c>
      <c r="J12" s="227">
        <f>'[1]Podklady RZ'!J594</f>
        <v>0</v>
      </c>
      <c r="K12" s="226">
        <f>'[1]Podklady RZ'!K594</f>
        <v>0</v>
      </c>
      <c r="L12" s="157">
        <f>'[1]Podklady RZ'!L594</f>
        <v>0</v>
      </c>
      <c r="M12" s="227">
        <f>'[1]Podklady RZ'!M594</f>
        <v>0</v>
      </c>
      <c r="N12" s="157">
        <f>'[1]Podklady RZ'!N594</f>
        <v>0</v>
      </c>
      <c r="O12" s="164">
        <f>'[1]Podklady RZ'!O594</f>
        <v>0</v>
      </c>
      <c r="P12" s="81"/>
      <c r="U12" s="97"/>
    </row>
    <row r="13" spans="1:21">
      <c r="A13" s="127" t="s">
        <v>226</v>
      </c>
      <c r="B13" s="226">
        <f>'[1]Podklady RZ'!B595</f>
        <v>0.23655999999999999</v>
      </c>
      <c r="C13" s="157">
        <f>'[1]Podklady RZ'!C595</f>
        <v>0.22166</v>
      </c>
      <c r="D13" s="227">
        <f>'[1]Podklady RZ'!D595</f>
        <v>0.23952999999999999</v>
      </c>
      <c r="E13" s="157">
        <f>'[1]Podklady RZ'!E595</f>
        <v>0.310809</v>
      </c>
      <c r="F13" s="157">
        <f>'[1]Podklady RZ'!F595</f>
        <v>0.37190600000000001</v>
      </c>
      <c r="G13" s="157">
        <f>'[1]Podklady RZ'!G595</f>
        <v>0.29097300000000004</v>
      </c>
      <c r="H13" s="226">
        <f>'[1]Podklady RZ'!H595</f>
        <v>0.41274</v>
      </c>
      <c r="I13" s="157">
        <f>'[1]Podklady RZ'!I595</f>
        <v>0.36376999999999998</v>
      </c>
      <c r="J13" s="227">
        <f>'[1]Podklady RZ'!J595</f>
        <v>0.32527</v>
      </c>
      <c r="K13" s="226">
        <f>'[1]Podklady RZ'!K595</f>
        <v>0.23122999999999999</v>
      </c>
      <c r="L13" s="157">
        <f>'[1]Podklady RZ'!L595</f>
        <v>0.21837000000000001</v>
      </c>
      <c r="M13" s="227">
        <f>'[1]Podklady RZ'!M595</f>
        <v>0.24317</v>
      </c>
      <c r="N13" s="157">
        <f>'[1]Podklady RZ'!N595</f>
        <v>3.4659880000000007</v>
      </c>
      <c r="O13" s="164">
        <f>'[1]Podklady RZ'!O595</f>
        <v>6.5522919130637541E-2</v>
      </c>
      <c r="P13" s="81"/>
      <c r="U13" s="97"/>
    </row>
    <row r="14" spans="1:21">
      <c r="A14" s="127" t="s">
        <v>227</v>
      </c>
      <c r="B14" s="226">
        <f>'[1]Podklady RZ'!B596</f>
        <v>0.156</v>
      </c>
      <c r="C14" s="157">
        <f>'[1]Podklady RZ'!C596</f>
        <v>0.13800000000000001</v>
      </c>
      <c r="D14" s="227">
        <f>'[1]Podklady RZ'!D596</f>
        <v>0.114</v>
      </c>
      <c r="E14" s="157">
        <f>'[1]Podklady RZ'!E596</f>
        <v>0.08</v>
      </c>
      <c r="F14" s="157">
        <f>'[1]Podklady RZ'!F596</f>
        <v>7.4999999999999997E-2</v>
      </c>
      <c r="G14" s="157">
        <f>'[1]Podklady RZ'!G596</f>
        <v>2.8000000000000001E-2</v>
      </c>
      <c r="H14" s="226">
        <f>'[1]Podklady RZ'!H596</f>
        <v>3.4000000000000002E-2</v>
      </c>
      <c r="I14" s="157">
        <f>'[1]Podklady RZ'!I596</f>
        <v>3.9E-2</v>
      </c>
      <c r="J14" s="227">
        <f>'[1]Podklady RZ'!J596</f>
        <v>0.10100000000000001</v>
      </c>
      <c r="K14" s="226">
        <f>'[1]Podklady RZ'!K596</f>
        <v>0.14399999999999999</v>
      </c>
      <c r="L14" s="157">
        <f>'[1]Podklady RZ'!L596</f>
        <v>0.16500000000000001</v>
      </c>
      <c r="M14" s="227">
        <f>'[1]Podklady RZ'!M596</f>
        <v>0.19600000000000001</v>
      </c>
      <c r="N14" s="157">
        <f>'[1]Podklady RZ'!N596</f>
        <v>1.27</v>
      </c>
      <c r="O14" s="164">
        <f>'[1]Podklady RZ'!O596</f>
        <v>1.441148276080843E-2</v>
      </c>
      <c r="P14" s="81"/>
      <c r="U14" s="97"/>
    </row>
    <row r="15" spans="1:21">
      <c r="A15" s="127" t="s">
        <v>228</v>
      </c>
      <c r="B15" s="226">
        <f>'[1]Podklady RZ'!B597</f>
        <v>0</v>
      </c>
      <c r="C15" s="157">
        <f>'[1]Podklady RZ'!C597</f>
        <v>0</v>
      </c>
      <c r="D15" s="227">
        <f>'[1]Podklady RZ'!D597</f>
        <v>0</v>
      </c>
      <c r="E15" s="157">
        <f>'[1]Podklady RZ'!E597</f>
        <v>0</v>
      </c>
      <c r="F15" s="157">
        <f>'[1]Podklady RZ'!F597</f>
        <v>0</v>
      </c>
      <c r="G15" s="157">
        <f>'[1]Podklady RZ'!G597</f>
        <v>0</v>
      </c>
      <c r="H15" s="226">
        <f>'[1]Podklady RZ'!H597</f>
        <v>0</v>
      </c>
      <c r="I15" s="157">
        <f>'[1]Podklady RZ'!I597</f>
        <v>0</v>
      </c>
      <c r="J15" s="227">
        <f>'[1]Podklady RZ'!J597</f>
        <v>0</v>
      </c>
      <c r="K15" s="226">
        <f>'[1]Podklady RZ'!K597</f>
        <v>0</v>
      </c>
      <c r="L15" s="157">
        <f>'[1]Podklady RZ'!L597</f>
        <v>0</v>
      </c>
      <c r="M15" s="227">
        <f>'[1]Podklady RZ'!M597</f>
        <v>0</v>
      </c>
      <c r="N15" s="157">
        <f>'[1]Podklady RZ'!N597</f>
        <v>0</v>
      </c>
      <c r="O15" s="164">
        <f>'[1]Podklady RZ'!O597</f>
        <v>0</v>
      </c>
      <c r="P15" s="81"/>
      <c r="U15" s="97"/>
    </row>
    <row r="16" spans="1:21">
      <c r="A16" s="127" t="s">
        <v>229</v>
      </c>
      <c r="B16" s="226">
        <f>'[1]Podklady RZ'!B598</f>
        <v>366.11422700000003</v>
      </c>
      <c r="C16" s="157">
        <f>'[1]Podklady RZ'!C598</f>
        <v>346.40298699999994</v>
      </c>
      <c r="D16" s="227">
        <f>'[1]Podklady RZ'!D598</f>
        <v>215.23852100000002</v>
      </c>
      <c r="E16" s="157">
        <f>'[1]Podklady RZ'!E598</f>
        <v>193.96507600000001</v>
      </c>
      <c r="F16" s="157">
        <f>'[1]Podklady RZ'!F598</f>
        <v>47.577584000000002</v>
      </c>
      <c r="G16" s="157">
        <f>'[1]Podklady RZ'!G598</f>
        <v>3.3239730000000001</v>
      </c>
      <c r="H16" s="226">
        <f>'[1]Podklady RZ'!H598</f>
        <v>5.5992870000000003</v>
      </c>
      <c r="I16" s="157">
        <f>'[1]Podklady RZ'!I598</f>
        <v>3.0115219999999998</v>
      </c>
      <c r="J16" s="227">
        <f>'[1]Podklady RZ'!J598</f>
        <v>38.027135999999999</v>
      </c>
      <c r="K16" s="226">
        <f>'[1]Podklady RZ'!K598</f>
        <v>144.39502899999999</v>
      </c>
      <c r="L16" s="157">
        <f>'[1]Podklady RZ'!L598</f>
        <v>237.52483599999999</v>
      </c>
      <c r="M16" s="227">
        <f>'[1]Podklady RZ'!M598</f>
        <v>321.87855700000006</v>
      </c>
      <c r="N16" s="157">
        <f>'[1]Podklady RZ'!N598</f>
        <v>1923.0587349999998</v>
      </c>
      <c r="O16" s="164">
        <f>'[1]Podklady RZ'!O598</f>
        <v>6.1312770915686508E-2</v>
      </c>
      <c r="P16" s="81"/>
      <c r="U16" s="97"/>
    </row>
    <row r="17" spans="1:21">
      <c r="A17" s="127" t="s">
        <v>230</v>
      </c>
      <c r="B17" s="226">
        <f>'[1]Podklady RZ'!B599</f>
        <v>0</v>
      </c>
      <c r="C17" s="157">
        <f>'[1]Podklady RZ'!C599</f>
        <v>0</v>
      </c>
      <c r="D17" s="227">
        <f>'[1]Podklady RZ'!D599</f>
        <v>0</v>
      </c>
      <c r="E17" s="157">
        <f>'[1]Podklady RZ'!E599</f>
        <v>0</v>
      </c>
      <c r="F17" s="157">
        <f>'[1]Podklady RZ'!F599</f>
        <v>0</v>
      </c>
      <c r="G17" s="157">
        <f>'[1]Podklady RZ'!G599</f>
        <v>0</v>
      </c>
      <c r="H17" s="226">
        <f>'[1]Podklady RZ'!H599</f>
        <v>0</v>
      </c>
      <c r="I17" s="157">
        <f>'[1]Podklady RZ'!I599</f>
        <v>0</v>
      </c>
      <c r="J17" s="227">
        <f>'[1]Podklady RZ'!J599</f>
        <v>0</v>
      </c>
      <c r="K17" s="226">
        <f>'[1]Podklady RZ'!K599</f>
        <v>0</v>
      </c>
      <c r="L17" s="157">
        <f>'[1]Podklady RZ'!L599</f>
        <v>0</v>
      </c>
      <c r="M17" s="227">
        <f>'[1]Podklady RZ'!M599</f>
        <v>0</v>
      </c>
      <c r="N17" s="157">
        <f>'[1]Podklady RZ'!N599</f>
        <v>0</v>
      </c>
      <c r="O17" s="164">
        <f>'[1]Podklady RZ'!O599</f>
        <v>0</v>
      </c>
      <c r="P17" s="81"/>
      <c r="U17" s="97"/>
    </row>
    <row r="18" spans="1:21">
      <c r="A18" s="127" t="s">
        <v>231</v>
      </c>
      <c r="B18" s="226">
        <f>'[1]Podklady RZ'!B600</f>
        <v>0</v>
      </c>
      <c r="C18" s="157">
        <f>'[1]Podklady RZ'!C600</f>
        <v>0</v>
      </c>
      <c r="D18" s="227">
        <f>'[1]Podklady RZ'!D600</f>
        <v>0</v>
      </c>
      <c r="E18" s="157">
        <f>'[1]Podklady RZ'!E600</f>
        <v>0</v>
      </c>
      <c r="F18" s="157">
        <f>'[1]Podklady RZ'!F600</f>
        <v>0</v>
      </c>
      <c r="G18" s="157">
        <f>'[1]Podklady RZ'!G600</f>
        <v>0</v>
      </c>
      <c r="H18" s="226">
        <f>'[1]Podklady RZ'!H600</f>
        <v>0</v>
      </c>
      <c r="I18" s="157">
        <f>'[1]Podklady RZ'!I600</f>
        <v>0</v>
      </c>
      <c r="J18" s="227">
        <f>'[1]Podklady RZ'!J600</f>
        <v>0</v>
      </c>
      <c r="K18" s="226">
        <f>'[1]Podklady RZ'!K600</f>
        <v>0</v>
      </c>
      <c r="L18" s="157">
        <f>'[1]Podklady RZ'!L600</f>
        <v>0</v>
      </c>
      <c r="M18" s="227">
        <f>'[1]Podklady RZ'!M600</f>
        <v>0</v>
      </c>
      <c r="N18" s="157">
        <f>'[1]Podklady RZ'!N600</f>
        <v>0</v>
      </c>
      <c r="O18" s="164">
        <f>'[1]Podklady RZ'!O600</f>
        <v>0</v>
      </c>
      <c r="P18" s="81"/>
      <c r="U18" s="97"/>
    </row>
    <row r="19" spans="1:21">
      <c r="A19" s="127" t="s">
        <v>232</v>
      </c>
      <c r="B19" s="226">
        <f>'[1]Podklady RZ'!B601</f>
        <v>0</v>
      </c>
      <c r="C19" s="157">
        <f>'[1]Podklady RZ'!C601</f>
        <v>0</v>
      </c>
      <c r="D19" s="227">
        <f>'[1]Podklady RZ'!D601</f>
        <v>0</v>
      </c>
      <c r="E19" s="157">
        <f>'[1]Podklady RZ'!E601</f>
        <v>0</v>
      </c>
      <c r="F19" s="157">
        <f>'[1]Podklady RZ'!F601</f>
        <v>0</v>
      </c>
      <c r="G19" s="157">
        <f>'[1]Podklady RZ'!G601</f>
        <v>0</v>
      </c>
      <c r="H19" s="226">
        <f>'[1]Podklady RZ'!H601</f>
        <v>0</v>
      </c>
      <c r="I19" s="157">
        <f>'[1]Podklady RZ'!I601</f>
        <v>0</v>
      </c>
      <c r="J19" s="227">
        <f>'[1]Podklady RZ'!J601</f>
        <v>0</v>
      </c>
      <c r="K19" s="226">
        <f>'[1]Podklady RZ'!K601</f>
        <v>0</v>
      </c>
      <c r="L19" s="157">
        <f>'[1]Podklady RZ'!L601</f>
        <v>0</v>
      </c>
      <c r="M19" s="227">
        <f>'[1]Podklady RZ'!M601</f>
        <v>0</v>
      </c>
      <c r="N19" s="157">
        <f>'[1]Podklady RZ'!N601</f>
        <v>0</v>
      </c>
      <c r="O19" s="164">
        <f>'[1]Podklady RZ'!O601</f>
        <v>0</v>
      </c>
      <c r="P19" s="81"/>
      <c r="U19" s="97"/>
    </row>
    <row r="20" spans="1:21">
      <c r="A20" s="127" t="s">
        <v>233</v>
      </c>
      <c r="B20" s="226">
        <f>'[1]Podklady RZ'!B602</f>
        <v>0</v>
      </c>
      <c r="C20" s="157">
        <f>'[1]Podklady RZ'!C602</f>
        <v>0</v>
      </c>
      <c r="D20" s="227">
        <f>'[1]Podklady RZ'!D602</f>
        <v>0</v>
      </c>
      <c r="E20" s="157">
        <f>'[1]Podklady RZ'!E602</f>
        <v>0</v>
      </c>
      <c r="F20" s="157">
        <f>'[1]Podklady RZ'!F602</f>
        <v>0</v>
      </c>
      <c r="G20" s="157">
        <f>'[1]Podklady RZ'!G602</f>
        <v>0</v>
      </c>
      <c r="H20" s="226">
        <f>'[1]Podklady RZ'!H602</f>
        <v>0</v>
      </c>
      <c r="I20" s="157">
        <f>'[1]Podklady RZ'!I602</f>
        <v>0</v>
      </c>
      <c r="J20" s="227">
        <f>'[1]Podklady RZ'!J602</f>
        <v>0</v>
      </c>
      <c r="K20" s="226">
        <f>'[1]Podklady RZ'!K602</f>
        <v>0</v>
      </c>
      <c r="L20" s="157">
        <f>'[1]Podklady RZ'!L602</f>
        <v>0</v>
      </c>
      <c r="M20" s="227">
        <f>'[1]Podklady RZ'!M602</f>
        <v>0</v>
      </c>
      <c r="N20" s="157">
        <f>'[1]Podklady RZ'!N602</f>
        <v>0</v>
      </c>
      <c r="O20" s="164">
        <f>'[1]Podklady RZ'!O602</f>
        <v>0</v>
      </c>
      <c r="P20" s="81"/>
      <c r="U20" s="97"/>
    </row>
    <row r="21" spans="1:21">
      <c r="A21" s="127" t="s">
        <v>234</v>
      </c>
      <c r="B21" s="226">
        <f>'[1]Podklady RZ'!B603</f>
        <v>26.092865000000003</v>
      </c>
      <c r="C21" s="157">
        <f>'[1]Podklady RZ'!C603</f>
        <v>18.758844</v>
      </c>
      <c r="D21" s="227">
        <f>'[1]Podklady RZ'!D603</f>
        <v>29.291240000000002</v>
      </c>
      <c r="E21" s="157">
        <f>'[1]Podklady RZ'!E603</f>
        <v>28.862154</v>
      </c>
      <c r="F21" s="157">
        <f>'[1]Podklady RZ'!F603</f>
        <v>35.869976999999999</v>
      </c>
      <c r="G21" s="157">
        <f>'[1]Podklady RZ'!G603</f>
        <v>20.309808</v>
      </c>
      <c r="H21" s="226">
        <f>'[1]Podklady RZ'!H603</f>
        <v>15.957300999999999</v>
      </c>
      <c r="I21" s="157">
        <f>'[1]Podklady RZ'!I603</f>
        <v>22.171474</v>
      </c>
      <c r="J21" s="227">
        <f>'[1]Podklady RZ'!J603</f>
        <v>14.885088</v>
      </c>
      <c r="K21" s="226">
        <f>'[1]Podklady RZ'!K603</f>
        <v>31.172104999999998</v>
      </c>
      <c r="L21" s="157">
        <f>'[1]Podklady RZ'!L603</f>
        <v>35.069046</v>
      </c>
      <c r="M21" s="227">
        <f>'[1]Podklady RZ'!M603</f>
        <v>36.124000000000002</v>
      </c>
      <c r="N21" s="157">
        <f>'[1]Podklady RZ'!N603</f>
        <v>314.56390199999998</v>
      </c>
      <c r="O21" s="164">
        <f>'[1]Podklady RZ'!O603</f>
        <v>9.5677320438042238E-2</v>
      </c>
      <c r="P21" s="81"/>
      <c r="U21" s="97"/>
    </row>
    <row r="22" spans="1:21">
      <c r="A22" s="127" t="s">
        <v>235</v>
      </c>
      <c r="B22" s="226">
        <f>'[1]Podklady RZ'!B604</f>
        <v>7.0000000000000007E-2</v>
      </c>
      <c r="C22" s="157">
        <f>'[1]Podklady RZ'!C604</f>
        <v>8.9999999999999993E-3</v>
      </c>
      <c r="D22" s="227">
        <f>'[1]Podklady RZ'!D604</f>
        <v>1.2999999999999999E-2</v>
      </c>
      <c r="E22" s="157">
        <f>'[1]Podklady RZ'!E604</f>
        <v>1.7000000000000001E-2</v>
      </c>
      <c r="F22" s="157">
        <f>'[1]Podklady RZ'!F604</f>
        <v>0.02</v>
      </c>
      <c r="G22" s="157">
        <f>'[1]Podklady RZ'!G604</f>
        <v>1.7999999999999999E-2</v>
      </c>
      <c r="H22" s="226">
        <f>'[1]Podklady RZ'!H604</f>
        <v>2.4E-2</v>
      </c>
      <c r="I22" s="157">
        <f>'[1]Podklady RZ'!I604</f>
        <v>0.01</v>
      </c>
      <c r="J22" s="227">
        <f>'[1]Podklady RZ'!J604</f>
        <v>0.114</v>
      </c>
      <c r="K22" s="226">
        <f>'[1]Podklady RZ'!K604</f>
        <v>0.05</v>
      </c>
      <c r="L22" s="157">
        <f>'[1]Podklady RZ'!L604</f>
        <v>0</v>
      </c>
      <c r="M22" s="227">
        <f>'[1]Podklady RZ'!M604</f>
        <v>0</v>
      </c>
      <c r="N22" s="157">
        <f>'[1]Podklady RZ'!N604</f>
        <v>0.34499999999999997</v>
      </c>
      <c r="O22" s="164">
        <f>'[1]Podklady RZ'!O604</f>
        <v>1.636979792192875E-4</v>
      </c>
      <c r="P22" s="81"/>
      <c r="U22" s="97"/>
    </row>
    <row r="23" spans="1:21">
      <c r="A23" s="127" t="s">
        <v>236</v>
      </c>
      <c r="B23" s="226">
        <f>'[1]Podklady RZ'!B605</f>
        <v>0</v>
      </c>
      <c r="C23" s="157">
        <f>'[1]Podklady RZ'!C605</f>
        <v>0</v>
      </c>
      <c r="D23" s="227">
        <f>'[1]Podklady RZ'!D605</f>
        <v>0</v>
      </c>
      <c r="E23" s="157">
        <f>'[1]Podklady RZ'!E605</f>
        <v>0</v>
      </c>
      <c r="F23" s="157">
        <f>'[1]Podklady RZ'!F605</f>
        <v>0</v>
      </c>
      <c r="G23" s="157">
        <f>'[1]Podklady RZ'!G605</f>
        <v>0</v>
      </c>
      <c r="H23" s="226">
        <f>'[1]Podklady RZ'!H605</f>
        <v>0</v>
      </c>
      <c r="I23" s="157">
        <f>'[1]Podklady RZ'!I605</f>
        <v>0</v>
      </c>
      <c r="J23" s="227">
        <f>'[1]Podklady RZ'!J605</f>
        <v>0</v>
      </c>
      <c r="K23" s="226">
        <f>'[1]Podklady RZ'!K605</f>
        <v>0</v>
      </c>
      <c r="L23" s="157">
        <f>'[1]Podklady RZ'!L605</f>
        <v>0</v>
      </c>
      <c r="M23" s="227">
        <f>'[1]Podklady RZ'!M605</f>
        <v>0</v>
      </c>
      <c r="N23" s="157">
        <f>'[1]Podklady RZ'!N605</f>
        <v>0</v>
      </c>
      <c r="O23" s="164">
        <f>'[1]Podklady RZ'!O605</f>
        <v>0</v>
      </c>
      <c r="P23" s="81"/>
      <c r="U23" s="97"/>
    </row>
    <row r="24" spans="1:21">
      <c r="A24" s="127" t="s">
        <v>237</v>
      </c>
      <c r="B24" s="226">
        <f>'[1]Podklady RZ'!B606</f>
        <v>0.16913499999999998</v>
      </c>
      <c r="C24" s="157">
        <f>'[1]Podklady RZ'!C606</f>
        <v>4.7155999999999997E-2</v>
      </c>
      <c r="D24" s="227">
        <f>'[1]Podklady RZ'!D606</f>
        <v>0.10676000000000001</v>
      </c>
      <c r="E24" s="157">
        <f>'[1]Podklady RZ'!E606</f>
        <v>3.9845999999999999E-2</v>
      </c>
      <c r="F24" s="157">
        <f>'[1]Podklady RZ'!F606</f>
        <v>2.8022999999999999E-2</v>
      </c>
      <c r="G24" s="157">
        <f>'[1]Podklady RZ'!G606</f>
        <v>2.3191E-2</v>
      </c>
      <c r="H24" s="226">
        <f>'[1]Podklady RZ'!H606</f>
        <v>0.14669900000000002</v>
      </c>
      <c r="I24" s="157">
        <f>'[1]Podklady RZ'!I606</f>
        <v>3.7526000000000004E-2</v>
      </c>
      <c r="J24" s="227">
        <f>'[1]Podklady RZ'!J606</f>
        <v>4.6912000000000002E-2</v>
      </c>
      <c r="K24" s="226">
        <f>'[1]Podklady RZ'!K606</f>
        <v>3.7895000000000005E-2</v>
      </c>
      <c r="L24" s="157">
        <f>'[1]Podklady RZ'!L606</f>
        <v>8.8953999999999991E-2</v>
      </c>
      <c r="M24" s="227">
        <f>'[1]Podklady RZ'!M606</f>
        <v>0</v>
      </c>
      <c r="N24" s="157">
        <f>'[1]Podklady RZ'!N606</f>
        <v>0.77209699999999992</v>
      </c>
      <c r="O24" s="164">
        <f>'[1]Podklady RZ'!O606</f>
        <v>5.3590340863308682E-3</v>
      </c>
      <c r="P24" s="81"/>
      <c r="U24" s="97"/>
    </row>
    <row r="25" spans="1:21">
      <c r="A25" s="127" t="s">
        <v>238</v>
      </c>
      <c r="B25" s="226">
        <f>'[1]Podklady RZ'!B607</f>
        <v>88.451237000000006</v>
      </c>
      <c r="C25" s="157">
        <f>'[1]Podklady RZ'!C607</f>
        <v>82.386306000000005</v>
      </c>
      <c r="D25" s="227">
        <f>'[1]Podklady RZ'!D607</f>
        <v>62.158529999999992</v>
      </c>
      <c r="E25" s="157">
        <f>'[1]Podklady RZ'!E607</f>
        <v>41.511780000000002</v>
      </c>
      <c r="F25" s="157">
        <f>'[1]Podklady RZ'!F607</f>
        <v>33.199697000000008</v>
      </c>
      <c r="G25" s="157">
        <f>'[1]Podklady RZ'!G607</f>
        <v>15.935212</v>
      </c>
      <c r="H25" s="226">
        <f>'[1]Podklady RZ'!H607</f>
        <v>16.047537999999999</v>
      </c>
      <c r="I25" s="157">
        <f>'[1]Podklady RZ'!I607</f>
        <v>13.968562000000002</v>
      </c>
      <c r="J25" s="227">
        <f>'[1]Podklady RZ'!J607</f>
        <v>23.110775999999998</v>
      </c>
      <c r="K25" s="226">
        <f>'[1]Podklady RZ'!K607</f>
        <v>52.92631699999999</v>
      </c>
      <c r="L25" s="157">
        <f>'[1]Podklady RZ'!L607</f>
        <v>71.358041999999998</v>
      </c>
      <c r="M25" s="227">
        <f>'[1]Podklady RZ'!M607</f>
        <v>80.055660000000017</v>
      </c>
      <c r="N25" s="157">
        <f>'[1]Podklady RZ'!N607</f>
        <v>581.10965699999997</v>
      </c>
      <c r="O25" s="164">
        <f>'[1]Podklady RZ'!O607</f>
        <v>2.7586443510473221E-2</v>
      </c>
      <c r="P25" s="81"/>
      <c r="U25" s="78"/>
    </row>
    <row r="26" spans="1:21" ht="13.5" customHeight="1">
      <c r="A26" s="125" t="s">
        <v>314</v>
      </c>
      <c r="B26" s="224">
        <f>'[1]Podklady RZ'!B608</f>
        <v>519.33430500000009</v>
      </c>
      <c r="C26" s="156">
        <f>'[1]Podklady RZ'!C608</f>
        <v>521.81983600000001</v>
      </c>
      <c r="D26" s="225">
        <f>'[1]Podklady RZ'!D608</f>
        <v>395.24076300000007</v>
      </c>
      <c r="E26" s="156">
        <f>'[1]Podklady RZ'!E608</f>
        <v>246.46078900000001</v>
      </c>
      <c r="F26" s="156">
        <f>'[1]Podklady RZ'!F608</f>
        <v>165.20971900000001</v>
      </c>
      <c r="G26" s="156">
        <f>'[1]Podklady RZ'!G608</f>
        <v>72.369741000000005</v>
      </c>
      <c r="H26" s="224">
        <f>'[1]Podklady RZ'!H608</f>
        <v>68.230441999999996</v>
      </c>
      <c r="I26" s="156">
        <f>'[1]Podklady RZ'!I608</f>
        <v>65.353117999999995</v>
      </c>
      <c r="J26" s="225">
        <f>'[1]Podklady RZ'!J608</f>
        <v>110.084221</v>
      </c>
      <c r="K26" s="224">
        <f>'[1]Podklady RZ'!K608</f>
        <v>300.68602400000003</v>
      </c>
      <c r="L26" s="156">
        <f>'[1]Podklady RZ'!L608</f>
        <v>447.611671</v>
      </c>
      <c r="M26" s="225">
        <f>'[1]Podklady RZ'!M608</f>
        <v>529.82628699999998</v>
      </c>
      <c r="N26" s="156">
        <f>'[1]Podklady RZ'!N608</f>
        <v>3442.2269160000001</v>
      </c>
      <c r="O26" s="163">
        <f>'[1]Podklady RZ'!O608</f>
        <v>5.0222463245661431E-2</v>
      </c>
      <c r="P26" s="10"/>
      <c r="U26" s="8"/>
    </row>
    <row r="27" spans="1:21" ht="12.75" customHeight="1">
      <c r="A27" s="127" t="s">
        <v>297</v>
      </c>
      <c r="B27" s="226">
        <f>'[1]Podklady RZ'!B609</f>
        <v>77.232319999999987</v>
      </c>
      <c r="C27" s="157">
        <f>'[1]Podklady RZ'!C609</f>
        <v>74.551162000000019</v>
      </c>
      <c r="D27" s="227">
        <f>'[1]Podklady RZ'!D609</f>
        <v>54.054246999999997</v>
      </c>
      <c r="E27" s="157">
        <f>'[1]Podklady RZ'!E609</f>
        <v>30.478718000000004</v>
      </c>
      <c r="F27" s="157">
        <f>'[1]Podklady RZ'!F609</f>
        <v>5.0351359999999996</v>
      </c>
      <c r="G27" s="157">
        <f>'[1]Podklady RZ'!G609</f>
        <v>3.6333730000000006</v>
      </c>
      <c r="H27" s="226">
        <f>'[1]Podklady RZ'!H609</f>
        <v>3.2187600000000001</v>
      </c>
      <c r="I27" s="157">
        <f>'[1]Podklady RZ'!I609</f>
        <v>2.0093899999999998</v>
      </c>
      <c r="J27" s="227">
        <f>'[1]Podklady RZ'!J609</f>
        <v>4.22018</v>
      </c>
      <c r="K27" s="226">
        <f>'[1]Podklady RZ'!K609</f>
        <v>37.623798000000001</v>
      </c>
      <c r="L27" s="157">
        <f>'[1]Podklady RZ'!L609</f>
        <v>62.18281799999999</v>
      </c>
      <c r="M27" s="227">
        <f>'[1]Podklady RZ'!M609</f>
        <v>68.850231999999991</v>
      </c>
      <c r="N27" s="157">
        <f>'[1]Podklady RZ'!N609</f>
        <v>423.09013400000003</v>
      </c>
      <c r="O27" s="164">
        <f>'[1]Podklady RZ'!O609</f>
        <v>2.8713758006843369E-2</v>
      </c>
      <c r="P27" s="81"/>
      <c r="U27" s="8"/>
    </row>
    <row r="28" spans="1:21" ht="12.75" customHeight="1">
      <c r="A28" s="127" t="s">
        <v>298</v>
      </c>
      <c r="B28" s="226">
        <f>'[1]Podklady RZ'!B610</f>
        <v>0</v>
      </c>
      <c r="C28" s="157">
        <f>'[1]Podklady RZ'!C610</f>
        <v>0</v>
      </c>
      <c r="D28" s="227">
        <f>'[1]Podklady RZ'!D610</f>
        <v>0</v>
      </c>
      <c r="E28" s="157">
        <f>'[1]Podklady RZ'!E610</f>
        <v>0</v>
      </c>
      <c r="F28" s="157">
        <f>'[1]Podklady RZ'!F610</f>
        <v>0</v>
      </c>
      <c r="G28" s="157">
        <f>'[1]Podklady RZ'!G610</f>
        <v>0</v>
      </c>
      <c r="H28" s="226">
        <f>'[1]Podklady RZ'!H610</f>
        <v>0</v>
      </c>
      <c r="I28" s="157">
        <f>'[1]Podklady RZ'!I610</f>
        <v>0</v>
      </c>
      <c r="J28" s="227">
        <f>'[1]Podklady RZ'!J610</f>
        <v>0</v>
      </c>
      <c r="K28" s="226">
        <f>'[1]Podklady RZ'!K610</f>
        <v>0</v>
      </c>
      <c r="L28" s="157">
        <f>'[1]Podklady RZ'!L610</f>
        <v>0</v>
      </c>
      <c r="M28" s="227">
        <f>'[1]Podklady RZ'!M610</f>
        <v>0</v>
      </c>
      <c r="N28" s="157">
        <f>'[1]Podklady RZ'!N610</f>
        <v>0</v>
      </c>
      <c r="O28" s="164">
        <f>'[1]Podklady RZ'!O610</f>
        <v>0</v>
      </c>
      <c r="P28" s="81"/>
      <c r="U28" s="8"/>
    </row>
    <row r="29" spans="1:21" ht="12.75" customHeight="1">
      <c r="A29" s="127" t="s">
        <v>299</v>
      </c>
      <c r="B29" s="226">
        <f>'[1]Podklady RZ'!B611</f>
        <v>4.7287100000000004</v>
      </c>
      <c r="C29" s="157">
        <f>'[1]Podklady RZ'!C611</f>
        <v>3.9781200000000001</v>
      </c>
      <c r="D29" s="227">
        <f>'[1]Podklady RZ'!D611</f>
        <v>3.2454299999999998</v>
      </c>
      <c r="E29" s="157">
        <f>'[1]Podklady RZ'!E611</f>
        <v>2.4204699999999999</v>
      </c>
      <c r="F29" s="157">
        <f>'[1]Podklady RZ'!F611</f>
        <v>0.14299999999999999</v>
      </c>
      <c r="G29" s="157">
        <f>'[1]Podklady RZ'!G611</f>
        <v>5.1999999999999998E-2</v>
      </c>
      <c r="H29" s="226">
        <f>'[1]Podklady RZ'!H611</f>
        <v>6.855E-2</v>
      </c>
      <c r="I29" s="157">
        <f>'[1]Podklady RZ'!I611</f>
        <v>5.4999999999999993E-2</v>
      </c>
      <c r="J29" s="227">
        <f>'[1]Podklady RZ'!J611</f>
        <v>0.19700000000000001</v>
      </c>
      <c r="K29" s="226">
        <f>'[1]Podklady RZ'!K611</f>
        <v>3.0001800000000003</v>
      </c>
      <c r="L29" s="157">
        <f>'[1]Podklady RZ'!L611</f>
        <v>3.6252599999999999</v>
      </c>
      <c r="M29" s="227">
        <f>'[1]Podklady RZ'!M611</f>
        <v>4.0891099999999998</v>
      </c>
      <c r="N29" s="157">
        <f>'[1]Podklady RZ'!N611</f>
        <v>25.602829999999997</v>
      </c>
      <c r="O29" s="164">
        <f>'[1]Podklady RZ'!O611</f>
        <v>4.6078589196151792E-2</v>
      </c>
      <c r="P29" s="81"/>
      <c r="U29" s="8"/>
    </row>
    <row r="30" spans="1:21" ht="12.75" customHeight="1">
      <c r="A30" s="127" t="s">
        <v>300</v>
      </c>
      <c r="B30" s="226">
        <f>'[1]Podklady RZ'!B612</f>
        <v>0.66086</v>
      </c>
      <c r="C30" s="157">
        <f>'[1]Podklady RZ'!C612</f>
        <v>0.61896099999999998</v>
      </c>
      <c r="D30" s="227">
        <f>'[1]Podklady RZ'!D612</f>
        <v>0.44167899999999999</v>
      </c>
      <c r="E30" s="157">
        <f>'[1]Podklady RZ'!E612</f>
        <v>0.21890299999999999</v>
      </c>
      <c r="F30" s="157">
        <f>'[1]Podklady RZ'!F612</f>
        <v>0</v>
      </c>
      <c r="G30" s="157">
        <f>'[1]Podklady RZ'!G612</f>
        <v>0</v>
      </c>
      <c r="H30" s="226">
        <f>'[1]Podklady RZ'!H612</f>
        <v>0</v>
      </c>
      <c r="I30" s="157">
        <f>'[1]Podklady RZ'!I612</f>
        <v>0</v>
      </c>
      <c r="J30" s="227">
        <f>'[1]Podklady RZ'!J612</f>
        <v>0</v>
      </c>
      <c r="K30" s="226">
        <f>'[1]Podklady RZ'!K612</f>
        <v>0.28575400000000001</v>
      </c>
      <c r="L30" s="157">
        <f>'[1]Podklady RZ'!L612</f>
        <v>0.50026700000000002</v>
      </c>
      <c r="M30" s="227">
        <f>'[1]Podklady RZ'!M612</f>
        <v>0.89022799999999991</v>
      </c>
      <c r="N30" s="157">
        <f>'[1]Podklady RZ'!N612</f>
        <v>3.6166520000000002</v>
      </c>
      <c r="O30" s="164">
        <f>'[1]Podklady RZ'!O612</f>
        <v>1.933450175497935E-2</v>
      </c>
      <c r="P30" s="81"/>
    </row>
    <row r="31" spans="1:21">
      <c r="A31" s="127" t="s">
        <v>301</v>
      </c>
      <c r="B31" s="226">
        <f>'[1]Podklady RZ'!B613</f>
        <v>8.0991600000000012</v>
      </c>
      <c r="C31" s="157">
        <f>'[1]Podklady RZ'!C613</f>
        <v>6.7376399999999999</v>
      </c>
      <c r="D31" s="227">
        <f>'[1]Podklady RZ'!D613</f>
        <v>6.5014599999999998</v>
      </c>
      <c r="E31" s="157">
        <f>'[1]Podklady RZ'!E613</f>
        <v>3.2176099999999996</v>
      </c>
      <c r="F31" s="157">
        <f>'[1]Podklady RZ'!F613</f>
        <v>1.52799</v>
      </c>
      <c r="G31" s="157">
        <f>'[1]Podklady RZ'!G613</f>
        <v>1.0363</v>
      </c>
      <c r="H31" s="226">
        <f>'[1]Podklady RZ'!H613</f>
        <v>1.0012000000000001</v>
      </c>
      <c r="I31" s="157">
        <f>'[1]Podklady RZ'!I613</f>
        <v>0.83360000000000001</v>
      </c>
      <c r="J31" s="227">
        <f>'[1]Podklady RZ'!J613</f>
        <v>0.92527499999999996</v>
      </c>
      <c r="K31" s="226">
        <f>'[1]Podklady RZ'!K613</f>
        <v>1.4016600000000001</v>
      </c>
      <c r="L31" s="157">
        <f>'[1]Podklady RZ'!L613</f>
        <v>3.0911900000000001</v>
      </c>
      <c r="M31" s="227">
        <f>'[1]Podklady RZ'!M613</f>
        <v>3.8212299999999999</v>
      </c>
      <c r="N31" s="157">
        <f>'[1]Podklady RZ'!N613</f>
        <v>38.194314999999996</v>
      </c>
      <c r="O31" s="164">
        <f>'[1]Podklady RZ'!O613</f>
        <v>6.8958349996610879E-2</v>
      </c>
      <c r="P31" s="81"/>
    </row>
    <row r="32" spans="1:21">
      <c r="A32" s="127" t="s">
        <v>302</v>
      </c>
      <c r="B32" s="226">
        <f>'[1]Podklady RZ'!B614</f>
        <v>282.46252300000003</v>
      </c>
      <c r="C32" s="157">
        <f>'[1]Podklady RZ'!C614</f>
        <v>242.08989199999999</v>
      </c>
      <c r="D32" s="227">
        <f>'[1]Podklady RZ'!D614</f>
        <v>189.95358800000002</v>
      </c>
      <c r="E32" s="157">
        <f>'[1]Podklady RZ'!E614</f>
        <v>123.765134</v>
      </c>
      <c r="F32" s="157">
        <f>'[1]Podklady RZ'!F614</f>
        <v>111.10922800000002</v>
      </c>
      <c r="G32" s="157">
        <f>'[1]Podklady RZ'!G614</f>
        <v>44.510123000000007</v>
      </c>
      <c r="H32" s="226">
        <f>'[1]Podklady RZ'!H614</f>
        <v>44.673899999999996</v>
      </c>
      <c r="I32" s="157">
        <f>'[1]Podklady RZ'!I614</f>
        <v>44.935529000000002</v>
      </c>
      <c r="J32" s="227">
        <f>'[1]Podklady RZ'!J614</f>
        <v>72.759989999999988</v>
      </c>
      <c r="K32" s="226">
        <f>'[1]Podklady RZ'!K614</f>
        <v>153.04411700000003</v>
      </c>
      <c r="L32" s="157">
        <f>'[1]Podklady RZ'!L614</f>
        <v>214.70479799999998</v>
      </c>
      <c r="M32" s="227">
        <f>'[1]Podklady RZ'!M614</f>
        <v>262.24073499999997</v>
      </c>
      <c r="N32" s="157">
        <f>'[1]Podklady RZ'!N614</f>
        <v>1786.2495570000001</v>
      </c>
      <c r="O32" s="164">
        <f>'[1]Podklady RZ'!O614</f>
        <v>5.4317459484177058E-2</v>
      </c>
      <c r="P32" s="81"/>
    </row>
    <row r="33" spans="1:16">
      <c r="A33" s="127" t="s">
        <v>303</v>
      </c>
      <c r="B33" s="226">
        <f>'[1]Podklady RZ'!B615</f>
        <v>144.18763199999998</v>
      </c>
      <c r="C33" s="157">
        <f>'[1]Podklady RZ'!C615</f>
        <v>192.52036100000004</v>
      </c>
      <c r="D33" s="227">
        <f>'[1]Podklady RZ'!D615</f>
        <v>140.10165900000001</v>
      </c>
      <c r="E33" s="157">
        <f>'[1]Podklady RZ'!E615</f>
        <v>85.639253999999994</v>
      </c>
      <c r="F33" s="157">
        <f>'[1]Podklady RZ'!F615</f>
        <v>46.921565000000001</v>
      </c>
      <c r="G33" s="157">
        <f>'[1]Podklady RZ'!G615</f>
        <v>22.741545000000002</v>
      </c>
      <c r="H33" s="226">
        <f>'[1]Podklady RZ'!H615</f>
        <v>19.147031999999999</v>
      </c>
      <c r="I33" s="157">
        <f>'[1]Podklady RZ'!I615</f>
        <v>17.516798999999999</v>
      </c>
      <c r="J33" s="227">
        <f>'[1]Podklady RZ'!J615</f>
        <v>31.711476000000005</v>
      </c>
      <c r="K33" s="226">
        <f>'[1]Podklady RZ'!K615</f>
        <v>105.28861500000002</v>
      </c>
      <c r="L33" s="157">
        <f>'[1]Podklady RZ'!L615</f>
        <v>163.34823799999998</v>
      </c>
      <c r="M33" s="227">
        <f>'[1]Podklady RZ'!M615</f>
        <v>189.70245200000002</v>
      </c>
      <c r="N33" s="157">
        <f>'[1]Podklady RZ'!N615</f>
        <v>1158.826628</v>
      </c>
      <c r="O33" s="164">
        <f>'[1]Podklady RZ'!O615</f>
        <v>6.992751921695213E-2</v>
      </c>
      <c r="P33" s="81"/>
    </row>
    <row r="34" spans="1:16">
      <c r="A34" s="127" t="s">
        <v>236</v>
      </c>
      <c r="B34" s="226">
        <f>'[1]Podklady RZ'!B616</f>
        <v>1.9630999999999998</v>
      </c>
      <c r="C34" s="157">
        <f>'[1]Podklady RZ'!C616</f>
        <v>1.3237000000000001</v>
      </c>
      <c r="D34" s="227">
        <f>'[1]Podklady RZ'!D616</f>
        <v>0.94270000000000009</v>
      </c>
      <c r="E34" s="157">
        <f>'[1]Podklady RZ'!E616</f>
        <v>0.72070000000000001</v>
      </c>
      <c r="F34" s="157">
        <f>'[1]Podklady RZ'!F616</f>
        <v>0.4728</v>
      </c>
      <c r="G34" s="157">
        <f>'[1]Podklady RZ'!G616</f>
        <v>0.39639999999999997</v>
      </c>
      <c r="H34" s="226">
        <f>'[1]Podklady RZ'!H616</f>
        <v>0.121</v>
      </c>
      <c r="I34" s="157">
        <f>'[1]Podklady RZ'!I616</f>
        <v>2.8E-3</v>
      </c>
      <c r="J34" s="227">
        <f>'[1]Podklady RZ'!J616</f>
        <v>0.27029999999999998</v>
      </c>
      <c r="K34" s="226">
        <f>'[1]Podklady RZ'!K616</f>
        <v>4.19E-2</v>
      </c>
      <c r="L34" s="157">
        <f>'[1]Podklady RZ'!L616</f>
        <v>0.15909999999999999</v>
      </c>
      <c r="M34" s="227">
        <f>'[1]Podklady RZ'!M616</f>
        <v>0.23230000000000001</v>
      </c>
      <c r="N34" s="157">
        <f>'[1]Podklady RZ'!N616</f>
        <v>6.6467999999999998</v>
      </c>
      <c r="O34" s="164">
        <f>'[1]Podklady RZ'!O616</f>
        <v>4.3233314957158136E-3</v>
      </c>
      <c r="P34" s="81"/>
    </row>
    <row r="35" spans="1:16" ht="12"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2.6757165266651384E-2</v>
      </c>
    </row>
    <row r="40" spans="1:16">
      <c r="B40" s="1"/>
      <c r="C40" s="1"/>
      <c r="D40" s="1"/>
      <c r="M40" s="10" t="s">
        <v>215</v>
      </c>
      <c r="N40" s="84">
        <f>O8</f>
        <v>4.0508174335691323E-2</v>
      </c>
    </row>
    <row r="41" spans="1:16">
      <c r="B41" s="8"/>
      <c r="C41" s="8"/>
      <c r="D41" s="8"/>
      <c r="M41" s="10" t="s">
        <v>219</v>
      </c>
      <c r="N41" s="84">
        <f>O9</f>
        <v>5.1302128745213282E-2</v>
      </c>
    </row>
  </sheetData>
  <mergeCells count="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{923E33B5-C0A5-4B39-BC0E-09C621F13762}</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{81DFDD2E-FA01-4620-A16E-6B9E02C98F64}</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923E33B5-C0A5-4B39-BC0E-09C621F13762}">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81DFDD2E-FA01-4620-A16E-6B9E02C98F64}">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List41">
    <tabColor rgb="FF00B0F0"/>
  </sheetPr>
  <dimension ref="A1:U41"/>
  <sheetViews>
    <sheetView showGridLines="0" view="pageBreakPreview" zoomScaleNormal="70" zoomScaleSheetLayoutView="100" workbookViewId="0">
      <selection activeCell="Q27" sqref="Q27"/>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330</v>
      </c>
      <c r="O1" s="191" t="str">
        <f>'3'!N1</f>
        <v>2022</v>
      </c>
    </row>
    <row r="2" spans="1:21" ht="12" customHeight="1">
      <c r="F2" s="10"/>
      <c r="G2" s="10"/>
      <c r="H2" s="10"/>
      <c r="I2" s="10"/>
      <c r="J2" s="10"/>
      <c r="K2" s="10"/>
    </row>
    <row r="3" spans="1:21">
      <c r="B3" s="22"/>
      <c r="C3" s="22"/>
      <c r="D3" s="22"/>
      <c r="E3" s="22"/>
      <c r="F3" s="10"/>
      <c r="K3" s="10"/>
      <c r="L3" s="9"/>
    </row>
    <row r="4" spans="1:21" ht="12.75" customHeight="1">
      <c r="A4" s="131"/>
      <c r="B4" s="263" t="s">
        <v>198</v>
      </c>
      <c r="C4" s="264"/>
      <c r="D4" s="265"/>
      <c r="E4" s="264" t="s">
        <v>199</v>
      </c>
      <c r="F4" s="264"/>
      <c r="G4" s="264"/>
      <c r="H4" s="263" t="s">
        <v>200</v>
      </c>
      <c r="I4" s="264"/>
      <c r="J4" s="265"/>
      <c r="K4" s="263" t="s">
        <v>201</v>
      </c>
      <c r="L4" s="264"/>
      <c r="M4" s="265"/>
      <c r="N4" s="266" t="s">
        <v>214</v>
      </c>
      <c r="O4" s="273" t="s">
        <v>309</v>
      </c>
    </row>
    <row r="5" spans="1:21">
      <c r="A5" s="130"/>
      <c r="B5" s="243" t="s">
        <v>202</v>
      </c>
      <c r="C5" s="244" t="s">
        <v>203</v>
      </c>
      <c r="D5" s="245" t="s">
        <v>204</v>
      </c>
      <c r="E5" s="244" t="s">
        <v>205</v>
      </c>
      <c r="F5" s="244" t="s">
        <v>206</v>
      </c>
      <c r="G5" s="244" t="s">
        <v>207</v>
      </c>
      <c r="H5" s="243" t="s">
        <v>208</v>
      </c>
      <c r="I5" s="244" t="s">
        <v>209</v>
      </c>
      <c r="J5" s="245" t="s">
        <v>210</v>
      </c>
      <c r="K5" s="243" t="s">
        <v>211</v>
      </c>
      <c r="L5" s="244" t="s">
        <v>212</v>
      </c>
      <c r="M5" s="245" t="s">
        <v>213</v>
      </c>
      <c r="N5" s="266"/>
      <c r="O5" s="273"/>
      <c r="P5" s="10"/>
      <c r="U5" s="10"/>
    </row>
    <row r="6" spans="1:21">
      <c r="A6" s="124" t="s">
        <v>310</v>
      </c>
      <c r="B6" s="224">
        <f>'[1]Podklady RZ'!B624</f>
        <v>4585.0997000000007</v>
      </c>
      <c r="C6" s="156">
        <f>'[1]Podklady RZ'!C624</f>
        <v>4584.8167000000012</v>
      </c>
      <c r="D6" s="225">
        <f>'[1]Podklady RZ'!D624</f>
        <v>4585.3397000000004</v>
      </c>
      <c r="E6" s="156">
        <f>'[1]Podklady RZ'!E624</f>
        <v>4685.2617</v>
      </c>
      <c r="F6" s="156">
        <f>'[1]Podklady RZ'!F624</f>
        <v>4599.2197000000006</v>
      </c>
      <c r="G6" s="156">
        <f>'[1]Podklady RZ'!G624</f>
        <v>4597.3897000000006</v>
      </c>
      <c r="H6" s="224">
        <f>'[1]Podklady RZ'!H624</f>
        <v>4613.3617000000004</v>
      </c>
      <c r="I6" s="156">
        <f>'[1]Podklady RZ'!I624</f>
        <v>4613.9177</v>
      </c>
      <c r="J6" s="225">
        <f>'[1]Podklady RZ'!J624</f>
        <v>4619.8097000000007</v>
      </c>
      <c r="K6" s="224">
        <f>'[1]Podklady RZ'!K624</f>
        <v>4622.8687</v>
      </c>
      <c r="L6" s="156">
        <f>'[1]Podklady RZ'!L624</f>
        <v>4622.7696999999998</v>
      </c>
      <c r="M6" s="225">
        <f>'[1]Podklady RZ'!M624</f>
        <v>4624.1296999999995</v>
      </c>
      <c r="N6" s="156">
        <f>'[1]Podklady RZ'!N624</f>
        <v>4624.1296999999995</v>
      </c>
      <c r="O6" s="162">
        <f>'[1]Podklady RZ'!O624</f>
        <v>0.11989654128277573</v>
      </c>
      <c r="P6" s="10"/>
      <c r="U6" s="56"/>
    </row>
    <row r="7" spans="1:21">
      <c r="A7" s="124" t="s">
        <v>311</v>
      </c>
      <c r="B7" s="224">
        <f>'[1]Podklady RZ'!B625</f>
        <v>3296.4961460000004</v>
      </c>
      <c r="C7" s="156">
        <f>'[1]Podklady RZ'!C625</f>
        <v>2948.4409509999991</v>
      </c>
      <c r="D7" s="225">
        <f>'[1]Podklady RZ'!D625</f>
        <v>2475.4287169999984</v>
      </c>
      <c r="E7" s="156">
        <f>'[1]Podklady RZ'!E625</f>
        <v>1578.0504259999998</v>
      </c>
      <c r="F7" s="156">
        <f>'[1]Podklady RZ'!F625</f>
        <v>1394.528558</v>
      </c>
      <c r="G7" s="156">
        <f>'[1]Podklady RZ'!G625</f>
        <v>1015.1108159999997</v>
      </c>
      <c r="H7" s="224">
        <f>'[1]Podklady RZ'!H625</f>
        <v>892.64355899999953</v>
      </c>
      <c r="I7" s="156">
        <f>'[1]Podklady RZ'!I625</f>
        <v>956.15823899999998</v>
      </c>
      <c r="J7" s="225">
        <f>'[1]Podklady RZ'!J625</f>
        <v>1246.9695540000009</v>
      </c>
      <c r="K7" s="224">
        <f>'[1]Podklady RZ'!K625</f>
        <v>2194.0583110000011</v>
      </c>
      <c r="L7" s="156">
        <f>'[1]Podklady RZ'!L625</f>
        <v>2704.3923460000024</v>
      </c>
      <c r="M7" s="225">
        <f>'[1]Podklady RZ'!M625</f>
        <v>3115.2165160000018</v>
      </c>
      <c r="N7" s="156">
        <f>'[1]Podklady RZ'!N625</f>
        <v>23817.494139000002</v>
      </c>
      <c r="O7" s="162">
        <f>'[1]Podklady RZ'!O625</f>
        <v>0.17342693662749586</v>
      </c>
      <c r="P7" s="10"/>
      <c r="U7" s="56"/>
    </row>
    <row r="8" spans="1:21">
      <c r="A8" s="124" t="s">
        <v>312</v>
      </c>
      <c r="B8" s="224">
        <f>'[1]Podklady RZ'!B626</f>
        <v>2649.4158609999999</v>
      </c>
      <c r="C8" s="156">
        <f>'[1]Podklady RZ'!C626</f>
        <v>2447.7320589999999</v>
      </c>
      <c r="D8" s="225">
        <f>'[1]Podklady RZ'!D626</f>
        <v>2024.1062939999997</v>
      </c>
      <c r="E8" s="156">
        <f>'[1]Podklady RZ'!E626</f>
        <v>1202.3323349999998</v>
      </c>
      <c r="F8" s="156">
        <f>'[1]Podklady RZ'!F626</f>
        <v>1012.2904260000001</v>
      </c>
      <c r="G8" s="156">
        <f>'[1]Podklady RZ'!G626</f>
        <v>692.64514499999996</v>
      </c>
      <c r="H8" s="224">
        <f>'[1]Podklady RZ'!H626</f>
        <v>579.87235200000009</v>
      </c>
      <c r="I8" s="156">
        <f>'[1]Podklady RZ'!I626</f>
        <v>635.21834699999999</v>
      </c>
      <c r="J8" s="225">
        <f>'[1]Podklady RZ'!J626</f>
        <v>790.2851260000001</v>
      </c>
      <c r="K8" s="224">
        <f>'[1]Podklady RZ'!K626</f>
        <v>1588.8198850000001</v>
      </c>
      <c r="L8" s="156">
        <f>'[1]Podklady RZ'!L626</f>
        <v>2134.8675029999995</v>
      </c>
      <c r="M8" s="225">
        <f>'[1]Podklady RZ'!M626</f>
        <v>2507.9322509999997</v>
      </c>
      <c r="N8" s="156">
        <f>'[1]Podklady RZ'!N626</f>
        <v>18265.517583999997</v>
      </c>
      <c r="O8" s="163">
        <f>'[1]Podklady RZ'!O626</f>
        <v>0.23692807454055514</v>
      </c>
      <c r="P8" s="81"/>
      <c r="U8" s="83"/>
    </row>
    <row r="9" spans="1:21">
      <c r="A9" s="127" t="s">
        <v>223</v>
      </c>
      <c r="B9" s="226">
        <f>'[1]Podklady RZ'!B627</f>
        <v>311.85696799999999</v>
      </c>
      <c r="C9" s="157">
        <f>'[1]Podklady RZ'!C627</f>
        <v>289.60443700000002</v>
      </c>
      <c r="D9" s="227">
        <f>'[1]Podklady RZ'!D627</f>
        <v>244.26304199999998</v>
      </c>
      <c r="E9" s="157">
        <f>'[1]Podklady RZ'!E627</f>
        <v>122.150814</v>
      </c>
      <c r="F9" s="157">
        <f>'[1]Podklady RZ'!F627</f>
        <v>126.27576499999998</v>
      </c>
      <c r="G9" s="157">
        <f>'[1]Podklady RZ'!G627</f>
        <v>63.802833</v>
      </c>
      <c r="H9" s="226">
        <f>'[1]Podklady RZ'!H627</f>
        <v>45.864788999999995</v>
      </c>
      <c r="I9" s="157">
        <f>'[1]Podklady RZ'!I627</f>
        <v>60.935539000000006</v>
      </c>
      <c r="J9" s="227">
        <f>'[1]Podklady RZ'!J627</f>
        <v>84.576817000000005</v>
      </c>
      <c r="K9" s="226">
        <f>'[1]Podklady RZ'!K627</f>
        <v>129.39872499999998</v>
      </c>
      <c r="L9" s="157">
        <f>'[1]Podklady RZ'!L627</f>
        <v>176.99888199999998</v>
      </c>
      <c r="M9" s="227">
        <f>'[1]Podklady RZ'!M627</f>
        <v>253.39280599999998</v>
      </c>
      <c r="N9" s="157">
        <f>'[1]Podklady RZ'!N627</f>
        <v>1909.1214170000001</v>
      </c>
      <c r="O9" s="164">
        <f>'[1]Podklady RZ'!O627</f>
        <v>0.17832532833460252</v>
      </c>
      <c r="P9" s="81"/>
      <c r="U9" s="97"/>
    </row>
    <row r="10" spans="1:21">
      <c r="A10" s="127" t="s">
        <v>224</v>
      </c>
      <c r="B10" s="226">
        <f>'[1]Podklady RZ'!B628</f>
        <v>4.3692349999999998</v>
      </c>
      <c r="C10" s="157">
        <f>'[1]Podklady RZ'!C628</f>
        <v>4.4704160000000002</v>
      </c>
      <c r="D10" s="227">
        <f>'[1]Podklady RZ'!D628</f>
        <v>3.703484</v>
      </c>
      <c r="E10" s="157">
        <f>'[1]Podklady RZ'!E628</f>
        <v>3.2727020000000002</v>
      </c>
      <c r="F10" s="157">
        <f>'[1]Podklady RZ'!F628</f>
        <v>3.352087</v>
      </c>
      <c r="G10" s="157">
        <f>'[1]Podklady RZ'!G628</f>
        <v>2.8972920000000002</v>
      </c>
      <c r="H10" s="226">
        <f>'[1]Podklady RZ'!H628</f>
        <v>2.5426630000000001</v>
      </c>
      <c r="I10" s="157">
        <f>'[1]Podklady RZ'!I628</f>
        <v>2.5855939999999999</v>
      </c>
      <c r="J10" s="227">
        <f>'[1]Podklady RZ'!J628</f>
        <v>2.350015</v>
      </c>
      <c r="K10" s="226">
        <f>'[1]Podklady RZ'!K628</f>
        <v>4.3777270000000001</v>
      </c>
      <c r="L10" s="157">
        <f>'[1]Podklady RZ'!L628</f>
        <v>4.5258979999999998</v>
      </c>
      <c r="M10" s="227">
        <f>'[1]Podklady RZ'!M628</f>
        <v>3.8648690000000001</v>
      </c>
      <c r="N10" s="157">
        <f>'[1]Podklady RZ'!N628</f>
        <v>42.311982</v>
      </c>
      <c r="O10" s="164">
        <f>'[1]Podklady RZ'!O628</f>
        <v>7.8634562208523301E-2</v>
      </c>
      <c r="P10" s="81"/>
      <c r="U10" s="97"/>
    </row>
    <row r="11" spans="1:21">
      <c r="A11" s="127" t="s">
        <v>225</v>
      </c>
      <c r="B11" s="226">
        <f>'[1]Podklady RZ'!B629</f>
        <v>0</v>
      </c>
      <c r="C11" s="157">
        <f>'[1]Podklady RZ'!C629</f>
        <v>0</v>
      </c>
      <c r="D11" s="227">
        <f>'[1]Podklady RZ'!D629</f>
        <v>0</v>
      </c>
      <c r="E11" s="157">
        <f>'[1]Podklady RZ'!E629</f>
        <v>0</v>
      </c>
      <c r="F11" s="157">
        <f>'[1]Podklady RZ'!F629</f>
        <v>0</v>
      </c>
      <c r="G11" s="157">
        <f>'[1]Podklady RZ'!G629</f>
        <v>0</v>
      </c>
      <c r="H11" s="226">
        <f>'[1]Podklady RZ'!H629</f>
        <v>0</v>
      </c>
      <c r="I11" s="157">
        <f>'[1]Podklady RZ'!I629</f>
        <v>0</v>
      </c>
      <c r="J11" s="227">
        <f>'[1]Podklady RZ'!J629</f>
        <v>0</v>
      </c>
      <c r="K11" s="226">
        <f>'[1]Podklady RZ'!K629</f>
        <v>0</v>
      </c>
      <c r="L11" s="157">
        <f>'[1]Podklady RZ'!L629</f>
        <v>0</v>
      </c>
      <c r="M11" s="227">
        <f>'[1]Podklady RZ'!M629</f>
        <v>0</v>
      </c>
      <c r="N11" s="157">
        <f>'[1]Podklady RZ'!N629</f>
        <v>0</v>
      </c>
      <c r="O11" s="164">
        <f>'[1]Podklady RZ'!O629</f>
        <v>0</v>
      </c>
      <c r="P11" s="81"/>
      <c r="U11" s="97"/>
    </row>
    <row r="12" spans="1:21">
      <c r="A12" s="127" t="s">
        <v>226</v>
      </c>
      <c r="B12" s="226">
        <f>'[1]Podklady RZ'!B630</f>
        <v>3.156631</v>
      </c>
      <c r="C12" s="157">
        <f>'[1]Podklady RZ'!C630</f>
        <v>1.9349949999999998</v>
      </c>
      <c r="D12" s="227">
        <f>'[1]Podklady RZ'!D630</f>
        <v>3.3352740000000001</v>
      </c>
      <c r="E12" s="157">
        <f>'[1]Podklady RZ'!E630</f>
        <v>2.6727669999999999</v>
      </c>
      <c r="F12" s="157">
        <f>'[1]Podklady RZ'!F630</f>
        <v>1.221122</v>
      </c>
      <c r="G12" s="157">
        <f>'[1]Podklady RZ'!G630</f>
        <v>2.0813190000000001</v>
      </c>
      <c r="H12" s="226">
        <f>'[1]Podklady RZ'!H630</f>
        <v>0.59417299999999995</v>
      </c>
      <c r="I12" s="157">
        <f>'[1]Podklady RZ'!I630</f>
        <v>0.91892700000000005</v>
      </c>
      <c r="J12" s="227">
        <f>'[1]Podklady RZ'!J630</f>
        <v>0.87028099999999997</v>
      </c>
      <c r="K12" s="226">
        <f>'[1]Podklady RZ'!K630</f>
        <v>1.4241700000000002</v>
      </c>
      <c r="L12" s="157">
        <f>'[1]Podklady RZ'!L630</f>
        <v>0.122739</v>
      </c>
      <c r="M12" s="227">
        <f>'[1]Podklady RZ'!M630</f>
        <v>0.199324</v>
      </c>
      <c r="N12" s="157">
        <f>'[1]Podklady RZ'!N630</f>
        <v>18.531721999999998</v>
      </c>
      <c r="O12" s="164">
        <f>'[1]Podklady RZ'!O630</f>
        <v>0.35033373513048988</v>
      </c>
      <c r="P12" s="81"/>
      <c r="U12" s="97"/>
    </row>
    <row r="13" spans="1:21">
      <c r="A13" s="127" t="s">
        <v>227</v>
      </c>
      <c r="B13" s="226">
        <f>'[1]Podklady RZ'!B631</f>
        <v>0</v>
      </c>
      <c r="C13" s="157">
        <f>'[1]Podklady RZ'!C631</f>
        <v>0</v>
      </c>
      <c r="D13" s="227">
        <f>'[1]Podklady RZ'!D631</f>
        <v>0</v>
      </c>
      <c r="E13" s="157">
        <f>'[1]Podklady RZ'!E631</f>
        <v>0</v>
      </c>
      <c r="F13" s="157">
        <f>'[1]Podklady RZ'!F631</f>
        <v>0</v>
      </c>
      <c r="G13" s="157">
        <f>'[1]Podklady RZ'!G631</f>
        <v>0</v>
      </c>
      <c r="H13" s="226">
        <f>'[1]Podklady RZ'!H631</f>
        <v>0</v>
      </c>
      <c r="I13" s="157">
        <f>'[1]Podklady RZ'!I631</f>
        <v>0</v>
      </c>
      <c r="J13" s="227">
        <f>'[1]Podklady RZ'!J631</f>
        <v>0</v>
      </c>
      <c r="K13" s="226">
        <f>'[1]Podklady RZ'!K631</f>
        <v>0</v>
      </c>
      <c r="L13" s="157">
        <f>'[1]Podklady RZ'!L631</f>
        <v>0</v>
      </c>
      <c r="M13" s="227">
        <f>'[1]Podklady RZ'!M631</f>
        <v>0</v>
      </c>
      <c r="N13" s="157">
        <f>'[1]Podklady RZ'!N631</f>
        <v>0</v>
      </c>
      <c r="O13" s="164">
        <f>'[1]Podklady RZ'!O631</f>
        <v>0</v>
      </c>
      <c r="P13" s="81"/>
      <c r="U13" s="97"/>
    </row>
    <row r="14" spans="1:21">
      <c r="A14" s="127" t="s">
        <v>228</v>
      </c>
      <c r="B14" s="226">
        <f>'[1]Podklady RZ'!B632</f>
        <v>0</v>
      </c>
      <c r="C14" s="157">
        <f>'[1]Podklady RZ'!C632</f>
        <v>0</v>
      </c>
      <c r="D14" s="227">
        <f>'[1]Podklady RZ'!D632</f>
        <v>0</v>
      </c>
      <c r="E14" s="157">
        <f>'[1]Podklady RZ'!E632</f>
        <v>0</v>
      </c>
      <c r="F14" s="157">
        <f>'[1]Podklady RZ'!F632</f>
        <v>0</v>
      </c>
      <c r="G14" s="157">
        <f>'[1]Podklady RZ'!G632</f>
        <v>0</v>
      </c>
      <c r="H14" s="226">
        <f>'[1]Podklady RZ'!H632</f>
        <v>0</v>
      </c>
      <c r="I14" s="157">
        <f>'[1]Podklady RZ'!I632</f>
        <v>0</v>
      </c>
      <c r="J14" s="227">
        <f>'[1]Podklady RZ'!J632</f>
        <v>0</v>
      </c>
      <c r="K14" s="226">
        <f>'[1]Podklady RZ'!K632</f>
        <v>0</v>
      </c>
      <c r="L14" s="157">
        <f>'[1]Podklady RZ'!L632</f>
        <v>0</v>
      </c>
      <c r="M14" s="227">
        <f>'[1]Podklady RZ'!M632</f>
        <v>0</v>
      </c>
      <c r="N14" s="157">
        <f>'[1]Podklady RZ'!N632</f>
        <v>0</v>
      </c>
      <c r="O14" s="164">
        <f>'[1]Podklady RZ'!O632</f>
        <v>0</v>
      </c>
      <c r="P14" s="81"/>
      <c r="U14" s="97"/>
    </row>
    <row r="15" spans="1:21">
      <c r="A15" s="127" t="s">
        <v>229</v>
      </c>
      <c r="B15" s="226">
        <f>'[1]Podklady RZ'!B633</f>
        <v>1706.1503649999997</v>
      </c>
      <c r="C15" s="157">
        <f>'[1]Podklady RZ'!C633</f>
        <v>1546.2968409999999</v>
      </c>
      <c r="D15" s="227">
        <f>'[1]Podklady RZ'!D633</f>
        <v>1204.775009</v>
      </c>
      <c r="E15" s="157">
        <f>'[1]Podklady RZ'!E633</f>
        <v>745.69588199999998</v>
      </c>
      <c r="F15" s="157">
        <f>'[1]Podklady RZ'!F633</f>
        <v>588.00110600000005</v>
      </c>
      <c r="G15" s="157">
        <f>'[1]Podklady RZ'!G633</f>
        <v>295.06517400000001</v>
      </c>
      <c r="H15" s="226">
        <f>'[1]Podklady RZ'!H633</f>
        <v>219.49423999999999</v>
      </c>
      <c r="I15" s="157">
        <f>'[1]Podklady RZ'!I633</f>
        <v>239.308706</v>
      </c>
      <c r="J15" s="227">
        <f>'[1]Podklady RZ'!J633</f>
        <v>421.15587199999999</v>
      </c>
      <c r="K15" s="226">
        <f>'[1]Podklady RZ'!K633</f>
        <v>954.71809800000005</v>
      </c>
      <c r="L15" s="157">
        <f>'[1]Podklady RZ'!L633</f>
        <v>1388.0904889999999</v>
      </c>
      <c r="M15" s="227">
        <f>'[1]Podklady RZ'!M633</f>
        <v>1628.2783739999998</v>
      </c>
      <c r="N15" s="157">
        <f>'[1]Podklady RZ'!N633</f>
        <v>10937.030155999999</v>
      </c>
      <c r="O15" s="164">
        <f>'[1]Podklady RZ'!O633</f>
        <v>0.34870470269478432</v>
      </c>
      <c r="P15" s="81"/>
      <c r="U15" s="97"/>
    </row>
    <row r="16" spans="1:21">
      <c r="A16" s="127" t="s">
        <v>230</v>
      </c>
      <c r="B16" s="226">
        <f>'[1]Podklady RZ'!B634</f>
        <v>0</v>
      </c>
      <c r="C16" s="157">
        <f>'[1]Podklady RZ'!C634</f>
        <v>0</v>
      </c>
      <c r="D16" s="227">
        <f>'[1]Podklady RZ'!D634</f>
        <v>0</v>
      </c>
      <c r="E16" s="157">
        <f>'[1]Podklady RZ'!E634</f>
        <v>0</v>
      </c>
      <c r="F16" s="157">
        <f>'[1]Podklady RZ'!F634</f>
        <v>0</v>
      </c>
      <c r="G16" s="157">
        <f>'[1]Podklady RZ'!G634</f>
        <v>0</v>
      </c>
      <c r="H16" s="226">
        <f>'[1]Podklady RZ'!H634</f>
        <v>0</v>
      </c>
      <c r="I16" s="157">
        <f>'[1]Podklady RZ'!I634</f>
        <v>0</v>
      </c>
      <c r="J16" s="227">
        <f>'[1]Podklady RZ'!J634</f>
        <v>0</v>
      </c>
      <c r="K16" s="226">
        <f>'[1]Podklady RZ'!K634</f>
        <v>0</v>
      </c>
      <c r="L16" s="157">
        <f>'[1]Podklady RZ'!L634</f>
        <v>0</v>
      </c>
      <c r="M16" s="227">
        <f>'[1]Podklady RZ'!M634</f>
        <v>0</v>
      </c>
      <c r="N16" s="157">
        <f>'[1]Podklady RZ'!N634</f>
        <v>0</v>
      </c>
      <c r="O16" s="164">
        <f>'[1]Podklady RZ'!O634</f>
        <v>0</v>
      </c>
      <c r="P16" s="81"/>
      <c r="U16" s="97"/>
    </row>
    <row r="17" spans="1:21">
      <c r="A17" s="127" t="s">
        <v>231</v>
      </c>
      <c r="B17" s="226">
        <f>'[1]Podklady RZ'!B635</f>
        <v>0</v>
      </c>
      <c r="C17" s="157">
        <f>'[1]Podklady RZ'!C635</f>
        <v>0</v>
      </c>
      <c r="D17" s="227">
        <f>'[1]Podklady RZ'!D635</f>
        <v>0</v>
      </c>
      <c r="E17" s="157">
        <f>'[1]Podklady RZ'!E635</f>
        <v>0</v>
      </c>
      <c r="F17" s="157">
        <f>'[1]Podklady RZ'!F635</f>
        <v>0</v>
      </c>
      <c r="G17" s="157">
        <f>'[1]Podklady RZ'!G635</f>
        <v>0</v>
      </c>
      <c r="H17" s="226">
        <f>'[1]Podklady RZ'!H635</f>
        <v>0</v>
      </c>
      <c r="I17" s="157">
        <f>'[1]Podklady RZ'!I635</f>
        <v>0</v>
      </c>
      <c r="J17" s="227">
        <f>'[1]Podklady RZ'!J635</f>
        <v>0</v>
      </c>
      <c r="K17" s="226">
        <f>'[1]Podklady RZ'!K635</f>
        <v>0</v>
      </c>
      <c r="L17" s="157">
        <f>'[1]Podklady RZ'!L635</f>
        <v>0</v>
      </c>
      <c r="M17" s="227">
        <f>'[1]Podklady RZ'!M635</f>
        <v>0</v>
      </c>
      <c r="N17" s="157">
        <f>'[1]Podklady RZ'!N635</f>
        <v>0</v>
      </c>
      <c r="O17" s="164">
        <f>'[1]Podklady RZ'!O635</f>
        <v>0</v>
      </c>
      <c r="P17" s="81"/>
      <c r="U17" s="97"/>
    </row>
    <row r="18" spans="1:21">
      <c r="A18" s="127" t="s">
        <v>232</v>
      </c>
      <c r="B18" s="226">
        <f>'[1]Podklady RZ'!B636</f>
        <v>58.08</v>
      </c>
      <c r="C18" s="157">
        <f>'[1]Podklady RZ'!C636</f>
        <v>69.686999999999998</v>
      </c>
      <c r="D18" s="227">
        <f>'[1]Podklady RZ'!D636</f>
        <v>68.944999999999993</v>
      </c>
      <c r="E18" s="157">
        <f>'[1]Podklady RZ'!E636</f>
        <v>40.588000000000001</v>
      </c>
      <c r="F18" s="157">
        <f>'[1]Podklady RZ'!F636</f>
        <v>64.415999999999997</v>
      </c>
      <c r="G18" s="157">
        <f>'[1]Podklady RZ'!G636</f>
        <v>73.311000000000007</v>
      </c>
      <c r="H18" s="226">
        <f>'[1]Podklady RZ'!H636</f>
        <v>51.484999999999999</v>
      </c>
      <c r="I18" s="157">
        <f>'[1]Podklady RZ'!I636</f>
        <v>53.82</v>
      </c>
      <c r="J18" s="227">
        <f>'[1]Podklady RZ'!J636</f>
        <v>66.066999999999993</v>
      </c>
      <c r="K18" s="226">
        <f>'[1]Podklady RZ'!K636</f>
        <v>71.599999999999994</v>
      </c>
      <c r="L18" s="157">
        <f>'[1]Podklady RZ'!L636</f>
        <v>74.647999999999996</v>
      </c>
      <c r="M18" s="227">
        <f>'[1]Podklady RZ'!M636</f>
        <v>99.86</v>
      </c>
      <c r="N18" s="157">
        <f>'[1]Podklady RZ'!N636</f>
        <v>792.50700000000006</v>
      </c>
      <c r="O18" s="164">
        <f>'[1]Podklady RZ'!O636</f>
        <v>0.52374404163888677</v>
      </c>
      <c r="P18" s="81"/>
      <c r="U18" s="97"/>
    </row>
    <row r="19" spans="1:21">
      <c r="A19" s="127" t="s">
        <v>233</v>
      </c>
      <c r="B19" s="226">
        <f>'[1]Podklady RZ'!B637</f>
        <v>1.3836190000000002</v>
      </c>
      <c r="C19" s="157">
        <f>'[1]Podklady RZ'!C637</f>
        <v>1.7792539999999999</v>
      </c>
      <c r="D19" s="227">
        <f>'[1]Podklady RZ'!D637</f>
        <v>1.3543179999999999</v>
      </c>
      <c r="E19" s="157">
        <f>'[1]Podklady RZ'!E637</f>
        <v>0.61654399999999998</v>
      </c>
      <c r="F19" s="157">
        <f>'[1]Podklady RZ'!F637</f>
        <v>0.64588599999999996</v>
      </c>
      <c r="G19" s="157">
        <f>'[1]Podklady RZ'!G637</f>
        <v>0.251114</v>
      </c>
      <c r="H19" s="226">
        <f>'[1]Podklady RZ'!H637</f>
        <v>0.33622199999999997</v>
      </c>
      <c r="I19" s="157">
        <f>'[1]Podklady RZ'!I637</f>
        <v>0.36943799999999999</v>
      </c>
      <c r="J19" s="227">
        <f>'[1]Podklady RZ'!J637</f>
        <v>0.39330700000000002</v>
      </c>
      <c r="K19" s="226">
        <f>'[1]Podklady RZ'!K637</f>
        <v>0.92652299999999999</v>
      </c>
      <c r="L19" s="157">
        <f>'[1]Podklady RZ'!L637</f>
        <v>2.2369870000000001</v>
      </c>
      <c r="M19" s="227">
        <f>'[1]Podklady RZ'!M637</f>
        <v>2.3785219999999998</v>
      </c>
      <c r="N19" s="157">
        <f>'[1]Podklady RZ'!N637</f>
        <v>12.671734000000001</v>
      </c>
      <c r="O19" s="164">
        <f>'[1]Podklady RZ'!O637</f>
        <v>0.48786724311567986</v>
      </c>
      <c r="P19" s="81"/>
      <c r="U19" s="97"/>
    </row>
    <row r="20" spans="1:21">
      <c r="A20" s="127" t="s">
        <v>234</v>
      </c>
      <c r="B20" s="226">
        <f>'[1]Podklady RZ'!B638</f>
        <v>5.6289999999999996</v>
      </c>
      <c r="C20" s="157">
        <f>'[1]Podklady RZ'!C638</f>
        <v>6.8</v>
      </c>
      <c r="D20" s="227">
        <f>'[1]Podklady RZ'!D638</f>
        <v>5.8879999999999999</v>
      </c>
      <c r="E20" s="157">
        <f>'[1]Podklady RZ'!E638</f>
        <v>7.766</v>
      </c>
      <c r="F20" s="157">
        <f>'[1]Podklady RZ'!F638</f>
        <v>5.3319999999999999</v>
      </c>
      <c r="G20" s="157">
        <f>'[1]Podklady RZ'!G638</f>
        <v>5.8259999999999996</v>
      </c>
      <c r="H20" s="226">
        <f>'[1]Podklady RZ'!H638</f>
        <v>3.8849999999999998</v>
      </c>
      <c r="I20" s="157">
        <f>'[1]Podklady RZ'!I638</f>
        <v>2.0209999999999999</v>
      </c>
      <c r="J20" s="227">
        <f>'[1]Podklady RZ'!J638</f>
        <v>6.6159999999999997</v>
      </c>
      <c r="K20" s="226">
        <f>'[1]Podklady RZ'!K638</f>
        <v>0</v>
      </c>
      <c r="L20" s="157">
        <f>'[1]Podklady RZ'!L638</f>
        <v>6.2270000000000003</v>
      </c>
      <c r="M20" s="227">
        <f>'[1]Podklady RZ'!M638</f>
        <v>7.9829999999999997</v>
      </c>
      <c r="N20" s="157">
        <f>'[1]Podklady RZ'!N638</f>
        <v>63.972999999999992</v>
      </c>
      <c r="O20" s="164">
        <f>'[1]Podklady RZ'!O638</f>
        <v>1.9457939011650723E-2</v>
      </c>
      <c r="P20" s="81"/>
      <c r="U20" s="97"/>
    </row>
    <row r="21" spans="1:21">
      <c r="A21" s="127" t="s">
        <v>235</v>
      </c>
      <c r="B21" s="226">
        <f>'[1]Podklady RZ'!B639</f>
        <v>40.215000000000003</v>
      </c>
      <c r="C21" s="157">
        <f>'[1]Podklady RZ'!C639</f>
        <v>47.296320000000001</v>
      </c>
      <c r="D21" s="227">
        <f>'[1]Podklady RZ'!D639</f>
        <v>49.747930000000004</v>
      </c>
      <c r="E21" s="157">
        <f>'[1]Podklady RZ'!E639</f>
        <v>22.830349999999999</v>
      </c>
      <c r="F21" s="157">
        <f>'[1]Podklady RZ'!F639</f>
        <v>26.283470000000001</v>
      </c>
      <c r="G21" s="157">
        <f>'[1]Podklady RZ'!G639</f>
        <v>39.963160000000002</v>
      </c>
      <c r="H21" s="226">
        <f>'[1]Podklady RZ'!H639</f>
        <v>28.294259999999998</v>
      </c>
      <c r="I21" s="157">
        <f>'[1]Podklady RZ'!I639</f>
        <v>37.958309999999997</v>
      </c>
      <c r="J21" s="227">
        <f>'[1]Podklady RZ'!J639</f>
        <v>37.592640000000003</v>
      </c>
      <c r="K21" s="226">
        <f>'[1]Podklady RZ'!K639</f>
        <v>44.087969999999999</v>
      </c>
      <c r="L21" s="157">
        <f>'[1]Podklady RZ'!L639</f>
        <v>48.401589999999999</v>
      </c>
      <c r="M21" s="227">
        <f>'[1]Podklady RZ'!M639</f>
        <v>57.907619999999994</v>
      </c>
      <c r="N21" s="157">
        <f>'[1]Podklady RZ'!N639</f>
        <v>480.57862</v>
      </c>
      <c r="O21" s="164">
        <f>'[1]Podklady RZ'!O639</f>
        <v>0.22802825782606917</v>
      </c>
      <c r="P21" s="81"/>
      <c r="U21" s="97"/>
    </row>
    <row r="22" spans="1:21">
      <c r="A22" s="127" t="s">
        <v>236</v>
      </c>
      <c r="B22" s="226">
        <f>'[1]Podklady RZ'!B640</f>
        <v>0</v>
      </c>
      <c r="C22" s="157">
        <f>'[1]Podklady RZ'!C640</f>
        <v>0</v>
      </c>
      <c r="D22" s="227">
        <f>'[1]Podklady RZ'!D640</f>
        <v>0</v>
      </c>
      <c r="E22" s="157">
        <f>'[1]Podklady RZ'!E640</f>
        <v>0</v>
      </c>
      <c r="F22" s="157">
        <f>'[1]Podklady RZ'!F640</f>
        <v>0</v>
      </c>
      <c r="G22" s="157">
        <f>'[1]Podklady RZ'!G640</f>
        <v>0</v>
      </c>
      <c r="H22" s="226">
        <f>'[1]Podklady RZ'!H640</f>
        <v>0</v>
      </c>
      <c r="I22" s="157">
        <f>'[1]Podklady RZ'!I640</f>
        <v>0</v>
      </c>
      <c r="J22" s="227">
        <f>'[1]Podklady RZ'!J640</f>
        <v>0</v>
      </c>
      <c r="K22" s="226">
        <f>'[1]Podklady RZ'!K640</f>
        <v>0</v>
      </c>
      <c r="L22" s="157">
        <f>'[1]Podklady RZ'!L640</f>
        <v>0</v>
      </c>
      <c r="M22" s="227">
        <f>'[1]Podklady RZ'!M640</f>
        <v>0</v>
      </c>
      <c r="N22" s="157">
        <f>'[1]Podklady RZ'!N640</f>
        <v>0</v>
      </c>
      <c r="O22" s="164">
        <f>'[1]Podklady RZ'!O640</f>
        <v>0</v>
      </c>
      <c r="P22" s="81"/>
      <c r="U22" s="97"/>
    </row>
    <row r="23" spans="1:21">
      <c r="A23" s="127" t="s">
        <v>237</v>
      </c>
      <c r="B23" s="226">
        <f>'[1]Podklady RZ'!B641</f>
        <v>2.3743349999999999</v>
      </c>
      <c r="C23" s="157">
        <f>'[1]Podklady RZ'!C641</f>
        <v>2.7757990000000001</v>
      </c>
      <c r="D23" s="227">
        <f>'[1]Podklady RZ'!D641</f>
        <v>1.6501759999999999</v>
      </c>
      <c r="E23" s="157">
        <f>'[1]Podklady RZ'!E641</f>
        <v>1.1625940000000001</v>
      </c>
      <c r="F23" s="157">
        <f>'[1]Podklady RZ'!F641</f>
        <v>0.92519099999999999</v>
      </c>
      <c r="G23" s="157">
        <f>'[1]Podklady RZ'!G641</f>
        <v>2.4002029999999999</v>
      </c>
      <c r="H23" s="226">
        <f>'[1]Podklady RZ'!H641</f>
        <v>2.8806480000000003</v>
      </c>
      <c r="I23" s="157">
        <f>'[1]Podklady RZ'!I641</f>
        <v>0.44170800000000005</v>
      </c>
      <c r="J23" s="227">
        <f>'[1]Podklady RZ'!J641</f>
        <v>2.4091549999999997</v>
      </c>
      <c r="K23" s="226">
        <f>'[1]Podklady RZ'!K641</f>
        <v>1.5727979999999999</v>
      </c>
      <c r="L23" s="157">
        <f>'[1]Podklady RZ'!L641</f>
        <v>4.7547160000000002</v>
      </c>
      <c r="M23" s="227">
        <f>'[1]Podklady RZ'!M641</f>
        <v>2.1959870000000001</v>
      </c>
      <c r="N23" s="157">
        <f>'[1]Podklady RZ'!N641</f>
        <v>25.543309999999995</v>
      </c>
      <c r="O23" s="164">
        <f>'[1]Podklady RZ'!O641</f>
        <v>0.17729309784614644</v>
      </c>
      <c r="P23" s="81"/>
      <c r="U23" s="97"/>
    </row>
    <row r="24" spans="1:21">
      <c r="A24" s="127" t="s">
        <v>238</v>
      </c>
      <c r="B24" s="226">
        <f>'[1]Podklady RZ'!B642</f>
        <v>516.20070799999996</v>
      </c>
      <c r="C24" s="157">
        <f>'[1]Podklady RZ'!C642</f>
        <v>477.08699700000005</v>
      </c>
      <c r="D24" s="227">
        <f>'[1]Podklady RZ'!D642</f>
        <v>440.44406099999998</v>
      </c>
      <c r="E24" s="157">
        <f>'[1]Podklady RZ'!E642</f>
        <v>255.57668200000001</v>
      </c>
      <c r="F24" s="157">
        <f>'[1]Podklady RZ'!F642</f>
        <v>195.83779899999999</v>
      </c>
      <c r="G24" s="157">
        <f>'[1]Podklady RZ'!G642</f>
        <v>207.04704999999996</v>
      </c>
      <c r="H24" s="226">
        <f>'[1]Podklady RZ'!H642</f>
        <v>224.49535700000001</v>
      </c>
      <c r="I24" s="157">
        <f>'[1]Podklady RZ'!I642</f>
        <v>236.85912500000003</v>
      </c>
      <c r="J24" s="227">
        <f>'[1]Podklady RZ'!J642</f>
        <v>168.25403900000003</v>
      </c>
      <c r="K24" s="226">
        <f>'[1]Podklady RZ'!K642</f>
        <v>380.71387400000003</v>
      </c>
      <c r="L24" s="157">
        <f>'[1]Podklady RZ'!L642</f>
        <v>428.86120199999999</v>
      </c>
      <c r="M24" s="227">
        <f>'[1]Podklady RZ'!M642</f>
        <v>451.87174900000002</v>
      </c>
      <c r="N24" s="157">
        <f>'[1]Podklady RZ'!N642</f>
        <v>3983.2486429999994</v>
      </c>
      <c r="O24" s="164">
        <f>'[1]Podklady RZ'!O642</f>
        <v>0.18909281983983378</v>
      </c>
      <c r="P24" s="81"/>
      <c r="U24" s="78"/>
    </row>
    <row r="25" spans="1:21" ht="13.5" customHeight="1">
      <c r="A25" s="125" t="s">
        <v>331</v>
      </c>
      <c r="B25" s="224">
        <f>'[1]Podklady RZ'!B643</f>
        <v>-1352.837</v>
      </c>
      <c r="C25" s="156">
        <f>'[1]Podklady RZ'!C643</f>
        <v>-1217.644</v>
      </c>
      <c r="D25" s="225">
        <f>'[1]Podklady RZ'!D643</f>
        <v>-953.25400000000002</v>
      </c>
      <c r="E25" s="156">
        <f>'[1]Podklady RZ'!E643</f>
        <v>-597.15091000000007</v>
      </c>
      <c r="F25" s="156">
        <f>'[1]Podklady RZ'!F643</f>
        <v>-465.81599</v>
      </c>
      <c r="G25" s="156">
        <f>'[1]Podklady RZ'!G643</f>
        <v>-233.46799799999999</v>
      </c>
      <c r="H25" s="224">
        <f>'[1]Podklady RZ'!H643</f>
        <v>-181.16800000000001</v>
      </c>
      <c r="I25" s="156">
        <f>'[1]Podklady RZ'!I643</f>
        <v>-180.68</v>
      </c>
      <c r="J25" s="225">
        <f>'[1]Podklady RZ'!J643</f>
        <v>-339.38</v>
      </c>
      <c r="K25" s="224">
        <f>'[1]Podklady RZ'!K643</f>
        <v>-762.71284400000002</v>
      </c>
      <c r="L25" s="156">
        <f>'[1]Podklady RZ'!L643</f>
        <v>-1104.3979999999999</v>
      </c>
      <c r="M25" s="225">
        <f>'[1]Podklady RZ'!M643</f>
        <v>-1292.4949999999999</v>
      </c>
      <c r="N25" s="156">
        <f>'[1]Podklady RZ'!N643</f>
        <v>-8681.0037420000008</v>
      </c>
      <c r="O25" s="163"/>
      <c r="P25" s="10"/>
      <c r="U25" s="8"/>
    </row>
    <row r="26" spans="1:21" ht="13.5" customHeight="1">
      <c r="A26" s="125" t="s">
        <v>314</v>
      </c>
      <c r="B26" s="224">
        <f>'[1]Podklady RZ'!B644</f>
        <v>1057.6100670000001</v>
      </c>
      <c r="C26" s="156">
        <f>'[1]Podklady RZ'!C644</f>
        <v>991.38345800000002</v>
      </c>
      <c r="D26" s="225">
        <f>'[1]Podklady RZ'!D644</f>
        <v>827.44621700000016</v>
      </c>
      <c r="E26" s="156">
        <f>'[1]Podklady RZ'!E644</f>
        <v>487.34115699999995</v>
      </c>
      <c r="F26" s="156">
        <f>'[1]Podklady RZ'!F644</f>
        <v>389.55104400000005</v>
      </c>
      <c r="G26" s="156">
        <f>'[1]Podklady RZ'!G644</f>
        <v>309.96670999999998</v>
      </c>
      <c r="H26" s="224">
        <f>'[1]Podklady RZ'!H644</f>
        <v>271.53331800000001</v>
      </c>
      <c r="I26" s="156">
        <f>'[1]Podklady RZ'!I644</f>
        <v>317.75042200000001</v>
      </c>
      <c r="J26" s="225">
        <f>'[1]Podklady RZ'!J644</f>
        <v>302.58466999999996</v>
      </c>
      <c r="K26" s="224">
        <f>'[1]Podklady RZ'!K644</f>
        <v>696.24594800000011</v>
      </c>
      <c r="L26" s="156">
        <f>'[1]Podklady RZ'!L644</f>
        <v>875.77326199999993</v>
      </c>
      <c r="M26" s="225">
        <f>'[1]Podklady RZ'!M644</f>
        <v>955.67598400000008</v>
      </c>
      <c r="N26" s="156">
        <f>'[1]Podklady RZ'!N644</f>
        <v>7482.8622570000007</v>
      </c>
      <c r="O26" s="163">
        <f>'[1]Podklady RZ'!O644</f>
        <v>0.10917577017590482</v>
      </c>
      <c r="P26" s="10"/>
      <c r="U26" s="8"/>
    </row>
    <row r="27" spans="1:21" ht="12.75" customHeight="1">
      <c r="A27" s="127" t="s">
        <v>297</v>
      </c>
      <c r="B27" s="226">
        <f>'[1]Podklady RZ'!B645</f>
        <v>498.32950300000005</v>
      </c>
      <c r="C27" s="157">
        <f>'[1]Podklady RZ'!C645</f>
        <v>479.888237</v>
      </c>
      <c r="D27" s="227">
        <f>'[1]Podklady RZ'!D645</f>
        <v>437.623851</v>
      </c>
      <c r="E27" s="157">
        <f>'[1]Podklady RZ'!E645</f>
        <v>239.27774099999999</v>
      </c>
      <c r="F27" s="157">
        <f>'[1]Podklady RZ'!F645</f>
        <v>205.41657799999999</v>
      </c>
      <c r="G27" s="157">
        <f>'[1]Podklady RZ'!G645</f>
        <v>215.93145699999999</v>
      </c>
      <c r="H27" s="226">
        <f>'[1]Podklady RZ'!H645</f>
        <v>188.73466099999999</v>
      </c>
      <c r="I27" s="157">
        <f>'[1]Podklady RZ'!I645</f>
        <v>227.83865800000001</v>
      </c>
      <c r="J27" s="227">
        <f>'[1]Podklady RZ'!J645</f>
        <v>174.078509</v>
      </c>
      <c r="K27" s="226">
        <f>'[1]Podklady RZ'!K645</f>
        <v>391.17279200000002</v>
      </c>
      <c r="L27" s="157">
        <f>'[1]Podklady RZ'!L645</f>
        <v>435.99667400000004</v>
      </c>
      <c r="M27" s="227">
        <f>'[1]Podklady RZ'!M645</f>
        <v>451.78335100000004</v>
      </c>
      <c r="N27" s="157">
        <f>'[1]Podklady RZ'!N645</f>
        <v>3946.0720120000001</v>
      </c>
      <c r="O27" s="164">
        <f>'[1]Podklady RZ'!O645</f>
        <v>0.26780713546524232</v>
      </c>
      <c r="P27" s="81"/>
      <c r="U27" s="8"/>
    </row>
    <row r="28" spans="1:21" ht="12.75" customHeight="1">
      <c r="A28" s="127" t="s">
        <v>298</v>
      </c>
      <c r="B28" s="226">
        <f>'[1]Podklady RZ'!B646</f>
        <v>2.4327740000000002</v>
      </c>
      <c r="C28" s="157">
        <f>'[1]Podklady RZ'!C646</f>
        <v>2.3003849999999999</v>
      </c>
      <c r="D28" s="227">
        <f>'[1]Podklady RZ'!D646</f>
        <v>1.9013360000000001</v>
      </c>
      <c r="E28" s="157">
        <f>'[1]Podklady RZ'!E646</f>
        <v>0.20619999999999999</v>
      </c>
      <c r="F28" s="157">
        <f>'[1]Podklady RZ'!F646</f>
        <v>0.16696500000000003</v>
      </c>
      <c r="G28" s="157">
        <f>'[1]Podklady RZ'!G646</f>
        <v>6.3485E-2</v>
      </c>
      <c r="H28" s="226">
        <f>'[1]Podklady RZ'!H646</f>
        <v>4.8293000000000003E-2</v>
      </c>
      <c r="I28" s="157">
        <f>'[1]Podklady RZ'!I646</f>
        <v>0.34334600000000004</v>
      </c>
      <c r="J28" s="227">
        <f>'[1]Podklady RZ'!J646</f>
        <v>0.61461699999999997</v>
      </c>
      <c r="K28" s="226">
        <f>'[1]Podklady RZ'!K646</f>
        <v>3.2932999999999995</v>
      </c>
      <c r="L28" s="157">
        <f>'[1]Podklady RZ'!L646</f>
        <v>6.5328730000000004</v>
      </c>
      <c r="M28" s="227">
        <f>'[1]Podklady RZ'!M646</f>
        <v>7.4823519999999997</v>
      </c>
      <c r="N28" s="157">
        <f>'[1]Podklady RZ'!N646</f>
        <v>25.385925999999998</v>
      </c>
      <c r="O28" s="164">
        <f>'[1]Podklady RZ'!O646</f>
        <v>1.6771316779859761E-2</v>
      </c>
      <c r="P28" s="81"/>
      <c r="U28" s="8"/>
    </row>
    <row r="29" spans="1:21" ht="12.75" customHeight="1">
      <c r="A29" s="127" t="s">
        <v>299</v>
      </c>
      <c r="B29" s="226">
        <f>'[1]Podklady RZ'!B647</f>
        <v>3.4621999999999997</v>
      </c>
      <c r="C29" s="157">
        <f>'[1]Podklady RZ'!C647</f>
        <v>3.2970000000000002</v>
      </c>
      <c r="D29" s="227">
        <f>'[1]Podklady RZ'!D647</f>
        <v>2.569</v>
      </c>
      <c r="E29" s="157">
        <f>'[1]Podklady RZ'!E647</f>
        <v>1.6372</v>
      </c>
      <c r="F29" s="157">
        <f>'[1]Podklady RZ'!F647</f>
        <v>1.1204000000000001</v>
      </c>
      <c r="G29" s="157">
        <f>'[1]Podklady RZ'!G647</f>
        <v>0.28299999999999997</v>
      </c>
      <c r="H29" s="226">
        <f>'[1]Podklady RZ'!H647</f>
        <v>0.2288</v>
      </c>
      <c r="I29" s="157">
        <f>'[1]Podklady RZ'!I647</f>
        <v>0.28179999999999999</v>
      </c>
      <c r="J29" s="227">
        <f>'[1]Podklady RZ'!J647</f>
        <v>0.45519999999999999</v>
      </c>
      <c r="K29" s="226">
        <f>'[1]Podklady RZ'!K647</f>
        <v>1.6135999999999999</v>
      </c>
      <c r="L29" s="157">
        <f>'[1]Podklady RZ'!L647</f>
        <v>2.5560999999999998</v>
      </c>
      <c r="M29" s="227">
        <f>'[1]Podklady RZ'!M647</f>
        <v>3.0943000000000001</v>
      </c>
      <c r="N29" s="157">
        <f>'[1]Podklady RZ'!N647</f>
        <v>20.598599999999998</v>
      </c>
      <c r="O29" s="164">
        <f>'[1]Podklady RZ'!O647</f>
        <v>3.707224659992088E-2</v>
      </c>
      <c r="P29" s="81"/>
      <c r="U29" s="8"/>
    </row>
    <row r="30" spans="1:21" ht="12.75" customHeight="1">
      <c r="A30" s="127" t="s">
        <v>300</v>
      </c>
      <c r="B30" s="226">
        <f>'[1]Podklady RZ'!B648</f>
        <v>0.21042000000000002</v>
      </c>
      <c r="C30" s="157">
        <f>'[1]Podklady RZ'!C648</f>
        <v>0.19393000000000002</v>
      </c>
      <c r="D30" s="227">
        <f>'[1]Podklady RZ'!D648</f>
        <v>0.15800999999999998</v>
      </c>
      <c r="E30" s="157">
        <f>'[1]Podklady RZ'!E648</f>
        <v>5.0999999999999997E-2</v>
      </c>
      <c r="F30" s="157">
        <f>'[1]Podklady RZ'!F648</f>
        <v>0.03</v>
      </c>
      <c r="G30" s="157">
        <f>'[1]Podklady RZ'!G648</f>
        <v>8.0000000000000002E-3</v>
      </c>
      <c r="H30" s="226">
        <f>'[1]Podklady RZ'!H648</f>
        <v>5.0000000000000001E-3</v>
      </c>
      <c r="I30" s="157">
        <f>'[1]Podklady RZ'!I648</f>
        <v>6.0000000000000001E-3</v>
      </c>
      <c r="J30" s="227">
        <f>'[1]Podklady RZ'!J648</f>
        <v>1.4999999999999999E-2</v>
      </c>
      <c r="K30" s="226">
        <f>'[1]Podklady RZ'!K648</f>
        <v>0.11624000000000001</v>
      </c>
      <c r="L30" s="157">
        <f>'[1]Podklady RZ'!L648</f>
        <v>0.17638000000000001</v>
      </c>
      <c r="M30" s="227">
        <f>'[1]Podklady RZ'!M648</f>
        <v>0.19456999999999999</v>
      </c>
      <c r="N30" s="157">
        <f>'[1]Podklady RZ'!N648</f>
        <v>1.16455</v>
      </c>
      <c r="O30" s="164">
        <f>'[1]Podklady RZ'!O648</f>
        <v>6.2256457128751124E-3</v>
      </c>
      <c r="P30" s="81"/>
    </row>
    <row r="31" spans="1:21">
      <c r="A31" s="127" t="s">
        <v>301</v>
      </c>
      <c r="B31" s="226">
        <f>'[1]Podklady RZ'!B649</f>
        <v>1.5157370000000001</v>
      </c>
      <c r="C31" s="157">
        <f>'[1]Podklady RZ'!C649</f>
        <v>1.8955900000000001</v>
      </c>
      <c r="D31" s="227">
        <f>'[1]Podklady RZ'!D649</f>
        <v>1.0412870000000001</v>
      </c>
      <c r="E31" s="157">
        <f>'[1]Podklady RZ'!E649</f>
        <v>0.94736900000000002</v>
      </c>
      <c r="F31" s="157">
        <f>'[1]Podklady RZ'!F649</f>
        <v>0.87573800000000002</v>
      </c>
      <c r="G31" s="157">
        <f>'[1]Podklady RZ'!G649</f>
        <v>0.83868900000000002</v>
      </c>
      <c r="H31" s="226">
        <f>'[1]Podklady RZ'!H649</f>
        <v>0.99402800000000002</v>
      </c>
      <c r="I31" s="157">
        <f>'[1]Podklady RZ'!I649</f>
        <v>0.96058999999999994</v>
      </c>
      <c r="J31" s="227">
        <f>'[1]Podklady RZ'!J649</f>
        <v>1.2071990000000001</v>
      </c>
      <c r="K31" s="226">
        <f>'[1]Podklady RZ'!K649</f>
        <v>2.1648860000000001</v>
      </c>
      <c r="L31" s="157">
        <f>'[1]Podklady RZ'!L649</f>
        <v>1.8945659999999998</v>
      </c>
      <c r="M31" s="227">
        <f>'[1]Podklady RZ'!M649</f>
        <v>1.106196</v>
      </c>
      <c r="N31" s="157">
        <f>'[1]Podklady RZ'!N649</f>
        <v>15.441875000000001</v>
      </c>
      <c r="O31" s="164">
        <f>'[1]Podklady RZ'!O649</f>
        <v>2.7879704632846954E-2</v>
      </c>
      <c r="P31" s="81"/>
    </row>
    <row r="32" spans="1:21">
      <c r="A32" s="127" t="s">
        <v>302</v>
      </c>
      <c r="B32" s="226">
        <f>'[1]Podklady RZ'!B650</f>
        <v>373.80469700000009</v>
      </c>
      <c r="C32" s="157">
        <f>'[1]Podklady RZ'!C650</f>
        <v>342.44960199999991</v>
      </c>
      <c r="D32" s="227">
        <f>'[1]Podklady RZ'!D650</f>
        <v>258.86644900000005</v>
      </c>
      <c r="E32" s="157">
        <f>'[1]Podklady RZ'!E650</f>
        <v>169.944807</v>
      </c>
      <c r="F32" s="157">
        <f>'[1]Podklady RZ'!F650</f>
        <v>131.701866</v>
      </c>
      <c r="G32" s="157">
        <f>'[1]Podklady RZ'!G650</f>
        <v>68.893015999999989</v>
      </c>
      <c r="H32" s="226">
        <f>'[1]Podklady RZ'!H650</f>
        <v>61.286367999999996</v>
      </c>
      <c r="I32" s="157">
        <f>'[1]Podklady RZ'!I650</f>
        <v>65.87287400000001</v>
      </c>
      <c r="J32" s="227">
        <f>'[1]Podklady RZ'!J650</f>
        <v>92.214489</v>
      </c>
      <c r="K32" s="226">
        <f>'[1]Podklady RZ'!K650</f>
        <v>212.72638499999999</v>
      </c>
      <c r="L32" s="157">
        <f>'[1]Podklady RZ'!L650</f>
        <v>301.75140299999993</v>
      </c>
      <c r="M32" s="227">
        <f>'[1]Podklady RZ'!M650</f>
        <v>345.76602100000008</v>
      </c>
      <c r="N32" s="157">
        <f>'[1]Podklady RZ'!N650</f>
        <v>2425.2779769999997</v>
      </c>
      <c r="O32" s="164">
        <f>'[1]Podklady RZ'!O650</f>
        <v>7.374945888009779E-2</v>
      </c>
      <c r="P32" s="81"/>
    </row>
    <row r="33" spans="1:16">
      <c r="A33" s="127" t="s">
        <v>303</v>
      </c>
      <c r="B33" s="226">
        <f>'[1]Podklady RZ'!B651</f>
        <v>175.73134999999999</v>
      </c>
      <c r="C33" s="157">
        <f>'[1]Podklady RZ'!C651</f>
        <v>158.75097199999996</v>
      </c>
      <c r="D33" s="227">
        <f>'[1]Podklady RZ'!D651</f>
        <v>122.45233600000003</v>
      </c>
      <c r="E33" s="157">
        <f>'[1]Podklady RZ'!E651</f>
        <v>74.128692000000001</v>
      </c>
      <c r="F33" s="157">
        <f>'[1]Podklady RZ'!F651</f>
        <v>49.514335999999993</v>
      </c>
      <c r="G33" s="157">
        <f>'[1]Podklady RZ'!G651</f>
        <v>23.324293000000008</v>
      </c>
      <c r="H33" s="226">
        <f>'[1]Podklady RZ'!H651</f>
        <v>19.943867999999998</v>
      </c>
      <c r="I33" s="157">
        <f>'[1]Podklady RZ'!I651</f>
        <v>22.188288999999997</v>
      </c>
      <c r="J33" s="227">
        <f>'[1]Podklady RZ'!J651</f>
        <v>33.678255</v>
      </c>
      <c r="K33" s="226">
        <f>'[1]Podklady RZ'!K651</f>
        <v>83.425016000000014</v>
      </c>
      <c r="L33" s="157">
        <f>'[1]Podklady RZ'!L651</f>
        <v>124.03275600000001</v>
      </c>
      <c r="M33" s="227">
        <f>'[1]Podklady RZ'!M651</f>
        <v>143.02036899999999</v>
      </c>
      <c r="N33" s="157">
        <f>'[1]Podklady RZ'!N651</f>
        <v>1030.1905320000001</v>
      </c>
      <c r="O33" s="164">
        <f>'[1]Podklady RZ'!O651</f>
        <v>6.2165181989201013E-2</v>
      </c>
      <c r="P33" s="81"/>
    </row>
    <row r="34" spans="1:16">
      <c r="A34" s="127" t="s">
        <v>236</v>
      </c>
      <c r="B34" s="226">
        <f>'[1]Podklady RZ'!B652</f>
        <v>2.123386</v>
      </c>
      <c r="C34" s="157">
        <f>'[1]Podklady RZ'!C652</f>
        <v>2.6077419999999996</v>
      </c>
      <c r="D34" s="227">
        <f>'[1]Podklady RZ'!D652</f>
        <v>2.8339480000000004</v>
      </c>
      <c r="E34" s="157">
        <f>'[1]Podklady RZ'!E652</f>
        <v>1.1481480000000002</v>
      </c>
      <c r="F34" s="157">
        <f>'[1]Podklady RZ'!F652</f>
        <v>0.72516100000000006</v>
      </c>
      <c r="G34" s="157">
        <f>'[1]Podklady RZ'!G652</f>
        <v>0.62476999999999994</v>
      </c>
      <c r="H34" s="226">
        <f>'[1]Podklady RZ'!H652</f>
        <v>0.2923</v>
      </c>
      <c r="I34" s="157">
        <f>'[1]Podklady RZ'!I652</f>
        <v>0.25886500000000001</v>
      </c>
      <c r="J34" s="227">
        <f>'[1]Podklady RZ'!J652</f>
        <v>0.32140099999999999</v>
      </c>
      <c r="K34" s="226">
        <f>'[1]Podklady RZ'!K652</f>
        <v>1.7337289999999999</v>
      </c>
      <c r="L34" s="157">
        <f>'[1]Podklady RZ'!L652</f>
        <v>2.8325099999999996</v>
      </c>
      <c r="M34" s="227">
        <f>'[1]Podklady RZ'!M652</f>
        <v>3.2288249999999996</v>
      </c>
      <c r="N34" s="157">
        <f>'[1]Podklady RZ'!N652</f>
        <v>18.730784999999997</v>
      </c>
      <c r="O34" s="164">
        <f>'[1]Podklady RZ'!O652</f>
        <v>1.2183214889869006E-2</v>
      </c>
      <c r="P34" s="81"/>
    </row>
    <row r="35" spans="1:16" ht="12"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O6</f>
        <v>0.11989654128277573</v>
      </c>
    </row>
    <row r="40" spans="1:16">
      <c r="B40" s="1"/>
      <c r="C40" s="1"/>
      <c r="D40" s="1"/>
      <c r="M40" s="10" t="s">
        <v>215</v>
      </c>
      <c r="N40" s="84">
        <f>O7</f>
        <v>0.17342693662749586</v>
      </c>
    </row>
    <row r="41" spans="1:16">
      <c r="B41" s="8"/>
      <c r="C41" s="8"/>
      <c r="D41" s="8"/>
      <c r="M41" s="10" t="s">
        <v>219</v>
      </c>
      <c r="N41" s="84">
        <f>O8</f>
        <v>0.23692807454055514</v>
      </c>
    </row>
  </sheetData>
  <mergeCells count="6">
    <mergeCell ref="O4:O5"/>
    <mergeCell ref="B4:D4"/>
    <mergeCell ref="E4:G4"/>
    <mergeCell ref="H4:J4"/>
    <mergeCell ref="K4:M4"/>
    <mergeCell ref="N4:N5"/>
  </mergeCells>
  <conditionalFormatting sqref="O9:O24 O27:O34">
    <cfRule type="dataBar" priority="1">
      <dataBar>
        <cfvo type="num" val="0"/>
        <cfvo type="num" val="1"/>
        <color theme="9"/>
      </dataBar>
      <extLst>
        <ext xmlns:x14="http://schemas.microsoft.com/office/spreadsheetml/2009/9/main" uri="{B025F937-C7B1-47D3-B67F-A62EFF666E3E}">
          <x14:id>{6534512B-0C0A-4CCF-B02D-9E89E9FE7565}</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6534512B-0C0A-4CCF-B02D-9E89E9FE7565}">
            <x14:dataBar minLength="0" maxLength="100" gradient="0" direction="rightToLeft">
              <x14:cfvo type="num">
                <xm:f>0</xm:f>
              </x14:cfvo>
              <x14:cfvo type="num">
                <xm:f>1</xm:f>
              </x14:cfvo>
              <x14:negativeFillColor rgb="FFFF0000"/>
              <x14:axisColor rgb="FF000000"/>
            </x14:dataBar>
          </x14:cfRule>
          <xm:sqref>O9:O24 O27:O34</xm:sqref>
        </x14:conditionalFormatting>
      </x14:conditionalFormatting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List42">
    <tabColor rgb="FF00B0F0"/>
  </sheetPr>
  <dimension ref="A1:U41"/>
  <sheetViews>
    <sheetView showGridLines="0" view="pageBreakPreview" zoomScaleNormal="70" zoomScaleSheetLayoutView="100" workbookViewId="0">
      <selection activeCell="B6" sqref="B6:M6"/>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332</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63" t="s">
        <v>198</v>
      </c>
      <c r="C5" s="264"/>
      <c r="D5" s="265"/>
      <c r="E5" s="264" t="s">
        <v>199</v>
      </c>
      <c r="F5" s="264"/>
      <c r="G5" s="264"/>
      <c r="H5" s="263" t="s">
        <v>200</v>
      </c>
      <c r="I5" s="264"/>
      <c r="J5" s="265"/>
      <c r="K5" s="263" t="s">
        <v>201</v>
      </c>
      <c r="L5" s="264"/>
      <c r="M5" s="265"/>
      <c r="N5" s="266" t="s">
        <v>214</v>
      </c>
      <c r="O5" s="273" t="s">
        <v>309</v>
      </c>
    </row>
    <row r="6" spans="1:21">
      <c r="A6" s="130"/>
      <c r="B6" s="243" t="s">
        <v>202</v>
      </c>
      <c r="C6" s="244" t="s">
        <v>203</v>
      </c>
      <c r="D6" s="245" t="s">
        <v>204</v>
      </c>
      <c r="E6" s="244" t="s">
        <v>205</v>
      </c>
      <c r="F6" s="244" t="s">
        <v>206</v>
      </c>
      <c r="G6" s="244" t="s">
        <v>207</v>
      </c>
      <c r="H6" s="243" t="s">
        <v>208</v>
      </c>
      <c r="I6" s="244" t="s">
        <v>209</v>
      </c>
      <c r="J6" s="245" t="s">
        <v>210</v>
      </c>
      <c r="K6" s="243" t="s">
        <v>211</v>
      </c>
      <c r="L6" s="244" t="s">
        <v>212</v>
      </c>
      <c r="M6" s="245" t="s">
        <v>213</v>
      </c>
      <c r="N6" s="266"/>
      <c r="O6" s="273"/>
      <c r="P6" s="10"/>
      <c r="U6" s="10"/>
    </row>
    <row r="7" spans="1:21">
      <c r="A7" s="124" t="s">
        <v>310</v>
      </c>
      <c r="B7" s="224">
        <f>'[1]Podklady RZ'!B660</f>
        <v>11628.264799999997</v>
      </c>
      <c r="C7" s="156">
        <f>'[1]Podklady RZ'!C660</f>
        <v>11627.984799999997</v>
      </c>
      <c r="D7" s="225">
        <f>'[1]Podklady RZ'!D660</f>
        <v>11627.984799999997</v>
      </c>
      <c r="E7" s="156">
        <f>'[1]Podklady RZ'!E660</f>
        <v>11628.264799999997</v>
      </c>
      <c r="F7" s="156">
        <f>'[1]Podklady RZ'!F660</f>
        <v>11628.264799999997</v>
      </c>
      <c r="G7" s="156">
        <f>'[1]Podklady RZ'!G660</f>
        <v>11664.065799999995</v>
      </c>
      <c r="H7" s="224">
        <f>'[1]Podklady RZ'!H660</f>
        <v>11664.938799999996</v>
      </c>
      <c r="I7" s="156">
        <f>'[1]Podklady RZ'!I660</f>
        <v>11664.938799999996</v>
      </c>
      <c r="J7" s="225">
        <f>'[1]Podklady RZ'!J660</f>
        <v>11665.475799999997</v>
      </c>
      <c r="K7" s="224">
        <f>'[1]Podklady RZ'!K660</f>
        <v>11665.585799999997</v>
      </c>
      <c r="L7" s="156">
        <f>'[1]Podklady RZ'!L660</f>
        <v>11665.585799999997</v>
      </c>
      <c r="M7" s="225">
        <f>'[1]Podklady RZ'!M660</f>
        <v>11665.701799999997</v>
      </c>
      <c r="N7" s="156">
        <f>'[1]Podklady RZ'!N660</f>
        <v>11665.701799999997</v>
      </c>
      <c r="O7" s="162">
        <f>'[1]Podklady RZ'!O660</f>
        <v>0.30247363032577801</v>
      </c>
      <c r="P7" s="10"/>
      <c r="U7" s="56"/>
    </row>
    <row r="8" spans="1:21">
      <c r="A8" s="124" t="s">
        <v>311</v>
      </c>
      <c r="B8" s="224">
        <f>'[1]Podklady RZ'!B661</f>
        <v>3318.2928880000013</v>
      </c>
      <c r="C8" s="156">
        <f>'[1]Podklady RZ'!C661</f>
        <v>3226.4574980000011</v>
      </c>
      <c r="D8" s="225">
        <f>'[1]Podklady RZ'!D661</f>
        <v>3105.6299070000005</v>
      </c>
      <c r="E8" s="156">
        <f>'[1]Podklady RZ'!E661</f>
        <v>2500.743132000001</v>
      </c>
      <c r="F8" s="156">
        <f>'[1]Podklady RZ'!F661</f>
        <v>2281.0711150000002</v>
      </c>
      <c r="G8" s="156">
        <f>'[1]Podklady RZ'!G661</f>
        <v>1888.0366609999996</v>
      </c>
      <c r="H8" s="224">
        <f>'[1]Podklady RZ'!H661</f>
        <v>2005.9094800000003</v>
      </c>
      <c r="I8" s="156">
        <f>'[1]Podklady RZ'!I661</f>
        <v>2064.9610579999999</v>
      </c>
      <c r="J8" s="225">
        <f>'[1]Podklady RZ'!J661</f>
        <v>1983.1210899999999</v>
      </c>
      <c r="K8" s="224">
        <f>'[1]Podklady RZ'!K661</f>
        <v>2359.2003109999987</v>
      </c>
      <c r="L8" s="156">
        <f>'[1]Podklady RZ'!L661</f>
        <v>2952.7232989999989</v>
      </c>
      <c r="M8" s="225">
        <f>'[1]Podklady RZ'!M661</f>
        <v>3303.9238449999998</v>
      </c>
      <c r="N8" s="156">
        <f>'[1]Podklady RZ'!N661</f>
        <v>30990.070284000005</v>
      </c>
      <c r="O8" s="162">
        <f>'[1]Podklady RZ'!O661</f>
        <v>0.22565400557501994</v>
      </c>
      <c r="P8" s="10"/>
      <c r="U8" s="56"/>
    </row>
    <row r="9" spans="1:21">
      <c r="A9" s="124" t="s">
        <v>312</v>
      </c>
      <c r="B9" s="224">
        <f>'[1]Podklady RZ'!B662</f>
        <v>1558.1087870000001</v>
      </c>
      <c r="C9" s="156">
        <f>'[1]Podklady RZ'!C662</f>
        <v>1442.3152459999997</v>
      </c>
      <c r="D9" s="225">
        <f>'[1]Podklady RZ'!D662</f>
        <v>1222.2843889999999</v>
      </c>
      <c r="E9" s="156">
        <f>'[1]Podklady RZ'!E662</f>
        <v>868.56826899999987</v>
      </c>
      <c r="F9" s="156">
        <f>'[1]Podklady RZ'!F662</f>
        <v>723.63586299999997</v>
      </c>
      <c r="G9" s="156">
        <f>'[1]Podklady RZ'!G662</f>
        <v>475.866646</v>
      </c>
      <c r="H9" s="224">
        <f>'[1]Podklady RZ'!H662</f>
        <v>484.29874499999994</v>
      </c>
      <c r="I9" s="156">
        <f>'[1]Podklady RZ'!I662</f>
        <v>498.72585900000001</v>
      </c>
      <c r="J9" s="225">
        <f>'[1]Podklady RZ'!J662</f>
        <v>575.01728500000002</v>
      </c>
      <c r="K9" s="224">
        <f>'[1]Podklady RZ'!K662</f>
        <v>939.1493670000001</v>
      </c>
      <c r="L9" s="156">
        <f>'[1]Podklady RZ'!L662</f>
        <v>1273.4519759999998</v>
      </c>
      <c r="M9" s="225">
        <f>'[1]Podklady RZ'!M662</f>
        <v>1405.3097380000004</v>
      </c>
      <c r="N9" s="156">
        <f>'[1]Podklady RZ'!N662</f>
        <v>11466.732169999999</v>
      </c>
      <c r="O9" s="163">
        <f>'[1]Podklady RZ'!O662</f>
        <v>0.1487387785107257</v>
      </c>
      <c r="P9" s="81"/>
      <c r="U9" s="83"/>
    </row>
    <row r="10" spans="1:21">
      <c r="A10" s="127" t="s">
        <v>223</v>
      </c>
      <c r="B10" s="226">
        <f>'[1]Podklady RZ'!B663</f>
        <v>130.07361999999998</v>
      </c>
      <c r="C10" s="157">
        <f>'[1]Podklady RZ'!C663</f>
        <v>169.56581500000001</v>
      </c>
      <c r="D10" s="227">
        <f>'[1]Podklady RZ'!D663</f>
        <v>206.26428500000003</v>
      </c>
      <c r="E10" s="157">
        <f>'[1]Podklady RZ'!E663</f>
        <v>150.82375599999997</v>
      </c>
      <c r="F10" s="157">
        <f>'[1]Podklady RZ'!F663</f>
        <v>143.674541</v>
      </c>
      <c r="G10" s="157">
        <f>'[1]Podklady RZ'!G663</f>
        <v>125.707876</v>
      </c>
      <c r="H10" s="226">
        <f>'[1]Podklady RZ'!H663</f>
        <v>120.04953199999997</v>
      </c>
      <c r="I10" s="157">
        <f>'[1]Podklady RZ'!I663</f>
        <v>113.442824</v>
      </c>
      <c r="J10" s="227">
        <f>'[1]Podklady RZ'!J663</f>
        <v>109.23035299999999</v>
      </c>
      <c r="K10" s="226">
        <f>'[1]Podklady RZ'!K663</f>
        <v>122.599588</v>
      </c>
      <c r="L10" s="157">
        <f>'[1]Podklady RZ'!L663</f>
        <v>185.91109900000004</v>
      </c>
      <c r="M10" s="227">
        <f>'[1]Podklady RZ'!M663</f>
        <v>180.11353600000001</v>
      </c>
      <c r="N10" s="157">
        <f>'[1]Podklady RZ'!N663</f>
        <v>1757.456825</v>
      </c>
      <c r="O10" s="164">
        <f>'[1]Podklady RZ'!O663</f>
        <v>0.16415879187217408</v>
      </c>
      <c r="P10" s="81"/>
      <c r="U10" s="97"/>
    </row>
    <row r="11" spans="1:21">
      <c r="A11" s="127" t="s">
        <v>224</v>
      </c>
      <c r="B11" s="226">
        <f>'[1]Podklady RZ'!B664</f>
        <v>1.8545100000000003</v>
      </c>
      <c r="C11" s="157">
        <f>'[1]Podklady RZ'!C664</f>
        <v>1.7402390000000001</v>
      </c>
      <c r="D11" s="227">
        <f>'[1]Podklady RZ'!D664</f>
        <v>1.366778</v>
      </c>
      <c r="E11" s="157">
        <f>'[1]Podklady RZ'!E664</f>
        <v>0.92427499999999985</v>
      </c>
      <c r="F11" s="157">
        <f>'[1]Podklady RZ'!F664</f>
        <v>1.5359039999999999</v>
      </c>
      <c r="G11" s="157">
        <f>'[1]Podklady RZ'!G664</f>
        <v>0.94246600000000003</v>
      </c>
      <c r="H11" s="226">
        <f>'[1]Podklady RZ'!H664</f>
        <v>0.75122299999999997</v>
      </c>
      <c r="I11" s="157">
        <f>'[1]Podklady RZ'!I664</f>
        <v>0.825152</v>
      </c>
      <c r="J11" s="227">
        <f>'[1]Podklady RZ'!J664</f>
        <v>0.85280899999999993</v>
      </c>
      <c r="K11" s="226">
        <f>'[1]Podklady RZ'!K664</f>
        <v>1.5819729999999999</v>
      </c>
      <c r="L11" s="157">
        <f>'[1]Podklady RZ'!L664</f>
        <v>1.8215680000000001</v>
      </c>
      <c r="M11" s="227">
        <f>'[1]Podklady RZ'!M664</f>
        <v>1.8993790000000002</v>
      </c>
      <c r="N11" s="157">
        <f>'[1]Podklady RZ'!N664</f>
        <v>16.096276</v>
      </c>
      <c r="O11" s="164">
        <f>'[1]Podklady RZ'!O664</f>
        <v>2.9914070592286617E-2</v>
      </c>
      <c r="P11" s="81"/>
      <c r="U11" s="97"/>
    </row>
    <row r="12" spans="1:21">
      <c r="A12" s="127" t="s">
        <v>225</v>
      </c>
      <c r="B12" s="226">
        <f>'[1]Podklady RZ'!B665</f>
        <v>0.52973999999999999</v>
      </c>
      <c r="C12" s="157">
        <f>'[1]Podklady RZ'!C665</f>
        <v>0.64654999999999996</v>
      </c>
      <c r="D12" s="227">
        <f>'[1]Podklady RZ'!D665</f>
        <v>0.23968</v>
      </c>
      <c r="E12" s="157">
        <f>'[1]Podklady RZ'!E665</f>
        <v>0</v>
      </c>
      <c r="F12" s="157">
        <f>'[1]Podklady RZ'!F665</f>
        <v>8.0360000000000001E-2</v>
      </c>
      <c r="G12" s="157">
        <f>'[1]Podklady RZ'!G665</f>
        <v>0.10404000000000001</v>
      </c>
      <c r="H12" s="226">
        <f>'[1]Podklady RZ'!H665</f>
        <v>0.18837999999999999</v>
      </c>
      <c r="I12" s="157">
        <f>'[1]Podklady RZ'!I665</f>
        <v>2.6339999999999999E-2</v>
      </c>
      <c r="J12" s="227">
        <f>'[1]Podklady RZ'!J665</f>
        <v>0.16400000000000001</v>
      </c>
      <c r="K12" s="226">
        <f>'[1]Podklady RZ'!K665</f>
        <v>2.9780000000000001E-2</v>
      </c>
      <c r="L12" s="157">
        <f>'[1]Podklady RZ'!L665</f>
        <v>0.50044</v>
      </c>
      <c r="M12" s="227">
        <f>'[1]Podklady RZ'!M665</f>
        <v>0.57716999999999996</v>
      </c>
      <c r="N12" s="157">
        <f>'[1]Podklady RZ'!N665</f>
        <v>3.086479999999999</v>
      </c>
      <c r="O12" s="164">
        <f>'[1]Podklady RZ'!O665</f>
        <v>5.9011954570471726E-4</v>
      </c>
      <c r="P12" s="81"/>
      <c r="U12" s="97"/>
    </row>
    <row r="13" spans="1:21">
      <c r="A13" s="127" t="s">
        <v>226</v>
      </c>
      <c r="B13" s="226">
        <f>'[1]Podklady RZ'!B666</f>
        <v>7.0930000000000007E-2</v>
      </c>
      <c r="C13" s="157">
        <f>'[1]Podklady RZ'!C666</f>
        <v>0.12168300000000001</v>
      </c>
      <c r="D13" s="227">
        <f>'[1]Podklady RZ'!D666</f>
        <v>0.185699</v>
      </c>
      <c r="E13" s="157">
        <f>'[1]Podklady RZ'!E666</f>
        <v>7.6097999999999999E-2</v>
      </c>
      <c r="F13" s="157">
        <f>'[1]Podklady RZ'!F666</f>
        <v>0</v>
      </c>
      <c r="G13" s="157">
        <f>'[1]Podklady RZ'!G666</f>
        <v>0</v>
      </c>
      <c r="H13" s="226">
        <f>'[1]Podklady RZ'!H666</f>
        <v>0</v>
      </c>
      <c r="I13" s="157">
        <f>'[1]Podklady RZ'!I666</f>
        <v>0</v>
      </c>
      <c r="J13" s="227">
        <f>'[1]Podklady RZ'!J666</f>
        <v>1.9216999999999998E-2</v>
      </c>
      <c r="K13" s="226">
        <f>'[1]Podklady RZ'!K666</f>
        <v>7.3069000000000009E-2</v>
      </c>
      <c r="L13" s="157">
        <f>'[1]Podklady RZ'!L666</f>
        <v>9.2188999999999993E-2</v>
      </c>
      <c r="M13" s="227">
        <f>'[1]Podklady RZ'!M666</f>
        <v>9.4531999999999991E-2</v>
      </c>
      <c r="N13" s="157">
        <f>'[1]Podklady RZ'!N666</f>
        <v>0.73341699999999999</v>
      </c>
      <c r="O13" s="164">
        <f>'[1]Podklady RZ'!O666</f>
        <v>1.3864913202248474E-2</v>
      </c>
      <c r="P13" s="81"/>
      <c r="U13" s="97"/>
    </row>
    <row r="14" spans="1:21">
      <c r="A14" s="127" t="s">
        <v>227</v>
      </c>
      <c r="B14" s="226">
        <f>'[1]Podklady RZ'!B667</f>
        <v>6.8369571026095759</v>
      </c>
      <c r="C14" s="157">
        <f>'[1]Podklady RZ'!C667</f>
        <v>6.4203400693443413</v>
      </c>
      <c r="D14" s="227">
        <f>'[1]Podklady RZ'!D667</f>
        <v>5.2074030847745512</v>
      </c>
      <c r="E14" s="157">
        <f>'[1]Podklady RZ'!E667</f>
        <v>3.2099303894828903</v>
      </c>
      <c r="F14" s="157">
        <f>'[1]Podklady RZ'!F667</f>
        <v>2.7374568158065458</v>
      </c>
      <c r="G14" s="157">
        <f>'[1]Podklady RZ'!G667</f>
        <v>1.3711025153167109</v>
      </c>
      <c r="H14" s="226">
        <f>'[1]Podklady RZ'!H667</f>
        <v>1.2634092925794185</v>
      </c>
      <c r="I14" s="157">
        <f>'[1]Podklady RZ'!I667</f>
        <v>1.2588551032848108</v>
      </c>
      <c r="J14" s="227">
        <f>'[1]Podklady RZ'!J667</f>
        <v>1.7419278499682549</v>
      </c>
      <c r="K14" s="226">
        <f>'[1]Podklady RZ'!K667</f>
        <v>4.0645515093167779</v>
      </c>
      <c r="L14" s="157">
        <f>'[1]Podklady RZ'!L667</f>
        <v>5.6060561480590385</v>
      </c>
      <c r="M14" s="227">
        <f>'[1]Podklady RZ'!M667</f>
        <v>6.5335101194570919</v>
      </c>
      <c r="N14" s="157">
        <f>'[1]Podklady RZ'!N667</f>
        <v>46.251500000000014</v>
      </c>
      <c r="O14" s="164">
        <f>'[1]Podklady RZ'!O667</f>
        <v>0.52484464166262301</v>
      </c>
      <c r="P14" s="81"/>
      <c r="U14" s="97"/>
    </row>
    <row r="15" spans="1:21">
      <c r="A15" s="127" t="s">
        <v>228</v>
      </c>
      <c r="B15" s="226">
        <f>'[1]Podklady RZ'!B668</f>
        <v>1E-3</v>
      </c>
      <c r="C15" s="157">
        <f>'[1]Podklady RZ'!C668</f>
        <v>5.0000000000000001E-3</v>
      </c>
      <c r="D15" s="227">
        <f>'[1]Podklady RZ'!D668</f>
        <v>1.0999999999999999E-2</v>
      </c>
      <c r="E15" s="157">
        <f>'[1]Podklady RZ'!E668</f>
        <v>0.17899999999999999</v>
      </c>
      <c r="F15" s="157">
        <f>'[1]Podklady RZ'!F668</f>
        <v>1.2E-2</v>
      </c>
      <c r="G15" s="157">
        <f>'[1]Podklady RZ'!G668</f>
        <v>1.2999999999999999E-2</v>
      </c>
      <c r="H15" s="226">
        <f>'[1]Podklady RZ'!H668</f>
        <v>8.0000000000000002E-3</v>
      </c>
      <c r="I15" s="157">
        <f>'[1]Podklady RZ'!I668</f>
        <v>8.0000000000000002E-3</v>
      </c>
      <c r="J15" s="227">
        <f>'[1]Podklady RZ'!J668</f>
        <v>6.0000000000000001E-3</v>
      </c>
      <c r="K15" s="226">
        <f>'[1]Podklady RZ'!K668</f>
        <v>3.0000000000000001E-3</v>
      </c>
      <c r="L15" s="157">
        <f>'[1]Podklady RZ'!L668</f>
        <v>1E-3</v>
      </c>
      <c r="M15" s="227">
        <f>'[1]Podklady RZ'!M668</f>
        <v>2E-3</v>
      </c>
      <c r="N15" s="157">
        <f>'[1]Podklady RZ'!N668</f>
        <v>0.24900000000000005</v>
      </c>
      <c r="O15" s="164">
        <f>'[1]Podklady RZ'!O668</f>
        <v>0.24556794243650742</v>
      </c>
      <c r="P15" s="81"/>
      <c r="U15" s="97"/>
    </row>
    <row r="16" spans="1:21">
      <c r="A16" s="127" t="s">
        <v>229</v>
      </c>
      <c r="B16" s="226">
        <f>'[1]Podklady RZ'!B669</f>
        <v>1273.3907490000001</v>
      </c>
      <c r="C16" s="157">
        <f>'[1]Podklady RZ'!C669</f>
        <v>1147.5200299999999</v>
      </c>
      <c r="D16" s="227">
        <f>'[1]Podklady RZ'!D669</f>
        <v>893.16283399999998</v>
      </c>
      <c r="E16" s="157">
        <f>'[1]Podklady RZ'!E669</f>
        <v>643.02625299999988</v>
      </c>
      <c r="F16" s="157">
        <f>'[1]Podklady RZ'!F669</f>
        <v>485.89442200000002</v>
      </c>
      <c r="G16" s="157">
        <f>'[1]Podklady RZ'!G669</f>
        <v>282.48112500000002</v>
      </c>
      <c r="H16" s="226">
        <f>'[1]Podklady RZ'!H669</f>
        <v>331.78200999999996</v>
      </c>
      <c r="I16" s="157">
        <f>'[1]Podklady RZ'!I669</f>
        <v>320.89771200000001</v>
      </c>
      <c r="J16" s="227">
        <f>'[1]Podklady RZ'!J669</f>
        <v>377.08719400000001</v>
      </c>
      <c r="K16" s="226">
        <f>'[1]Podklady RZ'!K669</f>
        <v>693.70273699999996</v>
      </c>
      <c r="L16" s="157">
        <f>'[1]Podklady RZ'!L669</f>
        <v>969.021525</v>
      </c>
      <c r="M16" s="227">
        <f>'[1]Podklady RZ'!M669</f>
        <v>1065.9592700000001</v>
      </c>
      <c r="N16" s="157">
        <f>'[1]Podklady RZ'!N669</f>
        <v>8483.9258609999997</v>
      </c>
      <c r="O16" s="164">
        <f>'[1]Podklady RZ'!O669</f>
        <v>0.27049251971035687</v>
      </c>
      <c r="P16" s="81"/>
      <c r="U16" s="97"/>
    </row>
    <row r="17" spans="1:21">
      <c r="A17" s="127" t="s">
        <v>230</v>
      </c>
      <c r="B17" s="226">
        <f>'[1]Podklady RZ'!B670</f>
        <v>0</v>
      </c>
      <c r="C17" s="157">
        <f>'[1]Podklady RZ'!C670</f>
        <v>0</v>
      </c>
      <c r="D17" s="227">
        <f>'[1]Podklady RZ'!D670</f>
        <v>0</v>
      </c>
      <c r="E17" s="157">
        <f>'[1]Podklady RZ'!E670</f>
        <v>0</v>
      </c>
      <c r="F17" s="157">
        <f>'[1]Podklady RZ'!F670</f>
        <v>0</v>
      </c>
      <c r="G17" s="157">
        <f>'[1]Podklady RZ'!G670</f>
        <v>0</v>
      </c>
      <c r="H17" s="226">
        <f>'[1]Podklady RZ'!H670</f>
        <v>0</v>
      </c>
      <c r="I17" s="157">
        <f>'[1]Podklady RZ'!I670</f>
        <v>0</v>
      </c>
      <c r="J17" s="227">
        <f>'[1]Podklady RZ'!J670</f>
        <v>0</v>
      </c>
      <c r="K17" s="226">
        <f>'[1]Podklady RZ'!K670</f>
        <v>0</v>
      </c>
      <c r="L17" s="157">
        <f>'[1]Podklady RZ'!L670</f>
        <v>0</v>
      </c>
      <c r="M17" s="227">
        <f>'[1]Podklady RZ'!M670</f>
        <v>0</v>
      </c>
      <c r="N17" s="157">
        <f>'[1]Podklady RZ'!N670</f>
        <v>0</v>
      </c>
      <c r="O17" s="164">
        <f>'[1]Podklady RZ'!O670</f>
        <v>0</v>
      </c>
      <c r="P17" s="81"/>
      <c r="U17" s="97"/>
    </row>
    <row r="18" spans="1:21">
      <c r="A18" s="127" t="s">
        <v>231</v>
      </c>
      <c r="B18" s="226">
        <f>'[1]Podklady RZ'!B671</f>
        <v>0</v>
      </c>
      <c r="C18" s="157">
        <f>'[1]Podklady RZ'!C671</f>
        <v>0</v>
      </c>
      <c r="D18" s="227">
        <f>'[1]Podklady RZ'!D671</f>
        <v>0</v>
      </c>
      <c r="E18" s="157">
        <f>'[1]Podklady RZ'!E671</f>
        <v>0</v>
      </c>
      <c r="F18" s="157">
        <f>'[1]Podklady RZ'!F671</f>
        <v>0</v>
      </c>
      <c r="G18" s="157">
        <f>'[1]Podklady RZ'!G671</f>
        <v>0</v>
      </c>
      <c r="H18" s="226">
        <f>'[1]Podklady RZ'!H671</f>
        <v>0</v>
      </c>
      <c r="I18" s="157">
        <f>'[1]Podklady RZ'!I671</f>
        <v>0</v>
      </c>
      <c r="J18" s="227">
        <f>'[1]Podklady RZ'!J671</f>
        <v>0</v>
      </c>
      <c r="K18" s="226">
        <f>'[1]Podklady RZ'!K671</f>
        <v>0</v>
      </c>
      <c r="L18" s="157">
        <f>'[1]Podklady RZ'!L671</f>
        <v>0</v>
      </c>
      <c r="M18" s="227">
        <f>'[1]Podklady RZ'!M671</f>
        <v>0</v>
      </c>
      <c r="N18" s="157">
        <f>'[1]Podklady RZ'!N671</f>
        <v>0</v>
      </c>
      <c r="O18" s="164">
        <f>'[1]Podklady RZ'!O671</f>
        <v>0</v>
      </c>
      <c r="P18" s="81"/>
      <c r="U18" s="97"/>
    </row>
    <row r="19" spans="1:21">
      <c r="A19" s="127" t="s">
        <v>232</v>
      </c>
      <c r="B19" s="226">
        <f>'[1]Podklady RZ'!B672</f>
        <v>0.42172999999999999</v>
      </c>
      <c r="C19" s="157">
        <f>'[1]Podklady RZ'!C672</f>
        <v>0.45599000000000001</v>
      </c>
      <c r="D19" s="227">
        <f>'[1]Podklady RZ'!D672</f>
        <v>0.54486999999999997</v>
      </c>
      <c r="E19" s="157">
        <f>'[1]Podklady RZ'!E672</f>
        <v>0.20200000000000001</v>
      </c>
      <c r="F19" s="157">
        <f>'[1]Podklady RZ'!F672</f>
        <v>7.7829999999999996E-2</v>
      </c>
      <c r="G19" s="157">
        <f>'[1]Podklady RZ'!G672</f>
        <v>0</v>
      </c>
      <c r="H19" s="226">
        <f>'[1]Podklady RZ'!H672</f>
        <v>5.0400000000000002E-3</v>
      </c>
      <c r="I19" s="157">
        <f>'[1]Podklady RZ'!I672</f>
        <v>2.14E-3</v>
      </c>
      <c r="J19" s="227">
        <f>'[1]Podklady RZ'!J672</f>
        <v>0.15821000000000002</v>
      </c>
      <c r="K19" s="226">
        <f>'[1]Podklady RZ'!K672</f>
        <v>0.11281999999999999</v>
      </c>
      <c r="L19" s="157">
        <f>'[1]Podklady RZ'!L672</f>
        <v>0.26549</v>
      </c>
      <c r="M19" s="227">
        <f>'[1]Podklady RZ'!M672</f>
        <v>0.51834000000000002</v>
      </c>
      <c r="N19" s="157">
        <f>'[1]Podklady RZ'!N672</f>
        <v>2.7644599999999997</v>
      </c>
      <c r="O19" s="164">
        <f>'[1]Podklady RZ'!O672</f>
        <v>1.8269484728198448E-3</v>
      </c>
      <c r="P19" s="81"/>
      <c r="U19" s="97"/>
    </row>
    <row r="20" spans="1:21">
      <c r="A20" s="127" t="s">
        <v>233</v>
      </c>
      <c r="B20" s="226">
        <f>'[1]Podklady RZ'!B673</f>
        <v>0</v>
      </c>
      <c r="C20" s="157">
        <f>'[1]Podklady RZ'!C673</f>
        <v>0</v>
      </c>
      <c r="D20" s="227">
        <f>'[1]Podklady RZ'!D673</f>
        <v>0</v>
      </c>
      <c r="E20" s="157">
        <f>'[1]Podklady RZ'!E673</f>
        <v>0</v>
      </c>
      <c r="F20" s="157">
        <f>'[1]Podklady RZ'!F673</f>
        <v>0</v>
      </c>
      <c r="G20" s="157">
        <f>'[1]Podklady RZ'!G673</f>
        <v>0</v>
      </c>
      <c r="H20" s="226">
        <f>'[1]Podklady RZ'!H673</f>
        <v>0</v>
      </c>
      <c r="I20" s="157">
        <f>'[1]Podklady RZ'!I673</f>
        <v>0</v>
      </c>
      <c r="J20" s="227">
        <f>'[1]Podklady RZ'!J673</f>
        <v>0</v>
      </c>
      <c r="K20" s="226">
        <f>'[1]Podklady RZ'!K673</f>
        <v>0</v>
      </c>
      <c r="L20" s="157">
        <f>'[1]Podklady RZ'!L673</f>
        <v>0</v>
      </c>
      <c r="M20" s="227">
        <f>'[1]Podklady RZ'!M673</f>
        <v>0</v>
      </c>
      <c r="N20" s="157">
        <f>'[1]Podklady RZ'!N673</f>
        <v>0</v>
      </c>
      <c r="O20" s="164">
        <f>'[1]Podklady RZ'!O673</f>
        <v>0</v>
      </c>
      <c r="P20" s="81"/>
      <c r="U20" s="97"/>
    </row>
    <row r="21" spans="1:21">
      <c r="A21" s="127" t="s">
        <v>234</v>
      </c>
      <c r="B21" s="226">
        <f>'[1]Podklady RZ'!B674</f>
        <v>0</v>
      </c>
      <c r="C21" s="157">
        <f>'[1]Podklady RZ'!C674</f>
        <v>0</v>
      </c>
      <c r="D21" s="227">
        <f>'[1]Podklady RZ'!D674</f>
        <v>0</v>
      </c>
      <c r="E21" s="157">
        <f>'[1]Podklady RZ'!E674</f>
        <v>0</v>
      </c>
      <c r="F21" s="157">
        <f>'[1]Podklady RZ'!F674</f>
        <v>0</v>
      </c>
      <c r="G21" s="157">
        <f>'[1]Podklady RZ'!G674</f>
        <v>0</v>
      </c>
      <c r="H21" s="226">
        <f>'[1]Podklady RZ'!H674</f>
        <v>0</v>
      </c>
      <c r="I21" s="157">
        <f>'[1]Podklady RZ'!I674</f>
        <v>0</v>
      </c>
      <c r="J21" s="227">
        <f>'[1]Podklady RZ'!J674</f>
        <v>0</v>
      </c>
      <c r="K21" s="226">
        <f>'[1]Podklady RZ'!K674</f>
        <v>0</v>
      </c>
      <c r="L21" s="157">
        <f>'[1]Podklady RZ'!L674</f>
        <v>0</v>
      </c>
      <c r="M21" s="227">
        <f>'[1]Podklady RZ'!M674</f>
        <v>0</v>
      </c>
      <c r="N21" s="157">
        <f>'[1]Podklady RZ'!N674</f>
        <v>0</v>
      </c>
      <c r="O21" s="164">
        <f>'[1]Podklady RZ'!O674</f>
        <v>0</v>
      </c>
      <c r="P21" s="81"/>
      <c r="U21" s="97"/>
    </row>
    <row r="22" spans="1:21">
      <c r="A22" s="127" t="s">
        <v>235</v>
      </c>
      <c r="B22" s="226">
        <f>'[1]Podklady RZ'!B675</f>
        <v>7.8</v>
      </c>
      <c r="C22" s="157">
        <f>'[1]Podklady RZ'!C675</f>
        <v>0</v>
      </c>
      <c r="D22" s="227">
        <f>'[1]Podklady RZ'!D675</f>
        <v>0</v>
      </c>
      <c r="E22" s="157">
        <f>'[1]Podklady RZ'!E675</f>
        <v>6.5549999999999997</v>
      </c>
      <c r="F22" s="157">
        <f>'[1]Podklady RZ'!F675</f>
        <v>15.007999999999999</v>
      </c>
      <c r="G22" s="157">
        <f>'[1]Podklady RZ'!G675</f>
        <v>0</v>
      </c>
      <c r="H22" s="226">
        <f>'[1]Podklady RZ'!H675</f>
        <v>0</v>
      </c>
      <c r="I22" s="157">
        <f>'[1]Podklady RZ'!I675</f>
        <v>0</v>
      </c>
      <c r="J22" s="227">
        <f>'[1]Podklady RZ'!J675</f>
        <v>25.6</v>
      </c>
      <c r="K22" s="226">
        <f>'[1]Podklady RZ'!K675</f>
        <v>16.5</v>
      </c>
      <c r="L22" s="157">
        <f>'[1]Podklady RZ'!L675</f>
        <v>0</v>
      </c>
      <c r="M22" s="227">
        <f>'[1]Podklady RZ'!M675</f>
        <v>2.7</v>
      </c>
      <c r="N22" s="157">
        <f>'[1]Podklady RZ'!N675</f>
        <v>74.162999999999997</v>
      </c>
      <c r="O22" s="164">
        <f>'[1]Podklady RZ'!O675</f>
        <v>3.5189371689391361E-2</v>
      </c>
      <c r="P22" s="81"/>
      <c r="U22" s="97"/>
    </row>
    <row r="23" spans="1:21">
      <c r="A23" s="127" t="s">
        <v>236</v>
      </c>
      <c r="B23" s="226">
        <f>'[1]Podklady RZ'!B676</f>
        <v>0</v>
      </c>
      <c r="C23" s="157">
        <f>'[1]Podklady RZ'!C676</f>
        <v>0</v>
      </c>
      <c r="D23" s="227">
        <f>'[1]Podklady RZ'!D676</f>
        <v>0</v>
      </c>
      <c r="E23" s="157">
        <f>'[1]Podklady RZ'!E676</f>
        <v>0</v>
      </c>
      <c r="F23" s="157">
        <f>'[1]Podklady RZ'!F676</f>
        <v>0</v>
      </c>
      <c r="G23" s="157">
        <f>'[1]Podklady RZ'!G676</f>
        <v>0</v>
      </c>
      <c r="H23" s="226">
        <f>'[1]Podklady RZ'!H676</f>
        <v>0</v>
      </c>
      <c r="I23" s="157">
        <f>'[1]Podklady RZ'!I676</f>
        <v>0</v>
      </c>
      <c r="J23" s="227">
        <f>'[1]Podklady RZ'!J676</f>
        <v>0</v>
      </c>
      <c r="K23" s="226">
        <f>'[1]Podklady RZ'!K676</f>
        <v>0</v>
      </c>
      <c r="L23" s="157">
        <f>'[1]Podklady RZ'!L676</f>
        <v>0</v>
      </c>
      <c r="M23" s="227">
        <f>'[1]Podklady RZ'!M676</f>
        <v>0</v>
      </c>
      <c r="N23" s="157">
        <f>'[1]Podklady RZ'!N676</f>
        <v>0</v>
      </c>
      <c r="O23" s="164">
        <f>'[1]Podklady RZ'!O676</f>
        <v>0</v>
      </c>
      <c r="P23" s="81"/>
      <c r="U23" s="97"/>
    </row>
    <row r="24" spans="1:21">
      <c r="A24" s="127" t="s">
        <v>237</v>
      </c>
      <c r="B24" s="226">
        <f>'[1]Podklady RZ'!B677</f>
        <v>1.0106440000000001</v>
      </c>
      <c r="C24" s="157">
        <f>'[1]Podklady RZ'!C677</f>
        <v>1.421557</v>
      </c>
      <c r="D24" s="227">
        <f>'[1]Podklady RZ'!D677</f>
        <v>0.17324600000000004</v>
      </c>
      <c r="E24" s="157">
        <f>'[1]Podklady RZ'!E677</f>
        <v>0.10846699999999999</v>
      </c>
      <c r="F24" s="157">
        <f>'[1]Podklady RZ'!F677</f>
        <v>0.106908</v>
      </c>
      <c r="G24" s="157">
        <f>'[1]Podklady RZ'!G677</f>
        <v>5.1762000000000002E-2</v>
      </c>
      <c r="H24" s="226">
        <f>'[1]Podklady RZ'!H677</f>
        <v>5.4819E-2</v>
      </c>
      <c r="I24" s="157">
        <f>'[1]Podklady RZ'!I677</f>
        <v>0.110239</v>
      </c>
      <c r="J24" s="227">
        <f>'[1]Podklady RZ'!J677</f>
        <v>0.25529099999999999</v>
      </c>
      <c r="K24" s="226">
        <f>'[1]Podklady RZ'!K677</f>
        <v>0.31613000000000002</v>
      </c>
      <c r="L24" s="157">
        <f>'[1]Podklady RZ'!L677</f>
        <v>0.23671400000000001</v>
      </c>
      <c r="M24" s="227">
        <f>'[1]Podklady RZ'!M677</f>
        <v>0.27589199999999997</v>
      </c>
      <c r="N24" s="157">
        <f>'[1]Podklady RZ'!N677</f>
        <v>4.1216690000000007</v>
      </c>
      <c r="O24" s="164">
        <f>'[1]Podklady RZ'!O677</f>
        <v>2.8608017727789734E-2</v>
      </c>
      <c r="P24" s="81"/>
      <c r="U24" s="97"/>
    </row>
    <row r="25" spans="1:21">
      <c r="A25" s="127" t="s">
        <v>238</v>
      </c>
      <c r="B25" s="226">
        <f>'[1]Podklady RZ'!B678</f>
        <v>136.11890689739042</v>
      </c>
      <c r="C25" s="157">
        <f>'[1]Podklady RZ'!C678</f>
        <v>114.41804193065568</v>
      </c>
      <c r="D25" s="227">
        <f>'[1]Podklady RZ'!D678</f>
        <v>115.12859391522544</v>
      </c>
      <c r="E25" s="157">
        <f>'[1]Podklady RZ'!E678</f>
        <v>63.463489610517115</v>
      </c>
      <c r="F25" s="157">
        <f>'[1]Podklady RZ'!F678</f>
        <v>74.508441184193444</v>
      </c>
      <c r="G25" s="157">
        <f>'[1]Podklady RZ'!G678</f>
        <v>65.195274484683281</v>
      </c>
      <c r="H25" s="226">
        <f>'[1]Podklady RZ'!H678</f>
        <v>30.19633170742058</v>
      </c>
      <c r="I25" s="157">
        <f>'[1]Podklady RZ'!I678</f>
        <v>62.154596896715169</v>
      </c>
      <c r="J25" s="227">
        <f>'[1]Podklady RZ'!J678</f>
        <v>59.902283150031742</v>
      </c>
      <c r="K25" s="226">
        <f>'[1]Podklady RZ'!K678</f>
        <v>100.16571849068325</v>
      </c>
      <c r="L25" s="157">
        <f>'[1]Podklady RZ'!L678</f>
        <v>109.99589485194097</v>
      </c>
      <c r="M25" s="227">
        <f>'[1]Podklady RZ'!M678</f>
        <v>146.63610888054291</v>
      </c>
      <c r="N25" s="157">
        <f>'[1]Podklady RZ'!N678</f>
        <v>1077.8836819999999</v>
      </c>
      <c r="O25" s="164">
        <f>'[1]Podklady RZ'!O678</f>
        <v>5.1169305046248573E-2</v>
      </c>
      <c r="P25" s="81"/>
      <c r="U25" s="78"/>
    </row>
    <row r="26" spans="1:21" ht="13.5" customHeight="1">
      <c r="A26" s="125" t="s">
        <v>314</v>
      </c>
      <c r="B26" s="224">
        <f>'[1]Podklady RZ'!B679</f>
        <v>1373.0429249999997</v>
      </c>
      <c r="C26" s="156">
        <f>'[1]Podklady RZ'!C679</f>
        <v>1279.30125</v>
      </c>
      <c r="D26" s="225">
        <f>'[1]Podklady RZ'!D679</f>
        <v>1059.6906819999999</v>
      </c>
      <c r="E26" s="156">
        <f>'[1]Podklady RZ'!E679</f>
        <v>752.26302799999996</v>
      </c>
      <c r="F26" s="156">
        <f>'[1]Podklady RZ'!F679</f>
        <v>600.65092200000004</v>
      </c>
      <c r="G26" s="156">
        <f>'[1]Podklady RZ'!G679</f>
        <v>378.22747199999998</v>
      </c>
      <c r="H26" s="224">
        <f>'[1]Podklady RZ'!H679</f>
        <v>385.14559099999991</v>
      </c>
      <c r="I26" s="156">
        <f>'[1]Podklady RZ'!I679</f>
        <v>391.07716199999999</v>
      </c>
      <c r="J26" s="225">
        <f>'[1]Podklady RZ'!J679</f>
        <v>480.14383399999997</v>
      </c>
      <c r="K26" s="224">
        <f>'[1]Podklady RZ'!K679</f>
        <v>802.87405100000001</v>
      </c>
      <c r="L26" s="156">
        <f>'[1]Podklady RZ'!L679</f>
        <v>1100.097127</v>
      </c>
      <c r="M26" s="225">
        <f>'[1]Podklady RZ'!M679</f>
        <v>1250.8483409999999</v>
      </c>
      <c r="N26" s="156">
        <f>'[1]Podklady RZ'!N679</f>
        <v>9853.3623849999967</v>
      </c>
      <c r="O26" s="163">
        <f>'[1]Podklady RZ'!O679</f>
        <v>0.14376162359508002</v>
      </c>
      <c r="P26" s="10"/>
      <c r="U26" s="8"/>
    </row>
    <row r="27" spans="1:21" ht="12.75" customHeight="1">
      <c r="A27" s="127" t="s">
        <v>297</v>
      </c>
      <c r="B27" s="226">
        <f>'[1]Podklady RZ'!B680</f>
        <v>378.84469099999995</v>
      </c>
      <c r="C27" s="157">
        <f>'[1]Podklady RZ'!C680</f>
        <v>360.55083699999994</v>
      </c>
      <c r="D27" s="227">
        <f>'[1]Podklady RZ'!D680</f>
        <v>362.33067899999998</v>
      </c>
      <c r="E27" s="157">
        <f>'[1]Podklady RZ'!E680</f>
        <v>293.66513099999992</v>
      </c>
      <c r="F27" s="157">
        <f>'[1]Podklady RZ'!F680</f>
        <v>281.07959599999998</v>
      </c>
      <c r="G27" s="157">
        <f>'[1]Podklady RZ'!G680</f>
        <v>225.32255499999997</v>
      </c>
      <c r="H27" s="226">
        <f>'[1]Podklady RZ'!H680</f>
        <v>234.25983699999998</v>
      </c>
      <c r="I27" s="157">
        <f>'[1]Podklady RZ'!I680</f>
        <v>244.940821</v>
      </c>
      <c r="J27" s="227">
        <f>'[1]Podklady RZ'!J680</f>
        <v>263.67101500000001</v>
      </c>
      <c r="K27" s="226">
        <f>'[1]Podklady RZ'!K680</f>
        <v>247.63345899999999</v>
      </c>
      <c r="L27" s="157">
        <f>'[1]Podklady RZ'!L680</f>
        <v>315.04265399999997</v>
      </c>
      <c r="M27" s="227">
        <f>'[1]Podklady RZ'!M680</f>
        <v>334.13546499999995</v>
      </c>
      <c r="N27" s="157">
        <f>'[1]Podklady RZ'!N680</f>
        <v>3541.4767399999996</v>
      </c>
      <c r="O27" s="164">
        <f>'[1]Podklady RZ'!O680</f>
        <v>0.24034856388124742</v>
      </c>
      <c r="P27" s="81"/>
      <c r="U27" s="8"/>
    </row>
    <row r="28" spans="1:21" ht="12.75" customHeight="1">
      <c r="A28" s="127" t="s">
        <v>298</v>
      </c>
      <c r="B28" s="226">
        <f>'[1]Podklady RZ'!B681</f>
        <v>58.583112999999997</v>
      </c>
      <c r="C28" s="157">
        <f>'[1]Podklady RZ'!C681</f>
        <v>54.623068000000004</v>
      </c>
      <c r="D28" s="227">
        <f>'[1]Podklady RZ'!D681</f>
        <v>47.605976000000005</v>
      </c>
      <c r="E28" s="157">
        <f>'[1]Podklady RZ'!E681</f>
        <v>31.44584</v>
      </c>
      <c r="F28" s="157">
        <f>'[1]Podklady RZ'!F681</f>
        <v>23.521890999999997</v>
      </c>
      <c r="G28" s="157">
        <f>'[1]Podklady RZ'!G681</f>
        <v>8.3184059999999995</v>
      </c>
      <c r="H28" s="226">
        <f>'[1]Podklady RZ'!H681</f>
        <v>7.5288180000000002</v>
      </c>
      <c r="I28" s="157">
        <f>'[1]Podklady RZ'!I681</f>
        <v>5.9558990000000005</v>
      </c>
      <c r="J28" s="227">
        <f>'[1]Podklady RZ'!J681</f>
        <v>8.929784999999999</v>
      </c>
      <c r="K28" s="226">
        <f>'[1]Podklady RZ'!K681</f>
        <v>33.705100000000002</v>
      </c>
      <c r="L28" s="157">
        <f>'[1]Podklady RZ'!L681</f>
        <v>49.978256999999999</v>
      </c>
      <c r="M28" s="227">
        <f>'[1]Podklady RZ'!M681</f>
        <v>56.717558000000004</v>
      </c>
      <c r="N28" s="157">
        <f>'[1]Podklady RZ'!N681</f>
        <v>386.91371100000003</v>
      </c>
      <c r="O28" s="164">
        <f>'[1]Podklady RZ'!O681</f>
        <v>0.25561613996874144</v>
      </c>
      <c r="P28" s="81"/>
      <c r="U28" s="8"/>
    </row>
    <row r="29" spans="1:21" ht="12.75" customHeight="1">
      <c r="A29" s="127" t="s">
        <v>299</v>
      </c>
      <c r="B29" s="226">
        <f>'[1]Podklady RZ'!B682</f>
        <v>22.541869999999999</v>
      </c>
      <c r="C29" s="157">
        <f>'[1]Podklady RZ'!C682</f>
        <v>21.029422</v>
      </c>
      <c r="D29" s="227">
        <f>'[1]Podklady RZ'!D682</f>
        <v>16.682059999999996</v>
      </c>
      <c r="E29" s="157">
        <f>'[1]Podklady RZ'!E682</f>
        <v>10.303490999999999</v>
      </c>
      <c r="F29" s="157">
        <f>'[1]Podklady RZ'!F682</f>
        <v>4.1920339999999996</v>
      </c>
      <c r="G29" s="157">
        <f>'[1]Podklady RZ'!G682</f>
        <v>0.88153000000000004</v>
      </c>
      <c r="H29" s="226">
        <f>'[1]Podklady RZ'!H682</f>
        <v>1.8506199999999999</v>
      </c>
      <c r="I29" s="157">
        <f>'[1]Podklady RZ'!I682</f>
        <v>1.20801</v>
      </c>
      <c r="J29" s="227">
        <f>'[1]Podklady RZ'!J682</f>
        <v>2.0678260000000002</v>
      </c>
      <c r="K29" s="226">
        <f>'[1]Podklady RZ'!K682</f>
        <v>13.479056</v>
      </c>
      <c r="L29" s="157">
        <f>'[1]Podklady RZ'!L682</f>
        <v>16.703875</v>
      </c>
      <c r="M29" s="227">
        <f>'[1]Podklady RZ'!M682</f>
        <v>20.907139000000001</v>
      </c>
      <c r="N29" s="157">
        <f>'[1]Podklady RZ'!N682</f>
        <v>131.84693299999998</v>
      </c>
      <c r="O29" s="164">
        <f>'[1]Podklady RZ'!O682</f>
        <v>0.23729098160162565</v>
      </c>
      <c r="P29" s="81"/>
      <c r="U29" s="8"/>
    </row>
    <row r="30" spans="1:21" ht="12.75" customHeight="1">
      <c r="A30" s="127" t="s">
        <v>300</v>
      </c>
      <c r="B30" s="226">
        <f>'[1]Podklady RZ'!B683</f>
        <v>1.426037</v>
      </c>
      <c r="C30" s="157">
        <f>'[1]Podklady RZ'!C683</f>
        <v>1.3375329999999999</v>
      </c>
      <c r="D30" s="227">
        <f>'[1]Podklady RZ'!D683</f>
        <v>0.92562500000000003</v>
      </c>
      <c r="E30" s="157">
        <f>'[1]Podklady RZ'!E683</f>
        <v>0.46073200000000003</v>
      </c>
      <c r="F30" s="157">
        <f>'[1]Podklady RZ'!F683</f>
        <v>0.21520400000000001</v>
      </c>
      <c r="G30" s="157">
        <f>'[1]Podklady RZ'!G683</f>
        <v>2.128E-2</v>
      </c>
      <c r="H30" s="226">
        <f>'[1]Podklady RZ'!H683</f>
        <v>3.8600999999999996E-2</v>
      </c>
      <c r="I30" s="157">
        <f>'[1]Podklady RZ'!I683</f>
        <v>2.955E-2</v>
      </c>
      <c r="J30" s="227">
        <f>'[1]Podklady RZ'!J683</f>
        <v>6.8811999999999998E-2</v>
      </c>
      <c r="K30" s="226">
        <f>'[1]Podklady RZ'!K683</f>
        <v>0.57907299999999995</v>
      </c>
      <c r="L30" s="157">
        <f>'[1]Podklady RZ'!L683</f>
        <v>1.0773330000000001</v>
      </c>
      <c r="M30" s="227">
        <f>'[1]Podklady RZ'!M683</f>
        <v>1.0960750000000001</v>
      </c>
      <c r="N30" s="157">
        <f>'[1]Podklady RZ'!N683</f>
        <v>7.2758550000000008</v>
      </c>
      <c r="O30" s="164">
        <f>'[1]Podklady RZ'!O683</f>
        <v>3.8896479746040068E-2</v>
      </c>
      <c r="P30" s="81"/>
    </row>
    <row r="31" spans="1:21">
      <c r="A31" s="127" t="s">
        <v>301</v>
      </c>
      <c r="B31" s="226">
        <f>'[1]Podklady RZ'!B684</f>
        <v>24.661630000000002</v>
      </c>
      <c r="C31" s="157">
        <f>'[1]Podklady RZ'!C684</f>
        <v>27.471500000000002</v>
      </c>
      <c r="D31" s="227">
        <f>'[1]Podklady RZ'!D684</f>
        <v>26.419430000000002</v>
      </c>
      <c r="E31" s="157">
        <f>'[1]Podklady RZ'!E684</f>
        <v>20.029030000000002</v>
      </c>
      <c r="F31" s="157">
        <f>'[1]Podklady RZ'!F684</f>
        <v>13.21128</v>
      </c>
      <c r="G31" s="157">
        <f>'[1]Podklady RZ'!G684</f>
        <v>7.4612699999999998</v>
      </c>
      <c r="H31" s="226">
        <f>'[1]Podklady RZ'!H684</f>
        <v>9.8815000000000008</v>
      </c>
      <c r="I31" s="157">
        <f>'[1]Podklady RZ'!I684</f>
        <v>8.7021800000000002</v>
      </c>
      <c r="J31" s="227">
        <f>'[1]Podklady RZ'!J684</f>
        <v>13.441820000000002</v>
      </c>
      <c r="K31" s="226">
        <f>'[1]Podklady RZ'!K684</f>
        <v>22.401430000000001</v>
      </c>
      <c r="L31" s="157">
        <f>'[1]Podklady RZ'!L684</f>
        <v>27.764900000000001</v>
      </c>
      <c r="M31" s="227">
        <f>'[1]Podklady RZ'!M684</f>
        <v>21.781600000000001</v>
      </c>
      <c r="N31" s="157">
        <f>'[1]Podklady RZ'!N684</f>
        <v>223.22757000000004</v>
      </c>
      <c r="O31" s="164">
        <f>'[1]Podklady RZ'!O684</f>
        <v>0.40302869421674298</v>
      </c>
      <c r="P31" s="81"/>
    </row>
    <row r="32" spans="1:21">
      <c r="A32" s="127" t="s">
        <v>302</v>
      </c>
      <c r="B32" s="226">
        <f>'[1]Podklady RZ'!B685</f>
        <v>598.15156899999988</v>
      </c>
      <c r="C32" s="157">
        <f>'[1]Podklady RZ'!C685</f>
        <v>545.14443600000016</v>
      </c>
      <c r="D32" s="227">
        <f>'[1]Podklady RZ'!D685</f>
        <v>405.47247499999997</v>
      </c>
      <c r="E32" s="157">
        <f>'[1]Podklady RZ'!E685</f>
        <v>270.21437499999996</v>
      </c>
      <c r="F32" s="157">
        <f>'[1]Podklady RZ'!F685</f>
        <v>194.90080100000003</v>
      </c>
      <c r="G32" s="157">
        <f>'[1]Podklady RZ'!G685</f>
        <v>96.913274999999999</v>
      </c>
      <c r="H32" s="226">
        <f>'[1]Podklady RZ'!H685</f>
        <v>94.642776999999981</v>
      </c>
      <c r="I32" s="157">
        <f>'[1]Podklady RZ'!I685</f>
        <v>93.887149999999991</v>
      </c>
      <c r="J32" s="227">
        <f>'[1]Podklady RZ'!J685</f>
        <v>135.496668</v>
      </c>
      <c r="K32" s="226">
        <f>'[1]Podklady RZ'!K685</f>
        <v>327.78776099999999</v>
      </c>
      <c r="L32" s="157">
        <f>'[1]Podklady RZ'!L685</f>
        <v>458.546492</v>
      </c>
      <c r="M32" s="227">
        <f>'[1]Podklady RZ'!M685</f>
        <v>547.45306199999993</v>
      </c>
      <c r="N32" s="157">
        <f>'[1]Podklady RZ'!N685</f>
        <v>3768.6108410000002</v>
      </c>
      <c r="O32" s="164">
        <f>'[1]Podklady RZ'!O685</f>
        <v>0.11459841423918569</v>
      </c>
      <c r="P32" s="81"/>
    </row>
    <row r="33" spans="1:16">
      <c r="A33" s="127" t="s">
        <v>303</v>
      </c>
      <c r="B33" s="226">
        <f>'[1]Podklady RZ'!B686</f>
        <v>262.13853399999999</v>
      </c>
      <c r="C33" s="157">
        <f>'[1]Podklady RZ'!C686</f>
        <v>244.13207199999999</v>
      </c>
      <c r="D33" s="227">
        <f>'[1]Podklady RZ'!D686</f>
        <v>181.70412200000007</v>
      </c>
      <c r="E33" s="157">
        <f>'[1]Podklady RZ'!E686</f>
        <v>114.615134</v>
      </c>
      <c r="F33" s="157">
        <f>'[1]Podklady RZ'!F686</f>
        <v>76.299672000000015</v>
      </c>
      <c r="G33" s="157">
        <f>'[1]Podklady RZ'!G686</f>
        <v>35.661750999999995</v>
      </c>
      <c r="H33" s="226">
        <f>'[1]Podklady RZ'!H686</f>
        <v>33.780245000000001</v>
      </c>
      <c r="I33" s="157">
        <f>'[1]Podklady RZ'!I686</f>
        <v>32.827199</v>
      </c>
      <c r="J33" s="227">
        <f>'[1]Podklady RZ'!J686</f>
        <v>51.388174999999997</v>
      </c>
      <c r="K33" s="226">
        <f>'[1]Podklady RZ'!K686</f>
        <v>143.362391</v>
      </c>
      <c r="L33" s="157">
        <f>'[1]Podklady RZ'!L686</f>
        <v>210.230627</v>
      </c>
      <c r="M33" s="227">
        <f>'[1]Podklady RZ'!M686</f>
        <v>247.519982</v>
      </c>
      <c r="N33" s="157">
        <f>'[1]Podklady RZ'!N686</f>
        <v>1633.6599039999999</v>
      </c>
      <c r="O33" s="164">
        <f>'[1]Podklady RZ'!O686</f>
        <v>9.858056552263153E-2</v>
      </c>
      <c r="P33" s="81"/>
    </row>
    <row r="34" spans="1:16">
      <c r="A34" s="127" t="s">
        <v>236</v>
      </c>
      <c r="B34" s="226">
        <f>'[1]Podklady RZ'!B687</f>
        <v>26.695481000000001</v>
      </c>
      <c r="C34" s="157">
        <f>'[1]Podklady RZ'!C687</f>
        <v>25.012381999999999</v>
      </c>
      <c r="D34" s="227">
        <f>'[1]Podklady RZ'!D687</f>
        <v>18.550315000000001</v>
      </c>
      <c r="E34" s="157">
        <f>'[1]Podklady RZ'!E687</f>
        <v>11.529294999999999</v>
      </c>
      <c r="F34" s="157">
        <f>'[1]Podklady RZ'!F687</f>
        <v>7.2304439999999994</v>
      </c>
      <c r="G34" s="157">
        <f>'[1]Podklady RZ'!G687</f>
        <v>3.647405</v>
      </c>
      <c r="H34" s="226">
        <f>'[1]Podklady RZ'!H687</f>
        <v>3.1631929999999997</v>
      </c>
      <c r="I34" s="157">
        <f>'[1]Podklady RZ'!I687</f>
        <v>3.5263529999999998</v>
      </c>
      <c r="J34" s="227">
        <f>'[1]Podklady RZ'!J687</f>
        <v>5.0797330000000001</v>
      </c>
      <c r="K34" s="226">
        <f>'[1]Podklady RZ'!K687</f>
        <v>13.925780999999999</v>
      </c>
      <c r="L34" s="157">
        <f>'[1]Podklady RZ'!L687</f>
        <v>20.752989000000003</v>
      </c>
      <c r="M34" s="227">
        <f>'[1]Podklady RZ'!M687</f>
        <v>21.237459999999999</v>
      </c>
      <c r="N34" s="157">
        <f>'[1]Podklady RZ'!N687</f>
        <v>160.35083100000003</v>
      </c>
      <c r="O34" s="164">
        <f>'[1]Podklady RZ'!O687</f>
        <v>0.10429827857412646</v>
      </c>
      <c r="P34" s="81"/>
    </row>
    <row r="35" spans="1:16" ht="11.45"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0.30247363032577801</v>
      </c>
    </row>
    <row r="40" spans="1:16">
      <c r="B40" s="1"/>
      <c r="C40" s="1"/>
      <c r="D40" s="1"/>
      <c r="M40" s="10" t="s">
        <v>215</v>
      </c>
      <c r="N40" s="84">
        <f>O8</f>
        <v>0.22565400557501994</v>
      </c>
    </row>
    <row r="41" spans="1:16">
      <c r="B41" s="8"/>
      <c r="C41" s="8"/>
      <c r="D41" s="8"/>
      <c r="M41" s="10" t="s">
        <v>219</v>
      </c>
      <c r="N41" s="84">
        <f>O9</f>
        <v>0.1487387785107257</v>
      </c>
    </row>
  </sheetData>
  <mergeCells count="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{03C23AEA-A1D6-4B20-B6C9-E3C2D3661D87}</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{B3364112-E22A-481E-AC7A-3A6A33F231B5}</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03C23AEA-A1D6-4B20-B6C9-E3C2D3661D87}">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B3364112-E22A-481E-AC7A-3A6A33F231B5}">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List43">
    <tabColor rgb="FF00B0F0"/>
  </sheetPr>
  <dimension ref="A1:U41"/>
  <sheetViews>
    <sheetView showGridLines="0" view="pageBreakPreview" zoomScaleNormal="70" zoomScaleSheetLayoutView="100" workbookViewId="0">
      <selection activeCell="S26" sqref="S26"/>
    </sheetView>
  </sheetViews>
  <sheetFormatPr defaultColWidth="9.140625" defaultRowHeight="12"/>
  <cols>
    <col min="1" max="1" width="31.7109375" style="7" customWidth="1"/>
    <col min="2" max="7" width="7.7109375" style="7" customWidth="1"/>
    <col min="8" max="9" width="8" style="7" customWidth="1"/>
    <col min="10" max="10" width="8.7109375" style="7" customWidth="1"/>
    <col min="11" max="11" width="8" style="7" customWidth="1"/>
    <col min="12" max="12" width="8.28515625" style="7" customWidth="1"/>
    <col min="13" max="13" width="8.7109375" style="7" customWidth="1"/>
    <col min="14" max="14" width="8.42578125" style="7" customWidth="1"/>
    <col min="15" max="15" width="7.85546875" style="7" customWidth="1"/>
    <col min="16" max="21" width="9.140625" style="7" customWidth="1"/>
    <col min="22" max="16384" width="9.140625" style="7"/>
  </cols>
  <sheetData>
    <row r="1" spans="1:21" ht="18">
      <c r="A1" s="189" t="s">
        <v>333</v>
      </c>
      <c r="O1" s="191" t="str">
        <f>'3'!N1</f>
        <v>2022</v>
      </c>
    </row>
    <row r="2" spans="1:21" ht="1.5" customHeight="1">
      <c r="F2" s="10"/>
      <c r="G2" s="10"/>
      <c r="H2" s="10"/>
      <c r="I2" s="10"/>
      <c r="J2" s="10"/>
      <c r="K2" s="10"/>
    </row>
    <row r="3" spans="1:21" ht="12" customHeight="1">
      <c r="F3" s="10"/>
      <c r="G3" s="10"/>
      <c r="H3" s="10"/>
      <c r="I3" s="10"/>
      <c r="J3" s="10"/>
      <c r="K3" s="10"/>
    </row>
    <row r="4" spans="1:21">
      <c r="B4" s="22"/>
      <c r="C4" s="22"/>
      <c r="D4" s="22"/>
      <c r="E4" s="22"/>
      <c r="F4" s="10"/>
      <c r="K4" s="10"/>
      <c r="L4" s="9"/>
    </row>
    <row r="5" spans="1:21" ht="12.75" customHeight="1">
      <c r="A5" s="131"/>
      <c r="B5" s="292" t="s">
        <v>198</v>
      </c>
      <c r="C5" s="293"/>
      <c r="D5" s="294"/>
      <c r="E5" s="293" t="s">
        <v>199</v>
      </c>
      <c r="F5" s="293"/>
      <c r="G5" s="293"/>
      <c r="H5" s="292" t="s">
        <v>200</v>
      </c>
      <c r="I5" s="293"/>
      <c r="J5" s="294"/>
      <c r="K5" s="292" t="s">
        <v>201</v>
      </c>
      <c r="L5" s="293"/>
      <c r="M5" s="294"/>
      <c r="N5" s="266" t="s">
        <v>214</v>
      </c>
      <c r="O5" s="273" t="s">
        <v>309</v>
      </c>
    </row>
    <row r="6" spans="1:21">
      <c r="A6" s="130"/>
      <c r="B6" s="243" t="s">
        <v>202</v>
      </c>
      <c r="C6" s="244" t="s">
        <v>203</v>
      </c>
      <c r="D6" s="245" t="s">
        <v>204</v>
      </c>
      <c r="E6" s="244" t="s">
        <v>205</v>
      </c>
      <c r="F6" s="244" t="s">
        <v>206</v>
      </c>
      <c r="G6" s="244" t="s">
        <v>207</v>
      </c>
      <c r="H6" s="243" t="s">
        <v>208</v>
      </c>
      <c r="I6" s="244" t="s">
        <v>209</v>
      </c>
      <c r="J6" s="245" t="s">
        <v>210</v>
      </c>
      <c r="K6" s="243" t="s">
        <v>211</v>
      </c>
      <c r="L6" s="244" t="s">
        <v>212</v>
      </c>
      <c r="M6" s="245" t="s">
        <v>213</v>
      </c>
      <c r="N6" s="266"/>
      <c r="O6" s="273"/>
      <c r="P6" s="10"/>
      <c r="U6" s="10"/>
    </row>
    <row r="7" spans="1:21">
      <c r="A7" s="124" t="s">
        <v>310</v>
      </c>
      <c r="B7" s="224">
        <f>'[1]Podklady RZ'!B695</f>
        <v>1266.1175999999994</v>
      </c>
      <c r="C7" s="156">
        <f>'[1]Podklady RZ'!C695</f>
        <v>1265.3575999999994</v>
      </c>
      <c r="D7" s="225">
        <f>'[1]Podklady RZ'!D695</f>
        <v>1265.3575999999994</v>
      </c>
      <c r="E7" s="156">
        <f>'[1]Podklady RZ'!E695</f>
        <v>1266.6455999999994</v>
      </c>
      <c r="F7" s="156">
        <f>'[1]Podklady RZ'!F695</f>
        <v>1266.6455999999994</v>
      </c>
      <c r="G7" s="156">
        <f>'[1]Podklady RZ'!G695</f>
        <v>1266.6455999999994</v>
      </c>
      <c r="H7" s="224">
        <f>'[1]Podklady RZ'!H695</f>
        <v>1266.4810999999995</v>
      </c>
      <c r="I7" s="156">
        <f>'[1]Podklady RZ'!I695</f>
        <v>1266.5870999999993</v>
      </c>
      <c r="J7" s="225">
        <f>'[1]Podklady RZ'!J695</f>
        <v>1261.1970999999994</v>
      </c>
      <c r="K7" s="224">
        <f>'[1]Podklady RZ'!K695</f>
        <v>1264.8920999999993</v>
      </c>
      <c r="L7" s="156">
        <f>'[1]Podklady RZ'!L695</f>
        <v>1265.6810999999993</v>
      </c>
      <c r="M7" s="225">
        <f>'[1]Podklady RZ'!M695</f>
        <v>1264.9750999999992</v>
      </c>
      <c r="N7" s="156">
        <f>'[1]Podklady RZ'!N695</f>
        <v>1264.9750999999992</v>
      </c>
      <c r="O7" s="162">
        <f>'[1]Podklady RZ'!O695</f>
        <v>3.2798850624547418E-2</v>
      </c>
      <c r="P7" s="10"/>
      <c r="U7" s="56"/>
    </row>
    <row r="8" spans="1:21">
      <c r="A8" s="124" t="s">
        <v>311</v>
      </c>
      <c r="B8" s="224">
        <f>'[1]Podklady RZ'!B696</f>
        <v>832.50886599999967</v>
      </c>
      <c r="C8" s="156">
        <f>'[1]Podklady RZ'!C696</f>
        <v>729.26539700000023</v>
      </c>
      <c r="D8" s="225">
        <f>'[1]Podklady RZ'!D696</f>
        <v>620.10341000000005</v>
      </c>
      <c r="E8" s="156">
        <f>'[1]Podklady RZ'!E696</f>
        <v>468.875472</v>
      </c>
      <c r="F8" s="156">
        <f>'[1]Podklady RZ'!F696</f>
        <v>445.18638199999992</v>
      </c>
      <c r="G8" s="156">
        <f>'[1]Podklady RZ'!G696</f>
        <v>333.22789200000011</v>
      </c>
      <c r="H8" s="224">
        <f>'[1]Podklady RZ'!H696</f>
        <v>338.68865899999992</v>
      </c>
      <c r="I8" s="156">
        <f>'[1]Podklady RZ'!I696</f>
        <v>304.000586</v>
      </c>
      <c r="J8" s="225">
        <f>'[1]Podklady RZ'!J696</f>
        <v>356.96185299999996</v>
      </c>
      <c r="K8" s="224">
        <f>'[1]Podklady RZ'!K696</f>
        <v>533.56579600000009</v>
      </c>
      <c r="L8" s="156">
        <f>'[1]Podklady RZ'!L696</f>
        <v>627.70413599999995</v>
      </c>
      <c r="M8" s="225">
        <f>'[1]Podklady RZ'!M696</f>
        <v>694.4266090000001</v>
      </c>
      <c r="N8" s="156">
        <f>'[1]Podklady RZ'!N696</f>
        <v>6284.5150580000009</v>
      </c>
      <c r="O8" s="162">
        <f>'[1]Podklady RZ'!O696</f>
        <v>4.5760657621560778E-2</v>
      </c>
      <c r="P8" s="10"/>
      <c r="U8" s="56"/>
    </row>
    <row r="9" spans="1:21">
      <c r="A9" s="124" t="s">
        <v>312</v>
      </c>
      <c r="B9" s="224">
        <f>'[1]Podklady RZ'!B697</f>
        <v>455.11159899999996</v>
      </c>
      <c r="C9" s="156">
        <f>'[1]Podklady RZ'!C697</f>
        <v>429.40011700000002</v>
      </c>
      <c r="D9" s="225">
        <f>'[1]Podklady RZ'!D697</f>
        <v>331.54247999999995</v>
      </c>
      <c r="E9" s="156">
        <f>'[1]Podklady RZ'!E697</f>
        <v>237.23930200000001</v>
      </c>
      <c r="F9" s="156">
        <f>'[1]Podklady RZ'!F697</f>
        <v>198.70468099999999</v>
      </c>
      <c r="G9" s="156">
        <f>'[1]Podklady RZ'!G697</f>
        <v>137.34143899999998</v>
      </c>
      <c r="H9" s="224">
        <f>'[1]Podklady RZ'!H697</f>
        <v>145.12872900000002</v>
      </c>
      <c r="I9" s="156">
        <f>'[1]Podklady RZ'!I697</f>
        <v>115.442172</v>
      </c>
      <c r="J9" s="225">
        <f>'[1]Podklady RZ'!J697</f>
        <v>151.47323100000003</v>
      </c>
      <c r="K9" s="224">
        <f>'[1]Podklady RZ'!K697</f>
        <v>282.73335199999997</v>
      </c>
      <c r="L9" s="156">
        <f>'[1]Podklady RZ'!L697</f>
        <v>362.41991299999995</v>
      </c>
      <c r="M9" s="225">
        <f>'[1]Podklady RZ'!M697</f>
        <v>401.77309600000001</v>
      </c>
      <c r="N9" s="156">
        <f>'[1]Podklady RZ'!N697</f>
        <v>3248.3101109999998</v>
      </c>
      <c r="O9" s="163">
        <f>'[1]Podklady RZ'!O697</f>
        <v>4.2134905653262486E-2</v>
      </c>
      <c r="P9" s="81"/>
      <c r="U9" s="83"/>
    </row>
    <row r="10" spans="1:21">
      <c r="A10" s="127" t="s">
        <v>223</v>
      </c>
      <c r="B10" s="226">
        <f>'[1]Podklady RZ'!B698</f>
        <v>93.871054000000001</v>
      </c>
      <c r="C10" s="157">
        <f>'[1]Podklady RZ'!C698</f>
        <v>85.69111199999999</v>
      </c>
      <c r="D10" s="227">
        <f>'[1]Podklady RZ'!D698</f>
        <v>74.307530999999983</v>
      </c>
      <c r="E10" s="157">
        <f>'[1]Podklady RZ'!E698</f>
        <v>64.339035999999993</v>
      </c>
      <c r="F10" s="157">
        <f>'[1]Podklady RZ'!F698</f>
        <v>47.438167999999997</v>
      </c>
      <c r="G10" s="157">
        <f>'[1]Podklady RZ'!G698</f>
        <v>29.645669000000002</v>
      </c>
      <c r="H10" s="226">
        <f>'[1]Podklady RZ'!H698</f>
        <v>7.818219</v>
      </c>
      <c r="I10" s="157">
        <f>'[1]Podklady RZ'!I698</f>
        <v>23.270222</v>
      </c>
      <c r="J10" s="227">
        <f>'[1]Podklady RZ'!J698</f>
        <v>44.646105000000006</v>
      </c>
      <c r="K10" s="226">
        <f>'[1]Podklady RZ'!K698</f>
        <v>75.545614999999984</v>
      </c>
      <c r="L10" s="157">
        <f>'[1]Podklady RZ'!L698</f>
        <v>92.427834999999988</v>
      </c>
      <c r="M10" s="227">
        <f>'[1]Podklady RZ'!M698</f>
        <v>102.221208</v>
      </c>
      <c r="N10" s="157">
        <f>'[1]Podklady RZ'!N698</f>
        <v>741.22177399999998</v>
      </c>
      <c r="O10" s="164">
        <f>'[1]Podklady RZ'!O698</f>
        <v>6.9235311615231096E-2</v>
      </c>
      <c r="P10" s="81"/>
      <c r="U10" s="97"/>
    </row>
    <row r="11" spans="1:21">
      <c r="A11" s="127" t="s">
        <v>224</v>
      </c>
      <c r="B11" s="226">
        <f>'[1]Podklady RZ'!B699</f>
        <v>0.85066999999999993</v>
      </c>
      <c r="C11" s="157">
        <f>'[1]Podklady RZ'!C699</f>
        <v>0.83499999999999996</v>
      </c>
      <c r="D11" s="227">
        <f>'[1]Podklady RZ'!D699</f>
        <v>0.69072</v>
      </c>
      <c r="E11" s="157">
        <f>'[1]Podklady RZ'!E699</f>
        <v>1.1222300000000001</v>
      </c>
      <c r="F11" s="157">
        <f>'[1]Podklady RZ'!F699</f>
        <v>0.44333</v>
      </c>
      <c r="G11" s="157">
        <f>'[1]Podklady RZ'!G699</f>
        <v>0.23858000000000001</v>
      </c>
      <c r="H11" s="226">
        <f>'[1]Podklady RZ'!H699</f>
        <v>0.26318999999999998</v>
      </c>
      <c r="I11" s="157">
        <f>'[1]Podklady RZ'!I699</f>
        <v>0.24158000000000002</v>
      </c>
      <c r="J11" s="227">
        <f>'[1]Podklady RZ'!J699</f>
        <v>0.30110999999999999</v>
      </c>
      <c r="K11" s="226">
        <f>'[1]Podklady RZ'!K699</f>
        <v>0.67934000000000005</v>
      </c>
      <c r="L11" s="157">
        <f>'[1]Podklady RZ'!L699</f>
        <v>0.71255999999999997</v>
      </c>
      <c r="M11" s="227">
        <f>'[1]Podklady RZ'!M699</f>
        <v>1.4359900000000001</v>
      </c>
      <c r="N11" s="157">
        <f>'[1]Podklady RZ'!N699</f>
        <v>7.8142999999999994</v>
      </c>
      <c r="O11" s="164">
        <f>'[1]Podklady RZ'!O699</f>
        <v>1.4522459842842238E-2</v>
      </c>
      <c r="P11" s="81"/>
      <c r="U11" s="97"/>
    </row>
    <row r="12" spans="1:21">
      <c r="A12" s="127" t="s">
        <v>225</v>
      </c>
      <c r="B12" s="226">
        <f>'[1]Podklady RZ'!B700</f>
        <v>13.332870000000002</v>
      </c>
      <c r="C12" s="157">
        <f>'[1]Podklady RZ'!C700</f>
        <v>18.255110999999999</v>
      </c>
      <c r="D12" s="227">
        <f>'[1]Podklady RZ'!D700</f>
        <v>13.255908</v>
      </c>
      <c r="E12" s="157">
        <f>'[1]Podklady RZ'!E700</f>
        <v>6.4671199999999995</v>
      </c>
      <c r="F12" s="157">
        <f>'[1]Podklady RZ'!F700</f>
        <v>1.90802</v>
      </c>
      <c r="G12" s="157">
        <f>'[1]Podklady RZ'!G700</f>
        <v>0.37918000000000002</v>
      </c>
      <c r="H12" s="226">
        <f>'[1]Podklady RZ'!H700</f>
        <v>0</v>
      </c>
      <c r="I12" s="157">
        <f>'[1]Podklady RZ'!I700</f>
        <v>15.30463</v>
      </c>
      <c r="J12" s="227">
        <f>'[1]Podklady RZ'!J700</f>
        <v>15.303799999999999</v>
      </c>
      <c r="K12" s="226">
        <f>'[1]Podklady RZ'!K700</f>
        <v>18.212150000000001</v>
      </c>
      <c r="L12" s="157">
        <f>'[1]Podklady RZ'!L700</f>
        <v>18.242729999999998</v>
      </c>
      <c r="M12" s="227">
        <f>'[1]Podklady RZ'!M700</f>
        <v>0.51076999999999995</v>
      </c>
      <c r="N12" s="157">
        <f>'[1]Podklady RZ'!N700</f>
        <v>121.17228899999999</v>
      </c>
      <c r="O12" s="164">
        <f>'[1]Podklady RZ'!O700</f>
        <v>2.316753587798422E-2</v>
      </c>
      <c r="P12" s="81"/>
      <c r="U12" s="97"/>
    </row>
    <row r="13" spans="1:21">
      <c r="A13" s="127" t="s">
        <v>226</v>
      </c>
      <c r="B13" s="226">
        <f>'[1]Podklady RZ'!B701</f>
        <v>0</v>
      </c>
      <c r="C13" s="157">
        <f>'[1]Podklady RZ'!C701</f>
        <v>0</v>
      </c>
      <c r="D13" s="227">
        <f>'[1]Podklady RZ'!D701</f>
        <v>0</v>
      </c>
      <c r="E13" s="157">
        <f>'[1]Podklady RZ'!E701</f>
        <v>0</v>
      </c>
      <c r="F13" s="157">
        <f>'[1]Podklady RZ'!F701</f>
        <v>0</v>
      </c>
      <c r="G13" s="157">
        <f>'[1]Podklady RZ'!G701</f>
        <v>0</v>
      </c>
      <c r="H13" s="226">
        <f>'[1]Podklady RZ'!H701</f>
        <v>0</v>
      </c>
      <c r="I13" s="157">
        <f>'[1]Podklady RZ'!I701</f>
        <v>0</v>
      </c>
      <c r="J13" s="227">
        <f>'[1]Podklady RZ'!J701</f>
        <v>0</v>
      </c>
      <c r="K13" s="226">
        <f>'[1]Podklady RZ'!K701</f>
        <v>0</v>
      </c>
      <c r="L13" s="157">
        <f>'[1]Podklady RZ'!L701</f>
        <v>0</v>
      </c>
      <c r="M13" s="227">
        <f>'[1]Podklady RZ'!M701</f>
        <v>0</v>
      </c>
      <c r="N13" s="157">
        <f>'[1]Podklady RZ'!N701</f>
        <v>0</v>
      </c>
      <c r="O13" s="164">
        <f>'[1]Podklady RZ'!O701</f>
        <v>0</v>
      </c>
      <c r="P13" s="81"/>
      <c r="U13" s="97"/>
    </row>
    <row r="14" spans="1:21">
      <c r="A14" s="127" t="s">
        <v>227</v>
      </c>
      <c r="B14" s="226">
        <f>'[1]Podklady RZ'!B702</f>
        <v>0.50708900000000001</v>
      </c>
      <c r="C14" s="157">
        <f>'[1]Podklady RZ'!C702</f>
        <v>0.39474700000000001</v>
      </c>
      <c r="D14" s="227">
        <f>'[1]Podklady RZ'!D702</f>
        <v>0.47730700000000004</v>
      </c>
      <c r="E14" s="157">
        <f>'[1]Podklady RZ'!E702</f>
        <v>0.341534</v>
      </c>
      <c r="F14" s="157">
        <f>'[1]Podklady RZ'!F702</f>
        <v>0.25713400000000003</v>
      </c>
      <c r="G14" s="157">
        <f>'[1]Podklady RZ'!G702</f>
        <v>0.15573300000000001</v>
      </c>
      <c r="H14" s="226">
        <f>'[1]Podklady RZ'!H702</f>
        <v>7.4165999999999996E-2</v>
      </c>
      <c r="I14" s="157">
        <f>'[1]Podklady RZ'!I702</f>
        <v>0.10032200000000001</v>
      </c>
      <c r="J14" s="227">
        <f>'[1]Podklady RZ'!J702</f>
        <v>0.16581599999999999</v>
      </c>
      <c r="K14" s="226">
        <f>'[1]Podklady RZ'!K702</f>
        <v>0.41344999999999998</v>
      </c>
      <c r="L14" s="157">
        <f>'[1]Podklady RZ'!L702</f>
        <v>0.38920199999999999</v>
      </c>
      <c r="M14" s="227">
        <f>'[1]Podklady RZ'!M702</f>
        <v>0.38980100000000001</v>
      </c>
      <c r="N14" s="157">
        <f>'[1]Podklady RZ'!N702</f>
        <v>3.6663009999999998</v>
      </c>
      <c r="O14" s="164">
        <f>'[1]Podklady RZ'!O702</f>
        <v>4.1603806029476144E-2</v>
      </c>
      <c r="P14" s="81"/>
      <c r="U14" s="97"/>
    </row>
    <row r="15" spans="1:21">
      <c r="A15" s="127" t="s">
        <v>228</v>
      </c>
      <c r="B15" s="226">
        <f>'[1]Podklady RZ'!B703</f>
        <v>0</v>
      </c>
      <c r="C15" s="157">
        <f>'[1]Podklady RZ'!C703</f>
        <v>0</v>
      </c>
      <c r="D15" s="227">
        <f>'[1]Podklady RZ'!D703</f>
        <v>0</v>
      </c>
      <c r="E15" s="157">
        <f>'[1]Podklady RZ'!E703</f>
        <v>0</v>
      </c>
      <c r="F15" s="157">
        <f>'[1]Podklady RZ'!F703</f>
        <v>0</v>
      </c>
      <c r="G15" s="157">
        <f>'[1]Podklady RZ'!G703</f>
        <v>0</v>
      </c>
      <c r="H15" s="226">
        <f>'[1]Podklady RZ'!H703</f>
        <v>0</v>
      </c>
      <c r="I15" s="157">
        <f>'[1]Podklady RZ'!I703</f>
        <v>0</v>
      </c>
      <c r="J15" s="227">
        <f>'[1]Podklady RZ'!J703</f>
        <v>0</v>
      </c>
      <c r="K15" s="226">
        <f>'[1]Podklady RZ'!K703</f>
        <v>0</v>
      </c>
      <c r="L15" s="157">
        <f>'[1]Podklady RZ'!L703</f>
        <v>0</v>
      </c>
      <c r="M15" s="227">
        <f>'[1]Podklady RZ'!M703</f>
        <v>0</v>
      </c>
      <c r="N15" s="157">
        <f>'[1]Podklady RZ'!N703</f>
        <v>0</v>
      </c>
      <c r="O15" s="164">
        <f>'[1]Podklady RZ'!O703</f>
        <v>0</v>
      </c>
      <c r="P15" s="81"/>
      <c r="U15" s="97"/>
    </row>
    <row r="16" spans="1:21">
      <c r="A16" s="127" t="s">
        <v>229</v>
      </c>
      <c r="B16" s="226">
        <f>'[1]Podklady RZ'!B704</f>
        <v>178.27385499999997</v>
      </c>
      <c r="C16" s="157">
        <f>'[1]Podklady RZ'!C704</f>
        <v>161.41191000000001</v>
      </c>
      <c r="D16" s="227">
        <f>'[1]Podklady RZ'!D704</f>
        <v>128.02674999999999</v>
      </c>
      <c r="E16" s="157">
        <f>'[1]Podklady RZ'!E704</f>
        <v>81.899769000000006</v>
      </c>
      <c r="F16" s="157">
        <f>'[1]Podklady RZ'!F704</f>
        <v>83.287965</v>
      </c>
      <c r="G16" s="157">
        <f>'[1]Podklady RZ'!G704</f>
        <v>39.020125999999998</v>
      </c>
      <c r="H16" s="226">
        <f>'[1]Podklady RZ'!H704</f>
        <v>4.3328490000000004</v>
      </c>
      <c r="I16" s="157">
        <f>'[1]Podklady RZ'!I704</f>
        <v>18.618815000000001</v>
      </c>
      <c r="J16" s="227">
        <f>'[1]Podklady RZ'!J704</f>
        <v>26.111485999999999</v>
      </c>
      <c r="K16" s="226">
        <f>'[1]Podklady RZ'!K704</f>
        <v>91.768677999999994</v>
      </c>
      <c r="L16" s="157">
        <f>'[1]Podklady RZ'!L704</f>
        <v>123.00294</v>
      </c>
      <c r="M16" s="227">
        <f>'[1]Podklady RZ'!M704</f>
        <v>141.27619300000001</v>
      </c>
      <c r="N16" s="157">
        <f>'[1]Podklady RZ'!N704</f>
        <v>1077.031336</v>
      </c>
      <c r="O16" s="164">
        <f>'[1]Podklady RZ'!O704</f>
        <v>3.433892806876946E-2</v>
      </c>
      <c r="P16" s="81"/>
      <c r="U16" s="97"/>
    </row>
    <row r="17" spans="1:21">
      <c r="A17" s="127" t="s">
        <v>230</v>
      </c>
      <c r="B17" s="226">
        <f>'[1]Podklady RZ'!B705</f>
        <v>0</v>
      </c>
      <c r="C17" s="157">
        <f>'[1]Podklady RZ'!C705</f>
        <v>0</v>
      </c>
      <c r="D17" s="227">
        <f>'[1]Podklady RZ'!D705</f>
        <v>0</v>
      </c>
      <c r="E17" s="157">
        <f>'[1]Podklady RZ'!E705</f>
        <v>0</v>
      </c>
      <c r="F17" s="157">
        <f>'[1]Podklady RZ'!F705</f>
        <v>0</v>
      </c>
      <c r="G17" s="157">
        <f>'[1]Podklady RZ'!G705</f>
        <v>0</v>
      </c>
      <c r="H17" s="226">
        <f>'[1]Podklady RZ'!H705</f>
        <v>0</v>
      </c>
      <c r="I17" s="157">
        <f>'[1]Podklady RZ'!I705</f>
        <v>0</v>
      </c>
      <c r="J17" s="227">
        <f>'[1]Podklady RZ'!J705</f>
        <v>0</v>
      </c>
      <c r="K17" s="226">
        <f>'[1]Podklady RZ'!K705</f>
        <v>0</v>
      </c>
      <c r="L17" s="157">
        <f>'[1]Podklady RZ'!L705</f>
        <v>0</v>
      </c>
      <c r="M17" s="227">
        <f>'[1]Podklady RZ'!M705</f>
        <v>0</v>
      </c>
      <c r="N17" s="157">
        <f>'[1]Podklady RZ'!N705</f>
        <v>0</v>
      </c>
      <c r="O17" s="164">
        <f>'[1]Podklady RZ'!O705</f>
        <v>0</v>
      </c>
      <c r="P17" s="81"/>
      <c r="U17" s="97"/>
    </row>
    <row r="18" spans="1:21">
      <c r="A18" s="127" t="s">
        <v>231</v>
      </c>
      <c r="B18" s="226">
        <f>'[1]Podklady RZ'!B706</f>
        <v>0</v>
      </c>
      <c r="C18" s="157">
        <f>'[1]Podklady RZ'!C706</f>
        <v>0</v>
      </c>
      <c r="D18" s="227">
        <f>'[1]Podklady RZ'!D706</f>
        <v>0</v>
      </c>
      <c r="E18" s="157">
        <f>'[1]Podklady RZ'!E706</f>
        <v>0</v>
      </c>
      <c r="F18" s="157">
        <f>'[1]Podklady RZ'!F706</f>
        <v>0</v>
      </c>
      <c r="G18" s="157">
        <f>'[1]Podklady RZ'!G706</f>
        <v>0</v>
      </c>
      <c r="H18" s="226">
        <f>'[1]Podklady RZ'!H706</f>
        <v>0</v>
      </c>
      <c r="I18" s="157">
        <f>'[1]Podklady RZ'!I706</f>
        <v>0</v>
      </c>
      <c r="J18" s="227">
        <f>'[1]Podklady RZ'!J706</f>
        <v>0</v>
      </c>
      <c r="K18" s="226">
        <f>'[1]Podklady RZ'!K706</f>
        <v>0</v>
      </c>
      <c r="L18" s="157">
        <f>'[1]Podklady RZ'!L706</f>
        <v>0</v>
      </c>
      <c r="M18" s="227">
        <f>'[1]Podklady RZ'!M706</f>
        <v>0</v>
      </c>
      <c r="N18" s="157">
        <f>'[1]Podklady RZ'!N706</f>
        <v>0</v>
      </c>
      <c r="O18" s="164">
        <f>'[1]Podklady RZ'!O706</f>
        <v>0</v>
      </c>
      <c r="P18" s="81"/>
      <c r="U18" s="97"/>
    </row>
    <row r="19" spans="1:21">
      <c r="A19" s="127" t="s">
        <v>232</v>
      </c>
      <c r="B19" s="226">
        <f>'[1]Podklady RZ'!B707</f>
        <v>2.0819999999999999</v>
      </c>
      <c r="C19" s="157">
        <f>'[1]Podklady RZ'!C707</f>
        <v>2.6179999999999999</v>
      </c>
      <c r="D19" s="227">
        <f>'[1]Podklady RZ'!D707</f>
        <v>2.1640000000000001</v>
      </c>
      <c r="E19" s="157">
        <f>'[1]Podklady RZ'!E707</f>
        <v>0.61399999999999999</v>
      </c>
      <c r="F19" s="157">
        <f>'[1]Podklady RZ'!F707</f>
        <v>1.9339999999999999</v>
      </c>
      <c r="G19" s="157">
        <f>'[1]Podklady RZ'!G707</f>
        <v>1.1160000000000001</v>
      </c>
      <c r="H19" s="226">
        <f>'[1]Podklady RZ'!H707</f>
        <v>0</v>
      </c>
      <c r="I19" s="157">
        <f>'[1]Podklady RZ'!I707</f>
        <v>0</v>
      </c>
      <c r="J19" s="227">
        <f>'[1]Podklady RZ'!J707</f>
        <v>1.1819999999999999</v>
      </c>
      <c r="K19" s="226">
        <f>'[1]Podklady RZ'!K707</f>
        <v>1.911</v>
      </c>
      <c r="L19" s="157">
        <f>'[1]Podklady RZ'!L707</f>
        <v>1.7310000000000001</v>
      </c>
      <c r="M19" s="227">
        <f>'[1]Podklady RZ'!M707</f>
        <v>2.1219999999999999</v>
      </c>
      <c r="N19" s="157">
        <f>'[1]Podklady RZ'!N707</f>
        <v>17.473999999999997</v>
      </c>
      <c r="O19" s="164">
        <f>'[1]Podklady RZ'!O707</f>
        <v>1.1548041069161415E-2</v>
      </c>
      <c r="P19" s="81"/>
      <c r="U19" s="97"/>
    </row>
    <row r="20" spans="1:21">
      <c r="A20" s="127" t="s">
        <v>233</v>
      </c>
      <c r="B20" s="226">
        <f>'[1]Podklady RZ'!B708</f>
        <v>0</v>
      </c>
      <c r="C20" s="157">
        <f>'[1]Podklady RZ'!C708</f>
        <v>0</v>
      </c>
      <c r="D20" s="227">
        <f>'[1]Podklady RZ'!D708</f>
        <v>0</v>
      </c>
      <c r="E20" s="157">
        <f>'[1]Podklady RZ'!E708</f>
        <v>0</v>
      </c>
      <c r="F20" s="157">
        <f>'[1]Podklady RZ'!F708</f>
        <v>0</v>
      </c>
      <c r="G20" s="157">
        <f>'[1]Podklady RZ'!G708</f>
        <v>0</v>
      </c>
      <c r="H20" s="226">
        <f>'[1]Podklady RZ'!H708</f>
        <v>0</v>
      </c>
      <c r="I20" s="157">
        <f>'[1]Podklady RZ'!I708</f>
        <v>0</v>
      </c>
      <c r="J20" s="227">
        <f>'[1]Podklady RZ'!J708</f>
        <v>0</v>
      </c>
      <c r="K20" s="226">
        <f>'[1]Podklady RZ'!K708</f>
        <v>1.8720000000000001</v>
      </c>
      <c r="L20" s="157">
        <f>'[1]Podklady RZ'!L708</f>
        <v>5.532</v>
      </c>
      <c r="M20" s="227">
        <f>'[1]Podklady RZ'!M708</f>
        <v>5.8979999999999997</v>
      </c>
      <c r="N20" s="157">
        <f>'[1]Podklady RZ'!N708</f>
        <v>13.302</v>
      </c>
      <c r="O20" s="164">
        <f>'[1]Podklady RZ'!O708</f>
        <v>0.51213275688432014</v>
      </c>
      <c r="P20" s="81"/>
      <c r="U20" s="97"/>
    </row>
    <row r="21" spans="1:21">
      <c r="A21" s="127" t="s">
        <v>234</v>
      </c>
      <c r="B21" s="226">
        <f>'[1]Podklady RZ'!B709</f>
        <v>2.6093000000000002</v>
      </c>
      <c r="C21" s="157">
        <f>'[1]Podklady RZ'!C709</f>
        <v>2.6816</v>
      </c>
      <c r="D21" s="227">
        <f>'[1]Podklady RZ'!D709</f>
        <v>2.5036999999999998</v>
      </c>
      <c r="E21" s="157">
        <f>'[1]Podklady RZ'!E709</f>
        <v>2.4935</v>
      </c>
      <c r="F21" s="157">
        <f>'[1]Podklady RZ'!F709</f>
        <v>2.3303000000000003</v>
      </c>
      <c r="G21" s="157">
        <f>'[1]Podklady RZ'!G709</f>
        <v>1.3547</v>
      </c>
      <c r="H21" s="226">
        <f>'[1]Podklady RZ'!H709</f>
        <v>1.9262999999999999</v>
      </c>
      <c r="I21" s="157">
        <f>'[1]Podklady RZ'!I709</f>
        <v>2.0680000000000001</v>
      </c>
      <c r="J21" s="227">
        <f>'[1]Podklady RZ'!J709</f>
        <v>2.2389000000000001</v>
      </c>
      <c r="K21" s="226">
        <f>'[1]Podklady RZ'!K709</f>
        <v>3.2404999999999999</v>
      </c>
      <c r="L21" s="157">
        <f>'[1]Podklady RZ'!L709</f>
        <v>2.6035999999999997</v>
      </c>
      <c r="M21" s="227">
        <f>'[1]Podklady RZ'!M709</f>
        <v>2.7850000000000001</v>
      </c>
      <c r="N21" s="157">
        <f>'[1]Podklady RZ'!N709</f>
        <v>28.835400000000003</v>
      </c>
      <c r="O21" s="164">
        <f>'[1]Podklady RZ'!O709</f>
        <v>8.7705352973372116E-3</v>
      </c>
      <c r="P21" s="81"/>
      <c r="U21" s="97"/>
    </row>
    <row r="22" spans="1:21">
      <c r="A22" s="127" t="s">
        <v>235</v>
      </c>
      <c r="B22" s="226">
        <f>'[1]Podklady RZ'!B710</f>
        <v>11.981999999999999</v>
      </c>
      <c r="C22" s="157">
        <f>'[1]Podklady RZ'!C710</f>
        <v>17.024000000000001</v>
      </c>
      <c r="D22" s="227">
        <f>'[1]Podklady RZ'!D710</f>
        <v>15.069000000000001</v>
      </c>
      <c r="E22" s="157">
        <f>'[1]Podklady RZ'!E710</f>
        <v>14.288</v>
      </c>
      <c r="F22" s="157">
        <f>'[1]Podklady RZ'!F710</f>
        <v>8.7040000000000006</v>
      </c>
      <c r="G22" s="157">
        <f>'[1]Podklady RZ'!G710</f>
        <v>5.9969999999999999</v>
      </c>
      <c r="H22" s="226">
        <f>'[1]Podklady RZ'!H710</f>
        <v>6.6509999999999998</v>
      </c>
      <c r="I22" s="157">
        <f>'[1]Podklady RZ'!I710</f>
        <v>7.26</v>
      </c>
      <c r="J22" s="227">
        <f>'[1]Podklady RZ'!J710</f>
        <v>7.8390000000000004</v>
      </c>
      <c r="K22" s="226">
        <f>'[1]Podklady RZ'!K710</f>
        <v>12.308999999999999</v>
      </c>
      <c r="L22" s="157">
        <f>'[1]Podklady RZ'!L710</f>
        <v>15.397</v>
      </c>
      <c r="M22" s="227">
        <f>'[1]Podklady RZ'!M710</f>
        <v>13.956</v>
      </c>
      <c r="N22" s="157">
        <f>'[1]Podklady RZ'!N710</f>
        <v>136.476</v>
      </c>
      <c r="O22" s="164">
        <f>'[1]Podklady RZ'!O710</f>
        <v>6.4756073657772403E-2</v>
      </c>
      <c r="P22" s="81"/>
      <c r="U22" s="97"/>
    </row>
    <row r="23" spans="1:21">
      <c r="A23" s="127" t="s">
        <v>236</v>
      </c>
      <c r="B23" s="226">
        <f>'[1]Podklady RZ'!B711</f>
        <v>0</v>
      </c>
      <c r="C23" s="157">
        <f>'[1]Podklady RZ'!C711</f>
        <v>0</v>
      </c>
      <c r="D23" s="227">
        <f>'[1]Podklady RZ'!D711</f>
        <v>0</v>
      </c>
      <c r="E23" s="157">
        <f>'[1]Podklady RZ'!E711</f>
        <v>0</v>
      </c>
      <c r="F23" s="157">
        <f>'[1]Podklady RZ'!F711</f>
        <v>0</v>
      </c>
      <c r="G23" s="157">
        <f>'[1]Podklady RZ'!G711</f>
        <v>0</v>
      </c>
      <c r="H23" s="226">
        <f>'[1]Podklady RZ'!H711</f>
        <v>0</v>
      </c>
      <c r="I23" s="157">
        <f>'[1]Podklady RZ'!I711</f>
        <v>0</v>
      </c>
      <c r="J23" s="227">
        <f>'[1]Podklady RZ'!J711</f>
        <v>0</v>
      </c>
      <c r="K23" s="226">
        <f>'[1]Podklady RZ'!K711</f>
        <v>0</v>
      </c>
      <c r="L23" s="157">
        <f>'[1]Podklady RZ'!L711</f>
        <v>0</v>
      </c>
      <c r="M23" s="227">
        <f>'[1]Podklady RZ'!M711</f>
        <v>0</v>
      </c>
      <c r="N23" s="157">
        <f>'[1]Podklady RZ'!N711</f>
        <v>0</v>
      </c>
      <c r="O23" s="164">
        <f>'[1]Podklady RZ'!O711</f>
        <v>0</v>
      </c>
      <c r="P23" s="81"/>
      <c r="U23" s="97"/>
    </row>
    <row r="24" spans="1:21">
      <c r="A24" s="127" t="s">
        <v>237</v>
      </c>
      <c r="B24" s="226">
        <f>'[1]Podklady RZ'!B712</f>
        <v>4.0430000000000001E-2</v>
      </c>
      <c r="C24" s="157">
        <f>'[1]Podklady RZ'!C712</f>
        <v>0.61629</v>
      </c>
      <c r="D24" s="227">
        <f>'[1]Podklady RZ'!D712</f>
        <v>3.6679999999999997E-2</v>
      </c>
      <c r="E24" s="157">
        <f>'[1]Podklady RZ'!E712</f>
        <v>4.4649999999999995E-2</v>
      </c>
      <c r="F24" s="157">
        <f>'[1]Podklady RZ'!F712</f>
        <v>3.0359999999999998E-2</v>
      </c>
      <c r="G24" s="157">
        <f>'[1]Podklady RZ'!G712</f>
        <v>0.10281999999999999</v>
      </c>
      <c r="H24" s="226">
        <f>'[1]Podklady RZ'!H712</f>
        <v>0</v>
      </c>
      <c r="I24" s="157">
        <f>'[1]Podklady RZ'!I712</f>
        <v>4.8780000000000004E-2</v>
      </c>
      <c r="J24" s="227">
        <f>'[1]Podklady RZ'!J712</f>
        <v>8.3909999999999998E-2</v>
      </c>
      <c r="K24" s="226">
        <f>'[1]Podklady RZ'!K712</f>
        <v>3.1899999999999998E-2</v>
      </c>
      <c r="L24" s="157">
        <f>'[1]Podklady RZ'!L712</f>
        <v>8.4290000000000004E-2</v>
      </c>
      <c r="M24" s="227">
        <f>'[1]Podklady RZ'!M712</f>
        <v>7.4499999999999997E-2</v>
      </c>
      <c r="N24" s="157">
        <f>'[1]Podklady RZ'!N712</f>
        <v>1.1946100000000002</v>
      </c>
      <c r="O24" s="164">
        <f>'[1]Podklady RZ'!O712</f>
        <v>8.2916469172548534E-3</v>
      </c>
      <c r="P24" s="81"/>
      <c r="U24" s="97"/>
    </row>
    <row r="25" spans="1:21">
      <c r="A25" s="127" t="s">
        <v>238</v>
      </c>
      <c r="B25" s="226">
        <f>'[1]Podklady RZ'!B713</f>
        <v>151.56233099999997</v>
      </c>
      <c r="C25" s="157">
        <f>'[1]Podklady RZ'!C713</f>
        <v>139.87234700000002</v>
      </c>
      <c r="D25" s="227">
        <f>'[1]Podklady RZ'!D713</f>
        <v>95.01088399999999</v>
      </c>
      <c r="E25" s="157">
        <f>'[1]Podklady RZ'!E713</f>
        <v>65.629463000000001</v>
      </c>
      <c r="F25" s="157">
        <f>'[1]Podklady RZ'!F713</f>
        <v>52.371403999999991</v>
      </c>
      <c r="G25" s="157">
        <f>'[1]Podklady RZ'!G713</f>
        <v>59.331631000000002</v>
      </c>
      <c r="H25" s="226">
        <f>'[1]Podklady RZ'!H713</f>
        <v>124.06300500000002</v>
      </c>
      <c r="I25" s="157">
        <f>'[1]Podklady RZ'!I713</f>
        <v>48.529823000000007</v>
      </c>
      <c r="J25" s="227">
        <f>'[1]Podklady RZ'!J713</f>
        <v>53.601104000000007</v>
      </c>
      <c r="K25" s="226">
        <f>'[1]Podklady RZ'!K713</f>
        <v>76.749718999999999</v>
      </c>
      <c r="L25" s="157">
        <f>'[1]Podklady RZ'!L713</f>
        <v>102.29675599999999</v>
      </c>
      <c r="M25" s="227">
        <f>'[1]Podklady RZ'!M713</f>
        <v>131.10363400000003</v>
      </c>
      <c r="N25" s="157">
        <f>'[1]Podklady RZ'!N713</f>
        <v>1100.1221009999997</v>
      </c>
      <c r="O25" s="164">
        <f>'[1]Podklady RZ'!O713</f>
        <v>5.222500749778386E-2</v>
      </c>
      <c r="P25" s="81"/>
      <c r="U25" s="78"/>
    </row>
    <row r="26" spans="1:21" ht="13.5" customHeight="1">
      <c r="A26" s="125" t="s">
        <v>314</v>
      </c>
      <c r="B26" s="224">
        <f>'[1]Podklady RZ'!B714</f>
        <v>447.466767</v>
      </c>
      <c r="C26" s="156">
        <f>'[1]Podklady RZ'!C714</f>
        <v>421.85772700000001</v>
      </c>
      <c r="D26" s="225">
        <f>'[1]Podklady RZ'!D714</f>
        <v>324.38588100000004</v>
      </c>
      <c r="E26" s="156">
        <f>'[1]Podklady RZ'!E714</f>
        <v>229.76836599999999</v>
      </c>
      <c r="F26" s="156">
        <f>'[1]Podklady RZ'!F714</f>
        <v>192.07171900000003</v>
      </c>
      <c r="G26" s="156">
        <f>'[1]Podklady RZ'!G714</f>
        <v>131.05157199999999</v>
      </c>
      <c r="H26" s="224">
        <f>'[1]Podklady RZ'!H714</f>
        <v>142.057076</v>
      </c>
      <c r="I26" s="156">
        <f>'[1]Podklady RZ'!I714</f>
        <v>111.09343100000002</v>
      </c>
      <c r="J26" s="225">
        <f>'[1]Podklady RZ'!J714</f>
        <v>144.83049900000003</v>
      </c>
      <c r="K26" s="224">
        <f>'[1]Podklady RZ'!K714</f>
        <v>277.64058500000004</v>
      </c>
      <c r="L26" s="156">
        <f>'[1]Podklady RZ'!L714</f>
        <v>354.46254099999993</v>
      </c>
      <c r="M26" s="225">
        <f>'[1]Podklady RZ'!M714</f>
        <v>392.91051200000004</v>
      </c>
      <c r="N26" s="156">
        <f>'[1]Podklady RZ'!N714</f>
        <v>3169.5966760000001</v>
      </c>
      <c r="O26" s="163">
        <f>'[1]Podklady RZ'!O714</f>
        <v>4.6244758538161589E-2</v>
      </c>
      <c r="P26" s="10"/>
      <c r="U26" s="8"/>
    </row>
    <row r="27" spans="1:21" ht="12.75" customHeight="1">
      <c r="A27" s="127" t="s">
        <v>297</v>
      </c>
      <c r="B27" s="226">
        <f>'[1]Podklady RZ'!B715</f>
        <v>168.04185999999999</v>
      </c>
      <c r="C27" s="157">
        <f>'[1]Podklady RZ'!C715</f>
        <v>166.78936999999999</v>
      </c>
      <c r="D27" s="227">
        <f>'[1]Podklady RZ'!D715</f>
        <v>140.83099100000001</v>
      </c>
      <c r="E27" s="157">
        <f>'[1]Podklady RZ'!E715</f>
        <v>112.635976</v>
      </c>
      <c r="F27" s="157">
        <f>'[1]Podklady RZ'!F715</f>
        <v>105.889036</v>
      </c>
      <c r="G27" s="157">
        <f>'[1]Podklady RZ'!G715</f>
        <v>90.572941999999998</v>
      </c>
      <c r="H27" s="226">
        <f>'[1]Podklady RZ'!H715</f>
        <v>93.132439999999988</v>
      </c>
      <c r="I27" s="157">
        <f>'[1]Podklady RZ'!I715</f>
        <v>66.673666000000011</v>
      </c>
      <c r="J27" s="227">
        <f>'[1]Podklady RZ'!J715</f>
        <v>96.011343000000011</v>
      </c>
      <c r="K27" s="226">
        <f>'[1]Podklady RZ'!K715</f>
        <v>128.37587100000002</v>
      </c>
      <c r="L27" s="157">
        <f>'[1]Podklady RZ'!L715</f>
        <v>149.419196</v>
      </c>
      <c r="M27" s="227">
        <f>'[1]Podklady RZ'!M715</f>
        <v>131.95295800000002</v>
      </c>
      <c r="N27" s="157">
        <f>'[1]Podklady RZ'!N715</f>
        <v>1450.3256490000001</v>
      </c>
      <c r="O27" s="164">
        <f>'[1]Podklady RZ'!O715</f>
        <v>9.8428907624927162E-2</v>
      </c>
      <c r="P27" s="81"/>
      <c r="U27" s="8"/>
    </row>
    <row r="28" spans="1:21" ht="12.75" customHeight="1">
      <c r="A28" s="127" t="s">
        <v>298</v>
      </c>
      <c r="B28" s="226">
        <f>'[1]Podklady RZ'!B716</f>
        <v>0.12825</v>
      </c>
      <c r="C28" s="157">
        <f>'[1]Podklady RZ'!C716</f>
        <v>0.11718000000000001</v>
      </c>
      <c r="D28" s="227">
        <f>'[1]Podklady RZ'!D716</f>
        <v>8.1380000000000008E-2</v>
      </c>
      <c r="E28" s="157">
        <f>'[1]Podklady RZ'!E716</f>
        <v>4.7120000000000002E-2</v>
      </c>
      <c r="F28" s="157">
        <f>'[1]Podklady RZ'!F716</f>
        <v>2.75E-2</v>
      </c>
      <c r="G28" s="157">
        <f>'[1]Podklady RZ'!G716</f>
        <v>1.2500000000000001E-2</v>
      </c>
      <c r="H28" s="226">
        <f>'[1]Podklady RZ'!H716</f>
        <v>1.2E-2</v>
      </c>
      <c r="I28" s="157">
        <f>'[1]Podklady RZ'!I716</f>
        <v>1.2E-2</v>
      </c>
      <c r="J28" s="227">
        <f>'[1]Podklady RZ'!J716</f>
        <v>1.755E-2</v>
      </c>
      <c r="K28" s="226">
        <f>'[1]Podklady RZ'!K716</f>
        <v>6.3950000000000007E-2</v>
      </c>
      <c r="L28" s="157">
        <f>'[1]Podklady RZ'!L716</f>
        <v>9.6710000000000004E-2</v>
      </c>
      <c r="M28" s="227">
        <f>'[1]Podklady RZ'!M716</f>
        <v>0.11874999999999999</v>
      </c>
      <c r="N28" s="157">
        <f>'[1]Podklady RZ'!N716</f>
        <v>0.73489000000000004</v>
      </c>
      <c r="O28" s="164">
        <f>'[1]Podklady RZ'!O716</f>
        <v>4.8550811139806926E-4</v>
      </c>
      <c r="P28" s="81"/>
      <c r="U28" s="8"/>
    </row>
    <row r="29" spans="1:21" ht="12.75" customHeight="1">
      <c r="A29" s="127" t="s">
        <v>299</v>
      </c>
      <c r="B29" s="226">
        <f>'[1]Podklady RZ'!B717</f>
        <v>2.8282399999999996</v>
      </c>
      <c r="C29" s="157">
        <f>'[1]Podklady RZ'!C717</f>
        <v>2.5751400000000002</v>
      </c>
      <c r="D29" s="227">
        <f>'[1]Podklady RZ'!D717</f>
        <v>1.6074299999999999</v>
      </c>
      <c r="E29" s="157">
        <f>'[1]Podklady RZ'!E717</f>
        <v>0.92671000000000003</v>
      </c>
      <c r="F29" s="157">
        <f>'[1]Podklady RZ'!F717</f>
        <v>0.40114999999999995</v>
      </c>
      <c r="G29" s="157">
        <f>'[1]Podklady RZ'!G717</f>
        <v>0.16515000000000002</v>
      </c>
      <c r="H29" s="226">
        <f>'[1]Podklady RZ'!H717</f>
        <v>8.8539999999999994E-2</v>
      </c>
      <c r="I29" s="157">
        <f>'[1]Podklady RZ'!I717</f>
        <v>8.3769999999999997E-2</v>
      </c>
      <c r="J29" s="227">
        <f>'[1]Podklady RZ'!J717</f>
        <v>0.13234000000000001</v>
      </c>
      <c r="K29" s="226">
        <f>'[1]Podklady RZ'!K717</f>
        <v>0.78671999999999997</v>
      </c>
      <c r="L29" s="157">
        <f>'[1]Podklady RZ'!L717</f>
        <v>1.24169</v>
      </c>
      <c r="M29" s="227">
        <f>'[1]Podklady RZ'!M717</f>
        <v>2.3414600000000001</v>
      </c>
      <c r="N29" s="157">
        <f>'[1]Podklady RZ'!N717</f>
        <v>13.17834</v>
      </c>
      <c r="O29" s="164">
        <f>'[1]Podklady RZ'!O717</f>
        <v>2.3717663834318906E-2</v>
      </c>
      <c r="P29" s="81"/>
      <c r="U29" s="8"/>
    </row>
    <row r="30" spans="1:21" ht="12.75" customHeight="1">
      <c r="A30" s="127" t="s">
        <v>300</v>
      </c>
      <c r="B30" s="226">
        <f>'[1]Podklady RZ'!B718</f>
        <v>1.9498420000000001</v>
      </c>
      <c r="C30" s="157">
        <f>'[1]Podklady RZ'!C718</f>
        <v>1.728766</v>
      </c>
      <c r="D30" s="227">
        <f>'[1]Podklady RZ'!D718</f>
        <v>1.159807</v>
      </c>
      <c r="E30" s="157">
        <f>'[1]Podklady RZ'!E718</f>
        <v>0.67343000000000008</v>
      </c>
      <c r="F30" s="157">
        <f>'[1]Podklady RZ'!F718</f>
        <v>0.23036099999999998</v>
      </c>
      <c r="G30" s="157">
        <f>'[1]Podklady RZ'!G718</f>
        <v>0.13753000000000001</v>
      </c>
      <c r="H30" s="226">
        <f>'[1]Podklady RZ'!H718</f>
        <v>0.11849</v>
      </c>
      <c r="I30" s="157">
        <f>'[1]Podklady RZ'!I718</f>
        <v>8.1550999999999998E-2</v>
      </c>
      <c r="J30" s="227">
        <f>'[1]Podklady RZ'!J718</f>
        <v>9.7140000000000004E-2</v>
      </c>
      <c r="K30" s="226">
        <f>'[1]Podklady RZ'!K718</f>
        <v>0.85109400000000002</v>
      </c>
      <c r="L30" s="157">
        <f>'[1]Podklady RZ'!L718</f>
        <v>1.3460139999999998</v>
      </c>
      <c r="M30" s="227">
        <f>'[1]Podklady RZ'!M718</f>
        <v>2.0594600000000001</v>
      </c>
      <c r="N30" s="157">
        <f>'[1]Podklady RZ'!N718</f>
        <v>10.433485000000001</v>
      </c>
      <c r="O30" s="164">
        <f>'[1]Podklady RZ'!O718</f>
        <v>5.5777065098619037E-2</v>
      </c>
      <c r="P30" s="81"/>
    </row>
    <row r="31" spans="1:21">
      <c r="A31" s="127" t="s">
        <v>301</v>
      </c>
      <c r="B31" s="226">
        <f>'[1]Podklady RZ'!B719</f>
        <v>1.31829</v>
      </c>
      <c r="C31" s="157">
        <f>'[1]Podklady RZ'!C719</f>
        <v>1.2504900000000001</v>
      </c>
      <c r="D31" s="227">
        <f>'[1]Podklady RZ'!D719</f>
        <v>1.1044100000000001</v>
      </c>
      <c r="E31" s="157">
        <f>'[1]Podklady RZ'!E719</f>
        <v>0.9479200000000001</v>
      </c>
      <c r="F31" s="157">
        <f>'[1]Podklady RZ'!F719</f>
        <v>0.91630999999999996</v>
      </c>
      <c r="G31" s="157">
        <f>'[1]Podklady RZ'!G719</f>
        <v>0.72799999999999998</v>
      </c>
      <c r="H31" s="226">
        <f>'[1]Podklady RZ'!H719</f>
        <v>0.72890999999999995</v>
      </c>
      <c r="I31" s="157">
        <f>'[1]Podklady RZ'!I719</f>
        <v>0.63108000000000009</v>
      </c>
      <c r="J31" s="227">
        <f>'[1]Podklady RZ'!J719</f>
        <v>0.60482999999999998</v>
      </c>
      <c r="K31" s="226">
        <f>'[1]Podklady RZ'!K719</f>
        <v>0.92022000000000004</v>
      </c>
      <c r="L31" s="157">
        <f>'[1]Podklady RZ'!L719</f>
        <v>0.9351600000000001</v>
      </c>
      <c r="M31" s="227">
        <f>'[1]Podklady RZ'!M719</f>
        <v>1.2458200000000001</v>
      </c>
      <c r="N31" s="157">
        <f>'[1]Podklady RZ'!N719</f>
        <v>11.331440000000001</v>
      </c>
      <c r="O31" s="164">
        <f>'[1]Podklady RZ'!O719</f>
        <v>2.0458474133797047E-2</v>
      </c>
      <c r="P31" s="81"/>
    </row>
    <row r="32" spans="1:21">
      <c r="A32" s="127" t="s">
        <v>302</v>
      </c>
      <c r="B32" s="226">
        <f>'[1]Podklady RZ'!B720</f>
        <v>187.284808</v>
      </c>
      <c r="C32" s="157">
        <f>'[1]Podklady RZ'!C720</f>
        <v>171.19506099999998</v>
      </c>
      <c r="D32" s="227">
        <f>'[1]Podklady RZ'!D720</f>
        <v>125.28864899999999</v>
      </c>
      <c r="E32" s="157">
        <f>'[1]Podklady RZ'!E720</f>
        <v>82.521940000000001</v>
      </c>
      <c r="F32" s="157">
        <f>'[1]Podklady RZ'!F720</f>
        <v>65.266943000000012</v>
      </c>
      <c r="G32" s="157">
        <f>'[1]Podklady RZ'!G720</f>
        <v>29.916181000000002</v>
      </c>
      <c r="H32" s="226">
        <f>'[1]Podklady RZ'!H720</f>
        <v>37.583922000000008</v>
      </c>
      <c r="I32" s="157">
        <f>'[1]Podklady RZ'!I720</f>
        <v>34.482590000000002</v>
      </c>
      <c r="J32" s="227">
        <f>'[1]Podklady RZ'!J720</f>
        <v>38.197559999999996</v>
      </c>
      <c r="K32" s="226">
        <f>'[1]Podklady RZ'!K720</f>
        <v>107.35413100000001</v>
      </c>
      <c r="L32" s="157">
        <f>'[1]Podklady RZ'!L720</f>
        <v>144.03466299999997</v>
      </c>
      <c r="M32" s="227">
        <f>'[1]Podklady RZ'!M720</f>
        <v>175.17546899999999</v>
      </c>
      <c r="N32" s="157">
        <f>'[1]Podklady RZ'!N720</f>
        <v>1198.301917</v>
      </c>
      <c r="O32" s="164">
        <f>'[1]Podklady RZ'!O720</f>
        <v>3.6438758275061787E-2</v>
      </c>
      <c r="P32" s="81"/>
    </row>
    <row r="33" spans="1:16">
      <c r="A33" s="127" t="s">
        <v>303</v>
      </c>
      <c r="B33" s="226">
        <f>'[1]Podklady RZ'!B721</f>
        <v>85.476359000000002</v>
      </c>
      <c r="C33" s="157">
        <f>'[1]Podklady RZ'!C721</f>
        <v>77.841423000000006</v>
      </c>
      <c r="D33" s="227">
        <f>'[1]Podklady RZ'!D721</f>
        <v>54.076097000000004</v>
      </c>
      <c r="E33" s="157">
        <f>'[1]Podklady RZ'!E721</f>
        <v>31.896718999999997</v>
      </c>
      <c r="F33" s="157">
        <f>'[1]Podklady RZ'!F721</f>
        <v>19.317419000000001</v>
      </c>
      <c r="G33" s="157">
        <f>'[1]Podklady RZ'!G721</f>
        <v>9.5192689999999995</v>
      </c>
      <c r="H33" s="226">
        <f>'[1]Podklady RZ'!H721</f>
        <v>10.392774000000001</v>
      </c>
      <c r="I33" s="157">
        <f>'[1]Podklady RZ'!I721</f>
        <v>9.1287740000000017</v>
      </c>
      <c r="J33" s="227">
        <f>'[1]Podklady RZ'!J721</f>
        <v>9.7599350000000005</v>
      </c>
      <c r="K33" s="226">
        <f>'[1]Podklady RZ'!K721</f>
        <v>39.034894000000001</v>
      </c>
      <c r="L33" s="157">
        <f>'[1]Podklady RZ'!L721</f>
        <v>57.021662999999997</v>
      </c>
      <c r="M33" s="227">
        <f>'[1]Podklady RZ'!M721</f>
        <v>79.641670999999988</v>
      </c>
      <c r="N33" s="157">
        <f>'[1]Podklady RZ'!N721</f>
        <v>483.10699699999998</v>
      </c>
      <c r="O33" s="164">
        <f>'[1]Podklady RZ'!O721</f>
        <v>2.9152310622052372E-2</v>
      </c>
      <c r="P33" s="81"/>
    </row>
    <row r="34" spans="1:16">
      <c r="A34" s="127" t="s">
        <v>236</v>
      </c>
      <c r="B34" s="226">
        <f>'[1]Podklady RZ'!B722</f>
        <v>0.43911800000000001</v>
      </c>
      <c r="C34" s="157">
        <f>'[1]Podklady RZ'!C722</f>
        <v>0.36029700000000003</v>
      </c>
      <c r="D34" s="227">
        <f>'[1]Podklady RZ'!D722</f>
        <v>0.23711699999999999</v>
      </c>
      <c r="E34" s="157">
        <f>'[1]Podklady RZ'!E722</f>
        <v>0.118551</v>
      </c>
      <c r="F34" s="157">
        <f>'[1]Podklady RZ'!F722</f>
        <v>2.3E-2</v>
      </c>
      <c r="G34" s="157">
        <f>'[1]Podklady RZ'!G722</f>
        <v>0</v>
      </c>
      <c r="H34" s="226">
        <f>'[1]Podklady RZ'!H722</f>
        <v>0</v>
      </c>
      <c r="I34" s="157">
        <f>'[1]Podklady RZ'!I722</f>
        <v>0</v>
      </c>
      <c r="J34" s="227">
        <f>'[1]Podklady RZ'!J722</f>
        <v>9.8010000000000007E-3</v>
      </c>
      <c r="K34" s="226">
        <f>'[1]Podklady RZ'!K722</f>
        <v>0.25370500000000001</v>
      </c>
      <c r="L34" s="157">
        <f>'[1]Podklady RZ'!L722</f>
        <v>0.36744499999999997</v>
      </c>
      <c r="M34" s="227">
        <f>'[1]Podklady RZ'!M722</f>
        <v>0.37492399999999998</v>
      </c>
      <c r="N34" s="157">
        <f>'[1]Podklady RZ'!N722</f>
        <v>2.1839580000000001</v>
      </c>
      <c r="O34" s="164">
        <f>'[1]Podklady RZ'!O722</f>
        <v>1.4205293384366186E-3</v>
      </c>
      <c r="P34" s="81"/>
    </row>
    <row r="35" spans="1:16" ht="11.45" customHeight="1">
      <c r="A35" s="151" t="s">
        <v>315</v>
      </c>
      <c r="B35" s="65"/>
      <c r="C35" s="65"/>
      <c r="D35" s="8"/>
      <c r="F35" s="10"/>
      <c r="G35" s="10"/>
      <c r="H35" s="10"/>
      <c r="I35" s="10"/>
      <c r="J35" s="10"/>
      <c r="K35" s="10"/>
      <c r="O35" s="3"/>
    </row>
    <row r="36" spans="1:16">
      <c r="A36" s="151"/>
      <c r="B36" s="65"/>
      <c r="C36" s="65"/>
    </row>
    <row r="37" spans="1:16">
      <c r="B37" s="8"/>
      <c r="C37" s="8"/>
      <c r="D37" s="8"/>
    </row>
    <row r="38" spans="1:16">
      <c r="B38" s="8"/>
      <c r="C38" s="8"/>
      <c r="D38" s="8"/>
    </row>
    <row r="39" spans="1:16">
      <c r="B39" s="8"/>
      <c r="C39" s="8"/>
      <c r="D39" s="8"/>
      <c r="M39" s="10" t="s">
        <v>316</v>
      </c>
      <c r="N39" s="84">
        <f>O7</f>
        <v>3.2798850624547418E-2</v>
      </c>
    </row>
    <row r="40" spans="1:16">
      <c r="B40" s="1"/>
      <c r="C40" s="1"/>
      <c r="D40" s="1"/>
      <c r="M40" s="10" t="s">
        <v>215</v>
      </c>
      <c r="N40" s="84">
        <f>O8</f>
        <v>4.5760657621560778E-2</v>
      </c>
    </row>
    <row r="41" spans="1:16">
      <c r="B41" s="8"/>
      <c r="C41" s="8"/>
      <c r="D41" s="8"/>
      <c r="M41" s="10" t="s">
        <v>219</v>
      </c>
      <c r="N41" s="84">
        <f>O9</f>
        <v>4.2134905653262486E-2</v>
      </c>
    </row>
  </sheetData>
  <mergeCells count="6">
    <mergeCell ref="O5:O6"/>
    <mergeCell ref="B5:D5"/>
    <mergeCell ref="E5:G5"/>
    <mergeCell ref="H5:J5"/>
    <mergeCell ref="K5:M5"/>
    <mergeCell ref="N5:N6"/>
  </mergeCells>
  <conditionalFormatting sqref="O10:O25">
    <cfRule type="dataBar" priority="2">
      <dataBar>
        <cfvo type="num" val="0"/>
        <cfvo type="num" val="1"/>
        <color theme="9"/>
      </dataBar>
      <extLst>
        <ext xmlns:x14="http://schemas.microsoft.com/office/spreadsheetml/2009/9/main" uri="{B025F937-C7B1-47D3-B67F-A62EFF666E3E}">
          <x14:id>{00C56957-FD89-4F86-A313-9C965C06D401}</x14:id>
        </ext>
      </extLst>
    </cfRule>
  </conditionalFormatting>
  <conditionalFormatting sqref="O27:O34">
    <cfRule type="dataBar" priority="1">
      <dataBar>
        <cfvo type="num" val="0"/>
        <cfvo type="num" val="1"/>
        <color theme="9"/>
      </dataBar>
      <extLst>
        <ext xmlns:x14="http://schemas.microsoft.com/office/spreadsheetml/2009/9/main" uri="{B025F937-C7B1-47D3-B67F-A62EFF666E3E}">
          <x14:id>{28DDB265-E07C-4FF8-B75C-2570F900831C}</x14:id>
        </ext>
      </extLst>
    </cfRule>
  </conditionalFormatting>
  <pageMargins left="0.31496062992125984" right="0.31496062992125984" top="0.35433070866141736" bottom="0.35433070866141736" header="0.31496062992125984" footer="0.19685039370078741"/>
  <pageSetup paperSize="9" fitToWidth="0" fitToHeight="0" orientation="landscape" r:id="rId1"/>
  <headerFooter>
    <oddFooter>&amp;C&amp;"Calibri,Obyčejné"&amp;9&amp;P</oddFooter>
  </headerFooter>
  <drawing r:id="rId2"/>
  <extLst>
    <ext xmlns:x14="http://schemas.microsoft.com/office/spreadsheetml/2009/9/main" uri="{78C0D931-6437-407d-A8EE-F0AAD7539E65}">
      <x14:conditionalFormattings>
        <x14:conditionalFormatting xmlns:xm="http://schemas.microsoft.com/office/excel/2006/main">
          <x14:cfRule type="dataBar" id="{00C56957-FD89-4F86-A313-9C965C06D401}">
            <x14:dataBar minLength="0" maxLength="100" gradient="0" direction="rightToLeft">
              <x14:cfvo type="num">
                <xm:f>0</xm:f>
              </x14:cfvo>
              <x14:cfvo type="num">
                <xm:f>1</xm:f>
              </x14:cfvo>
              <x14:negativeFillColor rgb="FFFF0000"/>
              <x14:axisColor rgb="FF000000"/>
            </x14:dataBar>
          </x14:cfRule>
          <xm:sqref>O10:O25</xm:sqref>
        </x14:conditionalFormatting>
        <x14:conditionalFormatting xmlns:xm="http://schemas.microsoft.com/office/excel/2006/main">
          <x14:cfRule type="dataBar" id="{28DDB265-E07C-4FF8-B75C-2570F900831C}">
            <x14:dataBar minLength="0" maxLength="100" gradient="0" direction="rightToLeft">
              <x14:cfvo type="num">
                <xm:f>0</xm:f>
              </x14:cfvo>
              <x14:cfvo type="num">
                <xm:f>1</xm:f>
              </x14:cfvo>
              <x14:negativeFillColor rgb="FFFF0000"/>
              <x14:axisColor rgb="FF000000"/>
            </x14:dataBar>
          </x14:cfRule>
          <xm:sqref>O27:O34</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List44">
    <tabColor rgb="FF00B0F0"/>
  </sheetPr>
  <dimension ref="A1:S38"/>
  <sheetViews>
    <sheetView showGridLines="0" view="pageBreakPreview" zoomScaleNormal="70" zoomScaleSheetLayoutView="100" workbookViewId="0">
      <selection activeCell="T32" sqref="T32"/>
    </sheetView>
  </sheetViews>
  <sheetFormatPr defaultColWidth="9.140625" defaultRowHeight="12"/>
  <cols>
    <col min="1" max="1" width="30.5703125" style="61" customWidth="1"/>
    <col min="2" max="3" width="8.28515625" style="61" customWidth="1"/>
    <col min="4" max="4" width="5.7109375" style="61" customWidth="1"/>
    <col min="5" max="6" width="8.28515625" style="61" customWidth="1"/>
    <col min="7" max="7" width="5.7109375" style="61" customWidth="1"/>
    <col min="8" max="9" width="8.28515625" style="61" customWidth="1"/>
    <col min="10" max="10" width="5.7109375" style="61" customWidth="1"/>
    <col min="11" max="12" width="8.28515625" style="61" customWidth="1"/>
    <col min="13" max="13" width="5.7109375" style="61" customWidth="1"/>
    <col min="14" max="14" width="8.5703125" style="61" customWidth="1"/>
    <col min="15" max="15" width="8.28515625" style="61" customWidth="1"/>
    <col min="16" max="16" width="7.28515625" style="61" customWidth="1"/>
    <col min="17" max="16384" width="9.140625" style="61"/>
  </cols>
  <sheetData>
    <row r="1" spans="1:19" s="68" customFormat="1" ht="20.25">
      <c r="A1" s="138" t="s">
        <v>334</v>
      </c>
      <c r="B1" s="66"/>
      <c r="C1" s="66"/>
      <c r="D1" s="66"/>
      <c r="E1" s="66"/>
      <c r="F1" s="66"/>
      <c r="G1" s="66"/>
      <c r="H1" s="66"/>
      <c r="I1" s="66"/>
      <c r="J1" s="60"/>
      <c r="P1" s="191" t="str">
        <f>'3'!N1</f>
        <v>2022</v>
      </c>
    </row>
    <row r="2" spans="1:19" ht="6" customHeight="1">
      <c r="A2" s="7"/>
      <c r="B2" s="7"/>
      <c r="C2" s="7"/>
      <c r="D2" s="7"/>
      <c r="E2" s="7"/>
      <c r="F2" s="7"/>
      <c r="G2" s="7"/>
      <c r="H2" s="7"/>
      <c r="I2" s="7"/>
      <c r="J2" s="7"/>
    </row>
    <row r="3" spans="1:19">
      <c r="A3" s="262"/>
      <c r="B3" s="292" t="s">
        <v>198</v>
      </c>
      <c r="C3" s="293"/>
      <c r="D3" s="294"/>
      <c r="E3" s="292" t="s">
        <v>199</v>
      </c>
      <c r="F3" s="293"/>
      <c r="G3" s="294"/>
      <c r="H3" s="292" t="s">
        <v>200</v>
      </c>
      <c r="I3" s="293"/>
      <c r="J3" s="294"/>
      <c r="K3" s="292" t="s">
        <v>201</v>
      </c>
      <c r="L3" s="293"/>
      <c r="M3" s="294"/>
      <c r="N3" s="293" t="s">
        <v>214</v>
      </c>
      <c r="O3" s="293"/>
      <c r="P3" s="293"/>
    </row>
    <row r="4" spans="1:19" ht="28.15" customHeight="1">
      <c r="A4" s="262"/>
      <c r="B4" s="218" t="s">
        <v>335</v>
      </c>
      <c r="C4" s="154" t="s">
        <v>336</v>
      </c>
      <c r="D4" s="230" t="s">
        <v>337</v>
      </c>
      <c r="E4" s="218" t="s">
        <v>335</v>
      </c>
      <c r="F4" s="154" t="s">
        <v>336</v>
      </c>
      <c r="G4" s="230" t="s">
        <v>337</v>
      </c>
      <c r="H4" s="218" t="s">
        <v>335</v>
      </c>
      <c r="I4" s="154" t="s">
        <v>336</v>
      </c>
      <c r="J4" s="230" t="s">
        <v>337</v>
      </c>
      <c r="K4" s="218" t="s">
        <v>335</v>
      </c>
      <c r="L4" s="154" t="s">
        <v>336</v>
      </c>
      <c r="M4" s="230" t="s">
        <v>337</v>
      </c>
      <c r="N4" s="218" t="s">
        <v>335</v>
      </c>
      <c r="O4" s="154" t="s">
        <v>336</v>
      </c>
      <c r="P4" s="230" t="s">
        <v>337</v>
      </c>
    </row>
    <row r="5" spans="1:19">
      <c r="A5" s="125" t="s">
        <v>214</v>
      </c>
      <c r="B5" s="224">
        <f>+'[1]Podklady RZ'!B730</f>
        <v>45018.645849</v>
      </c>
      <c r="C5" s="156">
        <f>+'[1]Podklady RZ'!C730</f>
        <v>30412.367069</v>
      </c>
      <c r="D5" s="231">
        <f>+'[1]Podklady RZ'!D730</f>
        <v>0.67555046349035286</v>
      </c>
      <c r="E5" s="224">
        <f>+'[1]Podklady RZ'!E730</f>
        <v>24234.93765</v>
      </c>
      <c r="F5" s="156">
        <f>+'[1]Podklady RZ'!F730</f>
        <v>16017.500637000001</v>
      </c>
      <c r="G5" s="231">
        <f>+'[1]Podklady RZ'!G730</f>
        <v>0.66092600972711812</v>
      </c>
      <c r="H5" s="224">
        <f>+'[1]Podklady RZ'!H730</f>
        <v>19278.76795300001</v>
      </c>
      <c r="I5" s="156">
        <f>+'[1]Podklady RZ'!I730</f>
        <v>12164.023129999998</v>
      </c>
      <c r="J5" s="231">
        <f>+'[1]Podklady RZ'!J730</f>
        <v>0.63095438254430203</v>
      </c>
      <c r="K5" s="224">
        <f>+'[1]Podklady RZ'!K730</f>
        <v>40549.829230000003</v>
      </c>
      <c r="L5" s="156">
        <f>+'[1]Podklady RZ'!L730</f>
        <v>26578.818747000005</v>
      </c>
      <c r="M5" s="231">
        <f>+'[1]Podklady RZ'!M730</f>
        <v>0.65546068261456902</v>
      </c>
      <c r="N5" s="156">
        <f>+'[1]Podklady RZ'!N730</f>
        <v>129082.18068200003</v>
      </c>
      <c r="O5" s="156">
        <f>+'[1]Podklady RZ'!O730</f>
        <v>85172.709582999989</v>
      </c>
      <c r="P5" s="192">
        <f>+'[1]Podklady RZ'!P730</f>
        <v>0.65983320961106884</v>
      </c>
      <c r="S5" s="98"/>
    </row>
    <row r="6" spans="1:19">
      <c r="A6" s="123" t="s">
        <v>223</v>
      </c>
      <c r="B6" s="220">
        <f>+'[1]Podklady RZ'!B731</f>
        <v>7946.3204079999987</v>
      </c>
      <c r="C6" s="150">
        <f>+'[1]Podklady RZ'!C731</f>
        <v>5999.0501600000007</v>
      </c>
      <c r="D6" s="232">
        <f>+'[1]Podklady RZ'!D731</f>
        <v>0.7549469253669191</v>
      </c>
      <c r="E6" s="220">
        <f>+'[1]Podklady RZ'!E731</f>
        <v>6260.7632539999995</v>
      </c>
      <c r="F6" s="150">
        <f>+'[1]Podklady RZ'!F731</f>
        <v>4943.4250060000004</v>
      </c>
      <c r="G6" s="232">
        <f>+'[1]Podklady RZ'!G731</f>
        <v>0.78958823476381224</v>
      </c>
      <c r="H6" s="220">
        <f>+'[1]Podklady RZ'!H731</f>
        <v>5321.0684450000026</v>
      </c>
      <c r="I6" s="150">
        <f>+'[1]Podklady RZ'!I731</f>
        <v>3971.6263180000005</v>
      </c>
      <c r="J6" s="232">
        <f>+'[1]Podklady RZ'!J731</f>
        <v>0.74639639746261499</v>
      </c>
      <c r="K6" s="220">
        <f>+'[1]Podklady RZ'!K731</f>
        <v>7530.4953340000056</v>
      </c>
      <c r="L6" s="150">
        <f>+'[1]Podklady RZ'!L731</f>
        <v>5716.8406209999994</v>
      </c>
      <c r="M6" s="232">
        <f>+'[1]Podklady RZ'!M731</f>
        <v>0.75915864328188365</v>
      </c>
      <c r="N6" s="153">
        <f>+'[1]Podklady RZ'!N731</f>
        <v>27058.647441000008</v>
      </c>
      <c r="O6" s="153">
        <f>+'[1]Podklady RZ'!O731</f>
        <v>20630.942105000002</v>
      </c>
      <c r="P6" s="193">
        <f>+'[1]Podklady RZ'!P731</f>
        <v>0.76245282215176169</v>
      </c>
      <c r="R6" s="93"/>
      <c r="S6" s="93"/>
    </row>
    <row r="7" spans="1:19">
      <c r="A7" s="123" t="s">
        <v>224</v>
      </c>
      <c r="B7" s="220">
        <f>+'[1]Podklady RZ'!B732</f>
        <v>651.30185100000028</v>
      </c>
      <c r="C7" s="150">
        <f>+'[1]Podklady RZ'!C732</f>
        <v>598.9298540000002</v>
      </c>
      <c r="D7" s="232">
        <f>+'[1]Podklady RZ'!D732</f>
        <v>0.91958874841275395</v>
      </c>
      <c r="E7" s="220">
        <f>+'[1]Podklady RZ'!E732</f>
        <v>444.04362799999996</v>
      </c>
      <c r="F7" s="150">
        <f>+'[1]Podklady RZ'!F732</f>
        <v>397.65643699999993</v>
      </c>
      <c r="G7" s="232">
        <f>+'[1]Podklady RZ'!G732</f>
        <v>0.89553460949562358</v>
      </c>
      <c r="H7" s="220">
        <f>+'[1]Podklady RZ'!H732</f>
        <v>377.66545499999984</v>
      </c>
      <c r="I7" s="150">
        <f>+'[1]Podklady RZ'!I732</f>
        <v>331.89187999999996</v>
      </c>
      <c r="J7" s="232">
        <f>+'[1]Podklady RZ'!J732</f>
        <v>0.87879861821092453</v>
      </c>
      <c r="K7" s="220">
        <f>+'[1]Podklady RZ'!K732</f>
        <v>623.75930500000004</v>
      </c>
      <c r="L7" s="150">
        <f>+'[1]Podklady RZ'!L732</f>
        <v>576.47923900000012</v>
      </c>
      <c r="M7" s="232">
        <f>+'[1]Podklady RZ'!M732</f>
        <v>0.924201425740655</v>
      </c>
      <c r="N7" s="153">
        <f>+'[1]Podklady RZ'!N732</f>
        <v>2096.7702390000004</v>
      </c>
      <c r="O7" s="153">
        <f>+'[1]Podklady RZ'!O732</f>
        <v>1904.95741</v>
      </c>
      <c r="P7" s="193">
        <f>+'[1]Podklady RZ'!P732</f>
        <v>0.90851986286705377</v>
      </c>
      <c r="R7" s="93"/>
      <c r="S7" s="93"/>
    </row>
    <row r="8" spans="1:19">
      <c r="A8" s="123" t="s">
        <v>225</v>
      </c>
      <c r="B8" s="220">
        <f>+'[1]Podklady RZ'!B733</f>
        <v>3033.3831560000003</v>
      </c>
      <c r="C8" s="150">
        <f>+'[1]Podklady RZ'!C733</f>
        <v>2302.4445839999998</v>
      </c>
      <c r="D8" s="232">
        <f>+'[1]Podklady RZ'!D733</f>
        <v>0.75903519786011486</v>
      </c>
      <c r="E8" s="220">
        <f>+'[1]Podklady RZ'!E733</f>
        <v>1135.6781970000002</v>
      </c>
      <c r="F8" s="150">
        <f>+'[1]Podklady RZ'!F733</f>
        <v>795.80951800000003</v>
      </c>
      <c r="G8" s="232">
        <f>+'[1]Podklady RZ'!G733</f>
        <v>0.70073504986025537</v>
      </c>
      <c r="H8" s="220">
        <f>+'[1]Podklady RZ'!H733</f>
        <v>853.53360799999984</v>
      </c>
      <c r="I8" s="150">
        <f>+'[1]Podklady RZ'!I733</f>
        <v>613.38531999999998</v>
      </c>
      <c r="J8" s="232">
        <f>+'[1]Podklady RZ'!J733</f>
        <v>0.71864225878262089</v>
      </c>
      <c r="K8" s="220">
        <f>+'[1]Podklady RZ'!K733</f>
        <v>2408.6865130000001</v>
      </c>
      <c r="L8" s="150">
        <f>+'[1]Podklady RZ'!L733</f>
        <v>1932.3811859999996</v>
      </c>
      <c r="M8" s="232">
        <f>+'[1]Podklady RZ'!M733</f>
        <v>0.80225516088153537</v>
      </c>
      <c r="N8" s="153">
        <f>+'[1]Podklady RZ'!N733</f>
        <v>7431.2814740000013</v>
      </c>
      <c r="O8" s="153">
        <f>+'[1]Podklady RZ'!O733</f>
        <v>5644.0206079999989</v>
      </c>
      <c r="P8" s="193">
        <f>+'[1]Podklady RZ'!P733</f>
        <v>0.75949493068549023</v>
      </c>
      <c r="R8" s="93"/>
      <c r="S8" s="93"/>
    </row>
    <row r="9" spans="1:19">
      <c r="A9" s="123" t="s">
        <v>226</v>
      </c>
      <c r="B9" s="220">
        <f>+'[1]Podklady RZ'!B734</f>
        <v>24.498275999999997</v>
      </c>
      <c r="C9" s="150">
        <f>+'[1]Podklady RZ'!C734</f>
        <v>0</v>
      </c>
      <c r="D9" s="232">
        <f>+'[1]Podklady RZ'!D734</f>
        <v>0</v>
      </c>
      <c r="E9" s="220">
        <f>+'[1]Podklady RZ'!E734</f>
        <v>24.914501999999999</v>
      </c>
      <c r="F9" s="150">
        <f>+'[1]Podklady RZ'!F734</f>
        <v>0</v>
      </c>
      <c r="G9" s="232">
        <f>+'[1]Podklady RZ'!G734</f>
        <v>0</v>
      </c>
      <c r="H9" s="220">
        <f>+'[1]Podklady RZ'!H734</f>
        <v>17.609791000000001</v>
      </c>
      <c r="I9" s="150">
        <f>+'[1]Podklady RZ'!I734</f>
        <v>0</v>
      </c>
      <c r="J9" s="232">
        <f>+'[1]Podklady RZ'!J734</f>
        <v>0</v>
      </c>
      <c r="K9" s="220">
        <f>+'[1]Podklady RZ'!K734</f>
        <v>10.839720000000002</v>
      </c>
      <c r="L9" s="150">
        <f>+'[1]Podklady RZ'!L734</f>
        <v>0</v>
      </c>
      <c r="M9" s="232">
        <f>+'[1]Podklady RZ'!M734</f>
        <v>0</v>
      </c>
      <c r="N9" s="153">
        <f>+'[1]Podklady RZ'!N734</f>
        <v>77.862289000000004</v>
      </c>
      <c r="O9" s="153">
        <f>+'[1]Podklady RZ'!O734</f>
        <v>0</v>
      </c>
      <c r="P9" s="193">
        <f>+'[1]Podklady RZ'!P734</f>
        <v>0</v>
      </c>
      <c r="R9" s="93"/>
      <c r="S9" s="93"/>
    </row>
    <row r="10" spans="1:19">
      <c r="A10" s="123" t="s">
        <v>227</v>
      </c>
      <c r="B10" s="220">
        <f>+'[1]Podklady RZ'!B735</f>
        <v>28.469167256728465</v>
      </c>
      <c r="C10" s="150">
        <f>+'[1]Podklady RZ'!C735</f>
        <v>0</v>
      </c>
      <c r="D10" s="232">
        <f>+'[1]Podklady RZ'!D735</f>
        <v>0</v>
      </c>
      <c r="E10" s="220">
        <f>+'[1]Podklady RZ'!E735</f>
        <v>21.894474720606151</v>
      </c>
      <c r="F10" s="150">
        <f>+'[1]Podklady RZ'!F735</f>
        <v>0</v>
      </c>
      <c r="G10" s="232">
        <f>+'[1]Podklady RZ'!G735</f>
        <v>0</v>
      </c>
      <c r="H10" s="220">
        <f>+'[1]Podklady RZ'!H735</f>
        <v>19.140715245832489</v>
      </c>
      <c r="I10" s="150">
        <f>+'[1]Podklady RZ'!I735</f>
        <v>0</v>
      </c>
      <c r="J10" s="232">
        <f>+'[1]Podklady RZ'!J735</f>
        <v>0</v>
      </c>
      <c r="K10" s="220">
        <f>+'[1]Podklady RZ'!K735</f>
        <v>25.388114776832907</v>
      </c>
      <c r="L10" s="150">
        <f>+'[1]Podklady RZ'!L735</f>
        <v>0</v>
      </c>
      <c r="M10" s="232">
        <f>+'[1]Podklady RZ'!M735</f>
        <v>0</v>
      </c>
      <c r="N10" s="153">
        <f>+'[1]Podklady RZ'!N735</f>
        <v>94.892472000000012</v>
      </c>
      <c r="O10" s="153">
        <f>+'[1]Podklady RZ'!O735</f>
        <v>0</v>
      </c>
      <c r="P10" s="193">
        <f>+'[1]Podklady RZ'!P735</f>
        <v>0</v>
      </c>
      <c r="R10" s="93"/>
      <c r="S10" s="93"/>
    </row>
    <row r="11" spans="1:19">
      <c r="A11" s="123" t="s">
        <v>228</v>
      </c>
      <c r="B11" s="220">
        <f>+'[1]Podklady RZ'!B736</f>
        <v>0.310973</v>
      </c>
      <c r="C11" s="150">
        <f>+'[1]Podklady RZ'!C736</f>
        <v>0</v>
      </c>
      <c r="D11" s="232">
        <f>+'[1]Podklady RZ'!D736</f>
        <v>0</v>
      </c>
      <c r="E11" s="220">
        <f>+'[1]Podklady RZ'!E736</f>
        <v>0.453683</v>
      </c>
      <c r="F11" s="150">
        <f>+'[1]Podklady RZ'!F736</f>
        <v>0</v>
      </c>
      <c r="G11" s="232">
        <f>+'[1]Podklady RZ'!G736</f>
        <v>0</v>
      </c>
      <c r="H11" s="220">
        <f>+'[1]Podklady RZ'!H736</f>
        <v>0.23899599999999999</v>
      </c>
      <c r="I11" s="150">
        <f>+'[1]Podklady RZ'!I736</f>
        <v>0</v>
      </c>
      <c r="J11" s="232">
        <f>+'[1]Podklady RZ'!J736</f>
        <v>0</v>
      </c>
      <c r="K11" s="220">
        <f>+'[1]Podklady RZ'!K736</f>
        <v>4.7323999999999998E-2</v>
      </c>
      <c r="L11" s="150">
        <f>+'[1]Podklady RZ'!L736</f>
        <v>0</v>
      </c>
      <c r="M11" s="232">
        <f>+'[1]Podklady RZ'!M736</f>
        <v>0</v>
      </c>
      <c r="N11" s="153">
        <f>+'[1]Podklady RZ'!N736</f>
        <v>1.0509759999999999</v>
      </c>
      <c r="O11" s="153">
        <f>+'[1]Podklady RZ'!O736</f>
        <v>0</v>
      </c>
      <c r="P11" s="193">
        <f>+'[1]Podklady RZ'!P736</f>
        <v>0</v>
      </c>
      <c r="R11" s="93"/>
      <c r="S11" s="93"/>
    </row>
    <row r="12" spans="1:19">
      <c r="A12" s="123" t="s">
        <v>229</v>
      </c>
      <c r="B12" s="220">
        <f>+'[1]Podklady RZ'!B737</f>
        <v>17277.198446000002</v>
      </c>
      <c r="C12" s="150">
        <f>+'[1]Podklady RZ'!C737</f>
        <v>14891.897384</v>
      </c>
      <c r="D12" s="232">
        <f>+'[1]Podklady RZ'!D737</f>
        <v>0.86193936074443567</v>
      </c>
      <c r="E12" s="220">
        <f>+'[1]Podklady RZ'!E737</f>
        <v>7629.9233620000023</v>
      </c>
      <c r="F12" s="150">
        <f>+'[1]Podklady RZ'!F737</f>
        <v>6451.1856150000003</v>
      </c>
      <c r="G12" s="232">
        <f>+'[1]Podklady RZ'!G737</f>
        <v>0.84551119440195477</v>
      </c>
      <c r="H12" s="220">
        <f>+'[1]Podklady RZ'!H737</f>
        <v>5130.1735410000001</v>
      </c>
      <c r="I12" s="150">
        <f>+'[1]Podklady RZ'!I737</f>
        <v>4311.1917249999997</v>
      </c>
      <c r="J12" s="232">
        <f>+'[1]Podklady RZ'!J737</f>
        <v>0.8403598222448514</v>
      </c>
      <c r="K12" s="220">
        <f>+'[1]Podklady RZ'!K737</f>
        <v>14693.271059999999</v>
      </c>
      <c r="L12" s="150">
        <f>+'[1]Podklady RZ'!L737</f>
        <v>12793.336581999998</v>
      </c>
      <c r="M12" s="232">
        <f>+'[1]Podklady RZ'!M737</f>
        <v>0.87069356644673501</v>
      </c>
      <c r="N12" s="153">
        <f>+'[1]Podklady RZ'!N737</f>
        <v>44730.566409000006</v>
      </c>
      <c r="O12" s="153">
        <f>+'[1]Podklady RZ'!O737</f>
        <v>38447.611305999999</v>
      </c>
      <c r="P12" s="193">
        <f>+'[1]Podklady RZ'!P737</f>
        <v>0.85953777008878107</v>
      </c>
      <c r="R12" s="93"/>
      <c r="S12" s="93"/>
    </row>
    <row r="13" spans="1:19">
      <c r="A13" s="123" t="s">
        <v>230</v>
      </c>
      <c r="B13" s="220">
        <f>+'[1]Podklady RZ'!B738</f>
        <v>707.85699999999997</v>
      </c>
      <c r="C13" s="150">
        <f>+'[1]Podklady RZ'!C738</f>
        <v>0</v>
      </c>
      <c r="D13" s="232">
        <f>+'[1]Podklady RZ'!D738</f>
        <v>0</v>
      </c>
      <c r="E13" s="220">
        <f>+'[1]Podklady RZ'!E738</f>
        <v>282.40300000000002</v>
      </c>
      <c r="F13" s="150">
        <f>+'[1]Podklady RZ'!F738</f>
        <v>0</v>
      </c>
      <c r="G13" s="232">
        <f>+'[1]Podklady RZ'!G738</f>
        <v>0</v>
      </c>
      <c r="H13" s="220">
        <f>+'[1]Podklady RZ'!H738</f>
        <v>146.64099999999999</v>
      </c>
      <c r="I13" s="150">
        <f>+'[1]Podklady RZ'!I738</f>
        <v>0</v>
      </c>
      <c r="J13" s="232">
        <f>+'[1]Podklady RZ'!J738</f>
        <v>0</v>
      </c>
      <c r="K13" s="220">
        <f>+'[1]Podklady RZ'!K738</f>
        <v>561.20500000000004</v>
      </c>
      <c r="L13" s="150">
        <f>+'[1]Podklady RZ'!L738</f>
        <v>0</v>
      </c>
      <c r="M13" s="232">
        <f>+'[1]Podklady RZ'!M738</f>
        <v>0</v>
      </c>
      <c r="N13" s="153">
        <f>+'[1]Podklady RZ'!N738</f>
        <v>1698.1060000000002</v>
      </c>
      <c r="O13" s="153">
        <f>+'[1]Podklady RZ'!O738</f>
        <v>0</v>
      </c>
      <c r="P13" s="193">
        <f>+'[1]Podklady RZ'!P738</f>
        <v>0</v>
      </c>
      <c r="R13" s="93"/>
      <c r="S13" s="93"/>
    </row>
    <row r="14" spans="1:19">
      <c r="A14" s="123" t="s">
        <v>231</v>
      </c>
      <c r="B14" s="220">
        <f>+'[1]Podklady RZ'!B739</f>
        <v>0</v>
      </c>
      <c r="C14" s="150">
        <f>+'[1]Podklady RZ'!C739</f>
        <v>0</v>
      </c>
      <c r="D14" s="232">
        <f>+'[1]Podklady RZ'!D739</f>
        <v>0</v>
      </c>
      <c r="E14" s="220">
        <f>+'[1]Podklady RZ'!E739</f>
        <v>0</v>
      </c>
      <c r="F14" s="150">
        <f>+'[1]Podklady RZ'!F739</f>
        <v>0</v>
      </c>
      <c r="G14" s="232">
        <v>0</v>
      </c>
      <c r="H14" s="220">
        <f>+'[1]Podklady RZ'!H739</f>
        <v>0</v>
      </c>
      <c r="I14" s="150">
        <f>+'[1]Podklady RZ'!I739</f>
        <v>0</v>
      </c>
      <c r="J14" s="232">
        <v>0</v>
      </c>
      <c r="K14" s="220">
        <f>+'[1]Podklady RZ'!K739</f>
        <v>0</v>
      </c>
      <c r="L14" s="150">
        <f>+'[1]Podklady RZ'!L739</f>
        <v>0</v>
      </c>
      <c r="M14" s="232">
        <v>0</v>
      </c>
      <c r="N14" s="153">
        <f>+'[1]Podklady RZ'!N739</f>
        <v>0</v>
      </c>
      <c r="O14" s="153">
        <f>+'[1]Podklady RZ'!O739</f>
        <v>0</v>
      </c>
      <c r="P14" s="193">
        <f>+'[1]Podklady RZ'!P739</f>
        <v>0</v>
      </c>
      <c r="R14" s="93"/>
      <c r="S14" s="93"/>
    </row>
    <row r="15" spans="1:19">
      <c r="A15" s="123" t="s">
        <v>232</v>
      </c>
      <c r="B15" s="220">
        <f>+'[1]Podklady RZ'!B740</f>
        <v>1680.8786620000001</v>
      </c>
      <c r="C15" s="150">
        <f>+'[1]Podklady RZ'!C740</f>
        <v>237.34216499999999</v>
      </c>
      <c r="D15" s="232">
        <f>+'[1]Podklady RZ'!D740</f>
        <v>0.14120124811245893</v>
      </c>
      <c r="E15" s="220">
        <f>+'[1]Podklady RZ'!E740</f>
        <v>1652.595476</v>
      </c>
      <c r="F15" s="150">
        <f>+'[1]Podklady RZ'!F740</f>
        <v>226.741435</v>
      </c>
      <c r="G15" s="232">
        <f>+'[1]Podklady RZ'!G740</f>
        <v>0.13720322867445633</v>
      </c>
      <c r="H15" s="220">
        <f>+'[1]Podklady RZ'!H740</f>
        <v>1415.6353589999999</v>
      </c>
      <c r="I15" s="150">
        <f>+'[1]Podklady RZ'!I740</f>
        <v>152.24164499999998</v>
      </c>
      <c r="J15" s="232">
        <f>+'[1]Podklady RZ'!J740</f>
        <v>0.10754297992919799</v>
      </c>
      <c r="K15" s="220">
        <f>+'[1]Podklady RZ'!K740</f>
        <v>1751.9513019999997</v>
      </c>
      <c r="L15" s="150">
        <f>+'[1]Podklady RZ'!L740</f>
        <v>182.83101800000003</v>
      </c>
      <c r="M15" s="232">
        <f>+'[1]Podklady RZ'!M740</f>
        <v>0.1043585045950096</v>
      </c>
      <c r="N15" s="153">
        <f>+'[1]Podklady RZ'!N740</f>
        <v>6501.060798999999</v>
      </c>
      <c r="O15" s="153">
        <f>+'[1]Podklady RZ'!O740</f>
        <v>799.15626300000008</v>
      </c>
      <c r="P15" s="193">
        <f>+'[1]Podklady RZ'!P740</f>
        <v>0.12292705570803572</v>
      </c>
      <c r="R15" s="93"/>
      <c r="S15" s="93"/>
    </row>
    <row r="16" spans="1:19">
      <c r="A16" s="123" t="s">
        <v>233</v>
      </c>
      <c r="B16" s="220">
        <f>+'[1]Podklady RZ'!B741</f>
        <v>7.8418220000000005</v>
      </c>
      <c r="C16" s="150">
        <f>+'[1]Podklady RZ'!C741</f>
        <v>3.5092470000000002</v>
      </c>
      <c r="D16" s="232">
        <f>+'[1]Podklady RZ'!D741</f>
        <v>0.44750403668943262</v>
      </c>
      <c r="E16" s="220">
        <f>+'[1]Podklady RZ'!E741</f>
        <v>1.8950800000000003</v>
      </c>
      <c r="F16" s="150">
        <f>+'[1]Podklady RZ'!F741</f>
        <v>1.4764709999999999</v>
      </c>
      <c r="G16" s="232">
        <f>+'[1]Podklady RZ'!G741</f>
        <v>0.77910747831226101</v>
      </c>
      <c r="H16" s="220">
        <f>+'[1]Podklady RZ'!H741</f>
        <v>1.7348210000000002</v>
      </c>
      <c r="I16" s="150">
        <f>+'[1]Podklady RZ'!I741</f>
        <v>0.81746300000000005</v>
      </c>
      <c r="J16" s="232">
        <f>+'[1]Podklady RZ'!J741</f>
        <v>0.47120884517768691</v>
      </c>
      <c r="K16" s="220">
        <f>+'[1]Podklady RZ'!K741</f>
        <v>86.688190000000006</v>
      </c>
      <c r="L16" s="150">
        <f>+'[1]Podklady RZ'!L741</f>
        <v>31.564374999999998</v>
      </c>
      <c r="M16" s="232">
        <f>+'[1]Podklady RZ'!M741</f>
        <v>0.36411390063629195</v>
      </c>
      <c r="N16" s="153">
        <f>+'[1]Podklady RZ'!N741</f>
        <v>98.159913000000003</v>
      </c>
      <c r="O16" s="153">
        <f>+'[1]Podklady RZ'!O741</f>
        <v>37.367556</v>
      </c>
      <c r="P16" s="193">
        <f>+'[1]Podklady RZ'!P741</f>
        <v>0.38068041074975278</v>
      </c>
      <c r="R16" s="93"/>
      <c r="S16" s="93"/>
    </row>
    <row r="17" spans="1:19">
      <c r="A17" s="123" t="s">
        <v>234</v>
      </c>
      <c r="B17" s="220">
        <f>+'[1]Podklady RZ'!B742</f>
        <v>1122.5280660000001</v>
      </c>
      <c r="C17" s="150">
        <f>+'[1]Podklady RZ'!C742</f>
        <v>886.29545400000006</v>
      </c>
      <c r="D17" s="232">
        <f>+'[1]Podklady RZ'!D742</f>
        <v>0.78955304623982558</v>
      </c>
      <c r="E17" s="220">
        <f>+'[1]Podklady RZ'!E742</f>
        <v>907.0836240000001</v>
      </c>
      <c r="F17" s="150">
        <f>+'[1]Podklady RZ'!F742</f>
        <v>721.41451799999993</v>
      </c>
      <c r="G17" s="232">
        <f>+'[1]Podklady RZ'!G742</f>
        <v>0.79531202957755065</v>
      </c>
      <c r="H17" s="220">
        <f>+'[1]Podklady RZ'!H742</f>
        <v>690.64539600000001</v>
      </c>
      <c r="I17" s="150">
        <f>+'[1]Podklady RZ'!I742</f>
        <v>481.20481099999995</v>
      </c>
      <c r="J17" s="232">
        <f>+'[1]Podklady RZ'!J742</f>
        <v>0.69674657036300569</v>
      </c>
      <c r="K17" s="220">
        <f>+'[1]Podklady RZ'!K742</f>
        <v>1028.2460619999999</v>
      </c>
      <c r="L17" s="150">
        <f>+'[1]Podklady RZ'!L742</f>
        <v>740.05951600000003</v>
      </c>
      <c r="M17" s="232">
        <f>+'[1]Podklady RZ'!M742</f>
        <v>0.71972997840666675</v>
      </c>
      <c r="N17" s="153">
        <f>+'[1]Podklady RZ'!N742</f>
        <v>3748.5031479999998</v>
      </c>
      <c r="O17" s="153">
        <f>+'[1]Podklady RZ'!O742</f>
        <v>2828.9742990000004</v>
      </c>
      <c r="P17" s="193">
        <f>+'[1]Podklady RZ'!P742</f>
        <v>0.75469439061546195</v>
      </c>
      <c r="R17" s="93"/>
      <c r="S17" s="93"/>
    </row>
    <row r="18" spans="1:19">
      <c r="A18" s="123" t="s">
        <v>235</v>
      </c>
      <c r="B18" s="220">
        <f>+'[1]Podklady RZ'!B743</f>
        <v>1521.23036</v>
      </c>
      <c r="C18" s="150">
        <f>+'[1]Podklady RZ'!C743</f>
        <v>1052.2522859999999</v>
      </c>
      <c r="D18" s="232">
        <f>+'[1]Podklady RZ'!D743</f>
        <v>0.69171133686813868</v>
      </c>
      <c r="E18" s="220">
        <f>+'[1]Podklady RZ'!E743</f>
        <v>1457.6040439999995</v>
      </c>
      <c r="F18" s="150">
        <f>+'[1]Podklady RZ'!F743</f>
        <v>948.12634600000013</v>
      </c>
      <c r="G18" s="232">
        <f>+'[1]Podklady RZ'!G743</f>
        <v>0.65046906936270854</v>
      </c>
      <c r="H18" s="220">
        <f>+'[1]Podklady RZ'!H743</f>
        <v>1368.8136629999997</v>
      </c>
      <c r="I18" s="150">
        <f>+'[1]Podklady RZ'!I743</f>
        <v>819.67302299999983</v>
      </c>
      <c r="J18" s="232">
        <f>+'[1]Podklady RZ'!J743</f>
        <v>0.5988200184994793</v>
      </c>
      <c r="K18" s="220">
        <f>+'[1]Podklady RZ'!K743</f>
        <v>1572.899733</v>
      </c>
      <c r="L18" s="150">
        <f>+'[1]Podklady RZ'!L743</f>
        <v>867.22444900000005</v>
      </c>
      <c r="M18" s="232">
        <f>+'[1]Podklady RZ'!M743</f>
        <v>0.55135392981848774</v>
      </c>
      <c r="N18" s="153">
        <f>+'[1]Podklady RZ'!N743</f>
        <v>5920.5477999999994</v>
      </c>
      <c r="O18" s="153">
        <f>+'[1]Podklady RZ'!O743</f>
        <v>3687.2761039999996</v>
      </c>
      <c r="P18" s="193">
        <f>+'[1]Podklady RZ'!P743</f>
        <v>0.62279306384453137</v>
      </c>
      <c r="R18" s="93"/>
      <c r="S18" s="93"/>
    </row>
    <row r="19" spans="1:19">
      <c r="A19" s="123" t="s">
        <v>236</v>
      </c>
      <c r="B19" s="220">
        <f>+'[1]Podklady RZ'!B744</f>
        <v>0</v>
      </c>
      <c r="C19" s="150">
        <f>+'[1]Podklady RZ'!C744</f>
        <v>0</v>
      </c>
      <c r="D19" s="232">
        <f>+'[1]Podklady RZ'!D744</f>
        <v>0</v>
      </c>
      <c r="E19" s="220">
        <f>+'[1]Podklady RZ'!E744</f>
        <v>0</v>
      </c>
      <c r="F19" s="150">
        <f>+'[1]Podklady RZ'!F744</f>
        <v>0</v>
      </c>
      <c r="G19" s="232">
        <f>+'[1]Podklady RZ'!G744</f>
        <v>0</v>
      </c>
      <c r="H19" s="220">
        <f>+'[1]Podklady RZ'!H744</f>
        <v>0</v>
      </c>
      <c r="I19" s="150">
        <f>+'[1]Podklady RZ'!I744</f>
        <v>0</v>
      </c>
      <c r="J19" s="232">
        <f>+'[1]Podklady RZ'!J744</f>
        <v>0</v>
      </c>
      <c r="K19" s="220">
        <f>+'[1]Podklady RZ'!K744</f>
        <v>0</v>
      </c>
      <c r="L19" s="150">
        <f>+'[1]Podklady RZ'!L744</f>
        <v>0</v>
      </c>
      <c r="M19" s="232">
        <f>+'[1]Podklady RZ'!M744</f>
        <v>0</v>
      </c>
      <c r="N19" s="153">
        <f>+'[1]Podklady RZ'!N744</f>
        <v>0</v>
      </c>
      <c r="O19" s="153">
        <f>+'[1]Podklady RZ'!O744</f>
        <v>0</v>
      </c>
      <c r="P19" s="193">
        <f>+'[1]Podklady RZ'!P744</f>
        <v>0</v>
      </c>
      <c r="R19" s="93"/>
      <c r="S19" s="93"/>
    </row>
    <row r="20" spans="1:19">
      <c r="A20" s="123" t="s">
        <v>237</v>
      </c>
      <c r="B20" s="220">
        <f>+'[1]Podklady RZ'!B745</f>
        <v>89.173736999999988</v>
      </c>
      <c r="C20" s="150">
        <f>+'[1]Podklady RZ'!C745</f>
        <v>14.498213</v>
      </c>
      <c r="D20" s="232">
        <f>+'[1]Podklady RZ'!D745</f>
        <v>0.16258388946960922</v>
      </c>
      <c r="E20" s="220">
        <f>+'[1]Podklady RZ'!E745</f>
        <v>19.646718</v>
      </c>
      <c r="F20" s="150">
        <f>+'[1]Podklady RZ'!F745</f>
        <v>5.3013909999999989</v>
      </c>
      <c r="G20" s="232">
        <f>+'[1]Podklady RZ'!G745</f>
        <v>0.2698359593699059</v>
      </c>
      <c r="H20" s="220">
        <f>+'[1]Podklady RZ'!H745</f>
        <v>16.139601000000013</v>
      </c>
      <c r="I20" s="150">
        <f>+'[1]Podklady RZ'!I745</f>
        <v>6.2010179999999995</v>
      </c>
      <c r="J20" s="232">
        <f>+'[1]Podklady RZ'!J745</f>
        <v>0.38421135689785607</v>
      </c>
      <c r="K20" s="220">
        <f>+'[1]Podklady RZ'!K745</f>
        <v>63.334938999999991</v>
      </c>
      <c r="L20" s="150">
        <f>+'[1]Podklady RZ'!L745</f>
        <v>9.9376019999999983</v>
      </c>
      <c r="M20" s="232">
        <f>+'[1]Podklady RZ'!M745</f>
        <v>0.15690552729513169</v>
      </c>
      <c r="N20" s="153">
        <f>+'[1]Podklady RZ'!N745</f>
        <v>188.29499499999997</v>
      </c>
      <c r="O20" s="153">
        <f>+'[1]Podklady RZ'!O745</f>
        <v>35.938223999999998</v>
      </c>
      <c r="P20" s="193">
        <f>+'[1]Podklady RZ'!P745</f>
        <v>0.19086128125710405</v>
      </c>
      <c r="R20" s="93"/>
      <c r="S20" s="93"/>
    </row>
    <row r="21" spans="1:19">
      <c r="A21" s="123" t="s">
        <v>238</v>
      </c>
      <c r="B21" s="220">
        <f>+'[1]Podklady RZ'!B746</f>
        <v>10927.653924743283</v>
      </c>
      <c r="C21" s="150">
        <f>+'[1]Podklady RZ'!C746</f>
        <v>4426.1477220000015</v>
      </c>
      <c r="D21" s="232">
        <f>+'[1]Podklady RZ'!D746</f>
        <v>0.40504098615147005</v>
      </c>
      <c r="E21" s="220">
        <f>+'[1]Podklady RZ'!E746</f>
        <v>4396.0386072793935</v>
      </c>
      <c r="F21" s="150">
        <f>+'[1]Podklady RZ'!F746</f>
        <v>1526.3639000000007</v>
      </c>
      <c r="G21" s="232">
        <f>+'[1]Podklady RZ'!G746</f>
        <v>0.34721348840578814</v>
      </c>
      <c r="H21" s="220">
        <f>+'[1]Podklady RZ'!H746</f>
        <v>3919.7275617541759</v>
      </c>
      <c r="I21" s="150">
        <f>+'[1]Podklady RZ'!I746</f>
        <v>1475.7899269999994</v>
      </c>
      <c r="J21" s="232">
        <f>+'[1]Podklady RZ'!J746</f>
        <v>0.37650318899702984</v>
      </c>
      <c r="K21" s="220">
        <f>+'[1]Podklady RZ'!K746</f>
        <v>10193.016633223162</v>
      </c>
      <c r="L21" s="150">
        <f>+'[1]Podklady RZ'!L746</f>
        <v>3728.1641589999999</v>
      </c>
      <c r="M21" s="232">
        <f>+'[1]Podklady RZ'!M746</f>
        <v>0.36575670315776843</v>
      </c>
      <c r="N21" s="153">
        <f>+'[1]Podklady RZ'!N746</f>
        <v>29436.436727000015</v>
      </c>
      <c r="O21" s="153">
        <f>+'[1]Podklady RZ'!O746</f>
        <v>11156.465708000002</v>
      </c>
      <c r="P21" s="193">
        <f>+'[1]Podklady RZ'!P746</f>
        <v>0.37900190880667783</v>
      </c>
      <c r="R21" s="93"/>
      <c r="S21" s="93"/>
    </row>
    <row r="22" spans="1:19" s="69" customFormat="1" ht="11.25">
      <c r="A22" s="151"/>
      <c r="B22" s="4"/>
      <c r="C22" s="4"/>
      <c r="D22" s="4"/>
      <c r="E22" s="4"/>
      <c r="F22" s="4"/>
      <c r="G22" s="4"/>
      <c r="H22" s="4"/>
      <c r="I22" s="4"/>
      <c r="P22" s="3"/>
    </row>
    <row r="23" spans="1:19">
      <c r="A23" s="92"/>
      <c r="B23" s="24"/>
      <c r="C23" s="7"/>
      <c r="D23" s="7"/>
      <c r="E23" s="7"/>
      <c r="F23" s="7"/>
      <c r="G23" s="7"/>
      <c r="H23" s="7"/>
      <c r="I23" s="7"/>
    </row>
    <row r="24" spans="1:19">
      <c r="A24" s="92"/>
      <c r="B24" s="24"/>
    </row>
    <row r="25" spans="1:19">
      <c r="A25" s="92"/>
      <c r="B25" s="24"/>
      <c r="C25" s="8"/>
      <c r="D25" s="8"/>
      <c r="E25" s="8"/>
      <c r="F25" s="8"/>
      <c r="G25" s="8"/>
      <c r="H25" s="8"/>
      <c r="I25" s="8"/>
      <c r="J25" s="8"/>
    </row>
    <row r="26" spans="1:19">
      <c r="A26" s="92"/>
      <c r="B26" s="24"/>
      <c r="C26" s="8"/>
      <c r="D26" s="8"/>
      <c r="E26" s="8"/>
      <c r="F26" s="8"/>
      <c r="G26" s="8"/>
      <c r="H26" s="8"/>
      <c r="I26" s="8"/>
      <c r="J26" s="8"/>
    </row>
    <row r="27" spans="1:19">
      <c r="A27" s="92"/>
      <c r="B27" s="24"/>
    </row>
    <row r="28" spans="1:19">
      <c r="A28" s="92"/>
      <c r="B28" s="24"/>
    </row>
    <row r="29" spans="1:19">
      <c r="A29" s="92"/>
      <c r="B29" s="24"/>
    </row>
    <row r="30" spans="1:19">
      <c r="A30" s="92"/>
      <c r="B30" s="24"/>
    </row>
    <row r="31" spans="1:19">
      <c r="A31" s="92"/>
      <c r="B31" s="24"/>
    </row>
    <row r="32" spans="1:19">
      <c r="A32" s="92"/>
      <c r="B32" s="24"/>
    </row>
    <row r="33" spans="1:2">
      <c r="A33" s="92"/>
      <c r="B33" s="24"/>
    </row>
    <row r="34" spans="1:2">
      <c r="A34" s="92"/>
      <c r="B34" s="24"/>
    </row>
    <row r="35" spans="1:2">
      <c r="A35" s="92"/>
      <c r="B35" s="24"/>
    </row>
    <row r="36" spans="1:2">
      <c r="A36" s="92"/>
      <c r="B36" s="24"/>
    </row>
    <row r="37" spans="1:2">
      <c r="A37" s="92"/>
      <c r="B37" s="24"/>
    </row>
    <row r="38" spans="1:2">
      <c r="A38" s="92"/>
      <c r="B38" s="24"/>
    </row>
  </sheetData>
  <mergeCells count="6">
    <mergeCell ref="N3:P3"/>
    <mergeCell ref="A3:A4"/>
    <mergeCell ref="B3:D3"/>
    <mergeCell ref="E3:G3"/>
    <mergeCell ref="H3:J3"/>
    <mergeCell ref="K3:M3"/>
  </mergeCells>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List45">
    <tabColor rgb="FF00B0F0"/>
  </sheetPr>
  <dimension ref="A1:Q36"/>
  <sheetViews>
    <sheetView showGridLines="0" view="pageBreakPreview" zoomScaleNormal="100" zoomScaleSheetLayoutView="100" workbookViewId="0">
      <selection activeCell="P39" sqref="P39"/>
    </sheetView>
  </sheetViews>
  <sheetFormatPr defaultColWidth="9.140625" defaultRowHeight="12"/>
  <cols>
    <col min="1" max="1" width="37.28515625" style="61" customWidth="1"/>
    <col min="2" max="2" width="10.7109375" style="61" customWidth="1"/>
    <col min="3" max="3" width="13.7109375" style="61" bestFit="1" customWidth="1"/>
    <col min="4" max="4" width="11.5703125" style="61" bestFit="1" customWidth="1"/>
    <col min="5" max="5" width="12.5703125" style="61" bestFit="1" customWidth="1"/>
    <col min="6" max="6" width="10.7109375" style="61" customWidth="1"/>
    <col min="7" max="7" width="11.42578125" style="61" bestFit="1" customWidth="1"/>
    <col min="8" max="16384" width="9.140625" style="61"/>
  </cols>
  <sheetData>
    <row r="1" spans="1:8" ht="20.25">
      <c r="A1" s="136" t="s">
        <v>338</v>
      </c>
    </row>
    <row r="2" spans="1:8" s="68" customFormat="1" ht="18">
      <c r="A2" s="189" t="s">
        <v>339</v>
      </c>
      <c r="B2" s="70"/>
      <c r="C2" s="70"/>
      <c r="D2" s="70"/>
      <c r="E2" s="70"/>
    </row>
    <row r="3" spans="1:8" ht="6" customHeight="1">
      <c r="A3" s="7"/>
      <c r="B3" s="7"/>
      <c r="C3" s="7"/>
      <c r="D3" s="7"/>
      <c r="E3" s="7"/>
    </row>
    <row r="4" spans="1:8" s="7" customFormat="1">
      <c r="A4" s="194"/>
      <c r="B4" s="154" t="s">
        <v>198</v>
      </c>
      <c r="C4" s="154" t="s">
        <v>199</v>
      </c>
      <c r="D4" s="154" t="s">
        <v>200</v>
      </c>
      <c r="E4" s="154" t="s">
        <v>201</v>
      </c>
      <c r="F4" s="154" t="s">
        <v>214</v>
      </c>
    </row>
    <row r="5" spans="1:8" s="7" customFormat="1">
      <c r="A5" s="194" t="s">
        <v>340</v>
      </c>
      <c r="B5" s="195">
        <v>59492.390077321405</v>
      </c>
      <c r="C5" s="195">
        <v>33647.194626035664</v>
      </c>
      <c r="D5" s="195">
        <v>26175.937773657737</v>
      </c>
      <c r="E5" s="195">
        <v>50852.251834295188</v>
      </c>
      <c r="F5" s="157">
        <f t="shared" ref="F5:F13" si="0">SUM(B5:E5)</f>
        <v>170167.77431131</v>
      </c>
      <c r="H5" s="110">
        <v>2017</v>
      </c>
    </row>
    <row r="6" spans="1:8" s="7" customFormat="1">
      <c r="A6" s="194" t="s">
        <v>341</v>
      </c>
      <c r="B6" s="195">
        <v>59760.704269635316</v>
      </c>
      <c r="C6" s="195">
        <v>28688.566620999998</v>
      </c>
      <c r="D6" s="195">
        <v>24452.443356056858</v>
      </c>
      <c r="E6" s="195">
        <v>50022.54916319999</v>
      </c>
      <c r="F6" s="157">
        <f t="shared" si="0"/>
        <v>162924.26340989216</v>
      </c>
      <c r="H6" s="110">
        <f>+H5+1</f>
        <v>2018</v>
      </c>
    </row>
    <row r="7" spans="1:8" s="7" customFormat="1">
      <c r="A7" s="194" t="s">
        <v>342</v>
      </c>
      <c r="B7" s="195">
        <v>55809.228224338687</v>
      </c>
      <c r="C7" s="195">
        <v>32753.71361992339</v>
      </c>
      <c r="D7" s="195">
        <v>24978.363623037163</v>
      </c>
      <c r="E7" s="195">
        <v>48372.261379309275</v>
      </c>
      <c r="F7" s="157">
        <f t="shared" si="0"/>
        <v>161913.56684660853</v>
      </c>
      <c r="H7" s="110">
        <f>+H6+1</f>
        <v>2019</v>
      </c>
    </row>
    <row r="8" spans="1:8" s="7" customFormat="1">
      <c r="A8" s="194" t="s">
        <v>343</v>
      </c>
      <c r="B8" s="195">
        <v>53528.76771021785</v>
      </c>
      <c r="C8" s="195">
        <v>31489.553688778622</v>
      </c>
      <c r="D8" s="195">
        <v>24527.664056400004</v>
      </c>
      <c r="E8" s="195">
        <v>47371.722850400001</v>
      </c>
      <c r="F8" s="157">
        <f t="shared" si="0"/>
        <v>156917.70830579646</v>
      </c>
      <c r="H8" s="110"/>
    </row>
    <row r="9" spans="1:8" s="7" customFormat="1">
      <c r="A9" s="194" t="s">
        <v>344</v>
      </c>
      <c r="B9" s="195">
        <v>55541.375279728229</v>
      </c>
      <c r="C9" s="195">
        <v>33762.132468309996</v>
      </c>
      <c r="D9" s="195">
        <v>24376.239993047431</v>
      </c>
      <c r="E9" s="195">
        <v>48025.460575200006</v>
      </c>
      <c r="F9" s="157">
        <f t="shared" si="0"/>
        <v>161705.20831628566</v>
      </c>
      <c r="H9" s="110"/>
    </row>
    <row r="10" spans="1:8" s="7" customFormat="1">
      <c r="A10" s="194" t="s">
        <v>345</v>
      </c>
      <c r="B10" s="195">
        <v>51649.8799137733</v>
      </c>
      <c r="C10" s="195">
        <v>30879.657070071997</v>
      </c>
      <c r="D10" s="195">
        <v>24270.988412999999</v>
      </c>
      <c r="E10" s="195">
        <v>44292.940444376</v>
      </c>
      <c r="F10" s="157">
        <f t="shared" si="0"/>
        <v>151093.46584122127</v>
      </c>
      <c r="H10" s="110"/>
    </row>
    <row r="11" spans="1:8" s="7" customFormat="1">
      <c r="A11" s="194" t="s">
        <v>362</v>
      </c>
      <c r="B11" s="195">
        <v>48006.112881209148</v>
      </c>
      <c r="C11" s="195">
        <v>29478.211146895621</v>
      </c>
      <c r="D11" s="195">
        <v>21441.523402999996</v>
      </c>
      <c r="E11" s="195">
        <v>42149.674503999995</v>
      </c>
      <c r="F11" s="157">
        <f t="shared" si="0"/>
        <v>141075.52193510477</v>
      </c>
    </row>
    <row r="12" spans="1:8" s="7" customFormat="1">
      <c r="A12" s="194" t="s">
        <v>365</v>
      </c>
      <c r="B12" s="195">
        <v>44946.430122999998</v>
      </c>
      <c r="C12" s="195">
        <v>25432.945527</v>
      </c>
      <c r="D12" s="195">
        <v>20203.737184000001</v>
      </c>
      <c r="E12" s="195">
        <v>42253.749194000004</v>
      </c>
      <c r="F12" s="157">
        <f t="shared" si="0"/>
        <v>132836.862028</v>
      </c>
    </row>
    <row r="13" spans="1:8" s="7" customFormat="1">
      <c r="A13" s="194" t="s">
        <v>372</v>
      </c>
      <c r="B13" s="195">
        <f>+'3'!B5</f>
        <v>47740.327230999996</v>
      </c>
      <c r="C13" s="195">
        <f>+'3'!E5</f>
        <v>26025.743050999998</v>
      </c>
      <c r="D13" s="195">
        <f>+'3'!H5</f>
        <v>21016.82935</v>
      </c>
      <c r="E13" s="195">
        <f>+'3'!K5</f>
        <v>42551.557183999998</v>
      </c>
      <c r="F13" s="157">
        <f t="shared" si="0"/>
        <v>137334.45681599999</v>
      </c>
    </row>
    <row r="14" spans="1:8" s="7" customFormat="1">
      <c r="A14" s="194" t="s">
        <v>346</v>
      </c>
      <c r="B14" s="157">
        <f>+B13-B12</f>
        <v>2793.8971079999974</v>
      </c>
      <c r="C14" s="157">
        <f t="shared" ref="C14:F14" si="1">+C13-C12</f>
        <v>592.79752399999779</v>
      </c>
      <c r="D14" s="157">
        <f t="shared" si="1"/>
        <v>813.09216599999854</v>
      </c>
      <c r="E14" s="157">
        <f t="shared" si="1"/>
        <v>297.80798999999388</v>
      </c>
      <c r="F14" s="157">
        <f t="shared" si="1"/>
        <v>4497.5947879999876</v>
      </c>
    </row>
    <row r="15" spans="1:8" s="7" customFormat="1">
      <c r="A15" s="196" t="s">
        <v>346</v>
      </c>
      <c r="B15" s="162">
        <f>+(B13-B12)/B12</f>
        <v>6.2160600972184968E-2</v>
      </c>
      <c r="C15" s="162">
        <f t="shared" ref="C15:F15" si="2">+(C13-C12)/C12</f>
        <v>2.3308252808180434E-2</v>
      </c>
      <c r="D15" s="162">
        <f t="shared" si="2"/>
        <v>4.0244641800424565E-2</v>
      </c>
      <c r="E15" s="162">
        <f t="shared" si="2"/>
        <v>7.0480843873206491E-3</v>
      </c>
      <c r="F15" s="162">
        <f t="shared" si="2"/>
        <v>3.385803247182971E-2</v>
      </c>
    </row>
    <row r="16" spans="1:8" s="7" customFormat="1">
      <c r="A16" s="194" t="s">
        <v>347</v>
      </c>
      <c r="B16" s="195">
        <v>37510.164867892709</v>
      </c>
      <c r="C16" s="195">
        <v>16101.258851967654</v>
      </c>
      <c r="D16" s="195">
        <v>10892.098498398203</v>
      </c>
      <c r="E16" s="195">
        <v>29809.263052627972</v>
      </c>
      <c r="F16" s="157">
        <f t="shared" ref="F16:F21" si="3">SUM(B16:E16)</f>
        <v>94312.785270886539</v>
      </c>
    </row>
    <row r="17" spans="1:8" s="7" customFormat="1">
      <c r="A17" s="194" t="s">
        <v>348</v>
      </c>
      <c r="B17" s="195">
        <v>38059.708081806333</v>
      </c>
      <c r="C17" s="195">
        <v>12376.442392000001</v>
      </c>
      <c r="D17" s="195">
        <v>9704.6084629196266</v>
      </c>
      <c r="E17" s="195">
        <v>28893.454441721136</v>
      </c>
      <c r="F17" s="157">
        <f t="shared" si="3"/>
        <v>89034.213378447108</v>
      </c>
    </row>
    <row r="18" spans="1:8" s="7" customFormat="1">
      <c r="A18" s="194" t="s">
        <v>349</v>
      </c>
      <c r="B18" s="195">
        <v>34400.185867995431</v>
      </c>
      <c r="C18" s="195">
        <v>15804.078629958018</v>
      </c>
      <c r="D18" s="195">
        <v>10045.79911108522</v>
      </c>
      <c r="E18" s="195">
        <v>27517.002409825865</v>
      </c>
      <c r="F18" s="157">
        <f t="shared" si="3"/>
        <v>87767.066018864542</v>
      </c>
    </row>
    <row r="19" spans="1:8" s="7" customFormat="1">
      <c r="A19" s="194" t="s">
        <v>350</v>
      </c>
      <c r="B19" s="195">
        <v>32870.945788518613</v>
      </c>
      <c r="C19" s="195">
        <v>14818.914658930849</v>
      </c>
      <c r="D19" s="195">
        <v>9700.1600115525835</v>
      </c>
      <c r="E19" s="195">
        <v>28538.475790229295</v>
      </c>
      <c r="F19" s="157">
        <f t="shared" si="3"/>
        <v>85928.496249231335</v>
      </c>
    </row>
    <row r="20" spans="1:8" s="7" customFormat="1">
      <c r="A20" s="194" t="s">
        <v>351</v>
      </c>
      <c r="B20" s="195">
        <v>35884.338605227051</v>
      </c>
      <c r="C20" s="195">
        <v>17769.04911468277</v>
      </c>
      <c r="D20" s="195">
        <v>9774.41938479083</v>
      </c>
      <c r="E20" s="195">
        <v>29062.793518273029</v>
      </c>
      <c r="F20" s="157">
        <f t="shared" si="3"/>
        <v>92490.600622973681</v>
      </c>
    </row>
    <row r="21" spans="1:8" s="7" customFormat="1">
      <c r="A21" s="194" t="s">
        <v>352</v>
      </c>
      <c r="B21" s="195">
        <v>31881.908243022164</v>
      </c>
      <c r="C21" s="195">
        <v>14755.739691572808</v>
      </c>
      <c r="D21" s="195">
        <v>9897.3190016545013</v>
      </c>
      <c r="E21" s="195">
        <v>25535.021715121322</v>
      </c>
      <c r="F21" s="157">
        <f t="shared" si="3"/>
        <v>82069.988651370804</v>
      </c>
    </row>
    <row r="22" spans="1:8" s="7" customFormat="1">
      <c r="A22" s="194" t="s">
        <v>363</v>
      </c>
      <c r="B22" s="195">
        <v>29537.161911276286</v>
      </c>
      <c r="C22" s="195">
        <v>14379.329966146561</v>
      </c>
      <c r="D22" s="195">
        <v>8040.447451</v>
      </c>
      <c r="E22" s="195">
        <v>23982.614303095688</v>
      </c>
      <c r="F22" s="157">
        <f>SUM(B22:E22)</f>
        <v>75939.553631518531</v>
      </c>
    </row>
    <row r="23" spans="1:8" s="7" customFormat="1">
      <c r="A23" s="194" t="s">
        <v>366</v>
      </c>
      <c r="B23" s="195">
        <v>27473.734489999995</v>
      </c>
      <c r="C23" s="195">
        <v>11714.858453000001</v>
      </c>
      <c r="D23" s="195">
        <v>8173.2212310000014</v>
      </c>
      <c r="E23" s="195">
        <v>25640.774159000001</v>
      </c>
      <c r="F23" s="157">
        <f>SUM(B23:E23)</f>
        <v>73002.588332999992</v>
      </c>
    </row>
    <row r="24" spans="1:8" s="7" customFormat="1">
      <c r="A24" s="194" t="s">
        <v>373</v>
      </c>
      <c r="B24" s="195">
        <f>+'3'!B13</f>
        <v>30010.318861999993</v>
      </c>
      <c r="C24" s="195">
        <f>+'3'!E13</f>
        <v>12492.291046</v>
      </c>
      <c r="D24" s="195">
        <f>+'3'!H13</f>
        <v>8395.3319199999987</v>
      </c>
      <c r="E24" s="195">
        <f>+'3'!K13</f>
        <v>26195.149057999999</v>
      </c>
      <c r="F24" s="157">
        <f>SUM(B24:E24)</f>
        <v>77093.090885999991</v>
      </c>
    </row>
    <row r="25" spans="1:8" s="69" customFormat="1">
      <c r="A25" s="194" t="s">
        <v>353</v>
      </c>
      <c r="B25" s="157">
        <f>+B24-B23</f>
        <v>2536.5843719999975</v>
      </c>
      <c r="C25" s="157">
        <f t="shared" ref="C25:F25" si="4">+C24-C23</f>
        <v>777.43259299999954</v>
      </c>
      <c r="D25" s="157">
        <f t="shared" si="4"/>
        <v>222.11068899999736</v>
      </c>
      <c r="E25" s="157">
        <f t="shared" si="4"/>
        <v>554.37489899999855</v>
      </c>
      <c r="F25" s="157">
        <f t="shared" si="4"/>
        <v>4090.5025529999984</v>
      </c>
      <c r="G25" s="7"/>
    </row>
    <row r="26" spans="1:8">
      <c r="A26" s="196" t="s">
        <v>353</v>
      </c>
      <c r="B26" s="162">
        <f>+(B24-B23)/B23</f>
        <v>9.2327614686793819E-2</v>
      </c>
      <c r="C26" s="162">
        <f t="shared" ref="C26:F26" si="5">+(C24-C23)/C23</f>
        <v>6.6362952324098348E-2</v>
      </c>
      <c r="D26" s="162">
        <f t="shared" si="5"/>
        <v>2.7175416243177101E-2</v>
      </c>
      <c r="E26" s="162">
        <f t="shared" si="5"/>
        <v>2.1620833113785334E-2</v>
      </c>
      <c r="F26" s="162">
        <f t="shared" si="5"/>
        <v>5.6032294832359157E-2</v>
      </c>
      <c r="G26" s="7"/>
      <c r="H26" s="61" t="s">
        <v>73</v>
      </c>
    </row>
    <row r="27" spans="1:8">
      <c r="A27" s="69"/>
      <c r="B27" s="69"/>
      <c r="C27" s="69"/>
      <c r="D27" s="69"/>
      <c r="E27" s="69"/>
      <c r="F27" s="79"/>
      <c r="G27" s="69"/>
    </row>
    <row r="28" spans="1:8">
      <c r="B28" s="109"/>
      <c r="C28" s="109"/>
      <c r="D28" s="109"/>
      <c r="E28" s="109"/>
      <c r="F28" s="109"/>
    </row>
    <row r="35" spans="15:17">
      <c r="O35" s="98"/>
      <c r="P35" s="98"/>
      <c r="Q35" s="98"/>
    </row>
    <row r="36" spans="15:17">
      <c r="O36" s="98"/>
      <c r="P36" s="98"/>
      <c r="Q36" s="98"/>
    </row>
  </sheetData>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List46">
    <tabColor rgb="FF00B0F0"/>
  </sheetPr>
  <dimension ref="A1:N46"/>
  <sheetViews>
    <sheetView showGridLines="0" view="pageBreakPreview" zoomScaleNormal="70" zoomScaleSheetLayoutView="100" workbookViewId="0">
      <selection activeCell="P42" sqref="P42"/>
    </sheetView>
  </sheetViews>
  <sheetFormatPr defaultColWidth="9.140625" defaultRowHeight="12.75"/>
  <cols>
    <col min="1" max="1" width="36.28515625" style="2" customWidth="1"/>
    <col min="2" max="9" width="7.7109375" style="2" customWidth="1"/>
    <col min="10" max="10" width="9.42578125" style="2" customWidth="1"/>
    <col min="11" max="11" width="7.7109375" style="2" customWidth="1"/>
    <col min="12" max="14" width="8.85546875" style="2" customWidth="1"/>
    <col min="15" max="16384" width="9.140625" style="2"/>
  </cols>
  <sheetData>
    <row r="1" spans="1:14" ht="18">
      <c r="A1" s="189" t="s">
        <v>354</v>
      </c>
      <c r="N1" s="191" t="str">
        <f>'3'!N1</f>
        <v>2022</v>
      </c>
    </row>
    <row r="2" spans="1:14" s="7" customFormat="1" ht="6" customHeight="1"/>
    <row r="3" spans="1:14" s="7" customFormat="1" ht="12">
      <c r="A3" s="194"/>
      <c r="B3" s="154" t="s">
        <v>202</v>
      </c>
      <c r="C3" s="154" t="s">
        <v>203</v>
      </c>
      <c r="D3" s="154" t="s">
        <v>204</v>
      </c>
      <c r="E3" s="154" t="s">
        <v>205</v>
      </c>
      <c r="F3" s="154" t="s">
        <v>206</v>
      </c>
      <c r="G3" s="154" t="s">
        <v>207</v>
      </c>
      <c r="H3" s="154" t="s">
        <v>208</v>
      </c>
      <c r="I3" s="154" t="s">
        <v>209</v>
      </c>
      <c r="J3" s="154" t="s">
        <v>210</v>
      </c>
      <c r="K3" s="154" t="s">
        <v>211</v>
      </c>
      <c r="L3" s="154" t="s">
        <v>212</v>
      </c>
      <c r="M3" s="154" t="s">
        <v>213</v>
      </c>
      <c r="N3" s="154" t="s">
        <v>214</v>
      </c>
    </row>
    <row r="4" spans="1:14" s="7" customFormat="1" ht="12">
      <c r="A4" s="194" t="s">
        <v>340</v>
      </c>
      <c r="B4" s="195">
        <v>24789.614332580783</v>
      </c>
      <c r="C4" s="195">
        <v>18587.654647233896</v>
      </c>
      <c r="D4" s="195">
        <v>16115.121097506728</v>
      </c>
      <c r="E4" s="195">
        <v>14166.977929142482</v>
      </c>
      <c r="F4" s="157">
        <v>11027.89462236002</v>
      </c>
      <c r="G4" s="157">
        <v>8452.32207453316</v>
      </c>
      <c r="H4" s="157">
        <v>7792.7375030096828</v>
      </c>
      <c r="I4" s="157">
        <v>8048.3981191524254</v>
      </c>
      <c r="J4" s="157">
        <v>10334.802151495629</v>
      </c>
      <c r="K4" s="157">
        <v>13440.563805668024</v>
      </c>
      <c r="L4" s="157">
        <v>17328.765497294422</v>
      </c>
      <c r="M4" s="157">
        <v>20082.922531332741</v>
      </c>
      <c r="N4" s="157">
        <f t="shared" ref="N4:N9" si="0">SUM(B4:M4)</f>
        <v>170167.77431131</v>
      </c>
    </row>
    <row r="5" spans="1:14" s="7" customFormat="1" ht="12">
      <c r="A5" s="194" t="s">
        <v>341</v>
      </c>
      <c r="B5" s="195">
        <v>20205.211442418848</v>
      </c>
      <c r="C5" s="195">
        <v>19893.166386910842</v>
      </c>
      <c r="D5" s="195">
        <v>19662.32644030562</v>
      </c>
      <c r="E5" s="195">
        <v>11150.511060999999</v>
      </c>
      <c r="F5" s="195">
        <v>9168.1220959999991</v>
      </c>
      <c r="G5" s="195">
        <v>8369.9334639999997</v>
      </c>
      <c r="H5" s="195">
        <v>7962.9605086828506</v>
      </c>
      <c r="I5" s="195">
        <v>7784.6699982328555</v>
      </c>
      <c r="J5" s="195">
        <v>8704.8128491411517</v>
      </c>
      <c r="K5" s="195">
        <v>13135.075855999996</v>
      </c>
      <c r="L5" s="195">
        <v>16756.354485800002</v>
      </c>
      <c r="M5" s="195">
        <v>20131.118821399996</v>
      </c>
      <c r="N5" s="157">
        <f t="shared" si="0"/>
        <v>162924.26340989216</v>
      </c>
    </row>
    <row r="6" spans="1:14" s="7" customFormat="1" ht="12">
      <c r="A6" s="194" t="s">
        <v>342</v>
      </c>
      <c r="B6" s="195">
        <v>22056.231138374733</v>
      </c>
      <c r="C6" s="195">
        <v>17612.441168614299</v>
      </c>
      <c r="D6" s="195">
        <v>16140.555917349662</v>
      </c>
      <c r="E6" s="195">
        <v>12700.30037967566</v>
      </c>
      <c r="F6" s="195">
        <v>11948.674272138687</v>
      </c>
      <c r="G6" s="195">
        <v>8104.7389681090417</v>
      </c>
      <c r="H6" s="195">
        <v>7552.761860120464</v>
      </c>
      <c r="I6" s="195">
        <v>7913.1296058622011</v>
      </c>
      <c r="J6" s="195">
        <v>9512.4721570544971</v>
      </c>
      <c r="K6" s="195">
        <v>13236.202923498169</v>
      </c>
      <c r="L6" s="195">
        <v>16157.598374748406</v>
      </c>
      <c r="M6" s="195">
        <v>18978.460081062705</v>
      </c>
      <c r="N6" s="157">
        <f t="shared" si="0"/>
        <v>161913.5668466085</v>
      </c>
    </row>
    <row r="7" spans="1:14" s="7" customFormat="1" ht="12">
      <c r="A7" s="194" t="s">
        <v>343</v>
      </c>
      <c r="B7" s="195">
        <v>20414.695697199997</v>
      </c>
      <c r="C7" s="195">
        <v>16681.781302230935</v>
      </c>
      <c r="D7" s="195">
        <v>16432.290710786918</v>
      </c>
      <c r="E7" s="195">
        <v>12068.091523978623</v>
      </c>
      <c r="F7" s="195">
        <v>10838.722607399999</v>
      </c>
      <c r="G7" s="195">
        <v>8582.739557400002</v>
      </c>
      <c r="H7" s="195">
        <v>8024.1053863999996</v>
      </c>
      <c r="I7" s="195">
        <v>7694.3480824000017</v>
      </c>
      <c r="J7" s="195">
        <v>8809.2105876000023</v>
      </c>
      <c r="K7" s="195">
        <v>13094.066603000003</v>
      </c>
      <c r="L7" s="195">
        <v>16139.0916548</v>
      </c>
      <c r="M7" s="195">
        <v>18138.5645926</v>
      </c>
      <c r="N7" s="157">
        <f t="shared" si="0"/>
        <v>156917.70830579643</v>
      </c>
    </row>
    <row r="8" spans="1:14" s="7" customFormat="1" ht="12">
      <c r="A8" s="194" t="s">
        <v>344</v>
      </c>
      <c r="B8" s="195">
        <v>20176.025784691454</v>
      </c>
      <c r="C8" s="195">
        <v>18164.750606779115</v>
      </c>
      <c r="D8" s="195">
        <v>17200.598888257657</v>
      </c>
      <c r="E8" s="195">
        <v>14288.328006858932</v>
      </c>
      <c r="F8" s="195">
        <v>11521.628364990023</v>
      </c>
      <c r="G8" s="195">
        <v>7952.1760964610366</v>
      </c>
      <c r="H8" s="195">
        <v>7518.2408620681244</v>
      </c>
      <c r="I8" s="195">
        <v>7904.9501709583219</v>
      </c>
      <c r="J8" s="195">
        <v>8953.0489600209839</v>
      </c>
      <c r="K8" s="195">
        <v>12887.296510599999</v>
      </c>
      <c r="L8" s="195">
        <v>16133.109281400002</v>
      </c>
      <c r="M8" s="195">
        <v>19005.054783200001</v>
      </c>
      <c r="N8" s="157">
        <f t="shared" si="0"/>
        <v>161705.20831628566</v>
      </c>
    </row>
    <row r="9" spans="1:14" s="7" customFormat="1" ht="12">
      <c r="A9" s="194" t="s">
        <v>345</v>
      </c>
      <c r="B9" s="195">
        <v>19443.893473</v>
      </c>
      <c r="C9" s="195">
        <v>15892.034386651603</v>
      </c>
      <c r="D9" s="195">
        <v>16313.952054121697</v>
      </c>
      <c r="E9" s="195">
        <v>13523.164816279999</v>
      </c>
      <c r="F9" s="195">
        <v>9408.3478437360027</v>
      </c>
      <c r="G9" s="195">
        <v>7948.1444100559984</v>
      </c>
      <c r="H9" s="195">
        <v>7511.9053000000004</v>
      </c>
      <c r="I9" s="195">
        <v>7457.2335599999997</v>
      </c>
      <c r="J9" s="195">
        <v>9301.849553</v>
      </c>
      <c r="K9" s="195">
        <v>11147.413182376002</v>
      </c>
      <c r="L9" s="195">
        <v>14951.953478183999</v>
      </c>
      <c r="M9" s="195">
        <v>18193.573783816002</v>
      </c>
      <c r="N9" s="157">
        <f t="shared" si="0"/>
        <v>151093.4658412213</v>
      </c>
    </row>
    <row r="10" spans="1:14" s="7" customFormat="1" ht="12">
      <c r="A10" s="194" t="s">
        <v>362</v>
      </c>
      <c r="B10" s="195">
        <v>17271.858659492998</v>
      </c>
      <c r="C10" s="195">
        <v>15740.750315129892</v>
      </c>
      <c r="D10" s="195">
        <v>14993.503906586255</v>
      </c>
      <c r="E10" s="195">
        <v>12962.13654067085</v>
      </c>
      <c r="F10" s="195">
        <v>9400.4603124830082</v>
      </c>
      <c r="G10" s="195">
        <v>7115.6142937417617</v>
      </c>
      <c r="H10" s="195">
        <v>7061.9835559999992</v>
      </c>
      <c r="I10" s="195">
        <v>7070.0370759999987</v>
      </c>
      <c r="J10" s="195">
        <v>7309.5027709999986</v>
      </c>
      <c r="K10" s="195">
        <v>10641.895201999998</v>
      </c>
      <c r="L10" s="195">
        <v>14270.517816999996</v>
      </c>
      <c r="M10" s="195">
        <v>17237.261485000003</v>
      </c>
      <c r="N10" s="157">
        <f>SUM(B10:M10)</f>
        <v>141075.52193510477</v>
      </c>
    </row>
    <row r="11" spans="1:14" s="7" customFormat="1" ht="12">
      <c r="A11" s="194" t="s">
        <v>365</v>
      </c>
      <c r="B11" s="195">
        <v>18457.258576</v>
      </c>
      <c r="C11" s="195">
        <v>13612.464886</v>
      </c>
      <c r="D11" s="195">
        <v>12876.706660999998</v>
      </c>
      <c r="E11" s="195">
        <v>10308.782688999998</v>
      </c>
      <c r="F11" s="195">
        <v>8104.0154730000013</v>
      </c>
      <c r="G11" s="195">
        <v>7020.1473650000016</v>
      </c>
      <c r="H11" s="195">
        <v>6486.0417599999992</v>
      </c>
      <c r="I11" s="195">
        <v>6271.9956180000017</v>
      </c>
      <c r="J11" s="195">
        <v>7445.6998060000005</v>
      </c>
      <c r="K11" s="195">
        <v>10568.480660000001</v>
      </c>
      <c r="L11" s="195">
        <v>14913.232501999999</v>
      </c>
      <c r="M11" s="195">
        <v>16772.036032</v>
      </c>
      <c r="N11" s="157">
        <f>SUM(B11:M11)</f>
        <v>132836.862028</v>
      </c>
    </row>
    <row r="12" spans="1:14" s="7" customFormat="1" ht="12">
      <c r="A12" s="194" t="s">
        <v>372</v>
      </c>
      <c r="B12" s="195">
        <f>+'3'!B6</f>
        <v>17776.669269999995</v>
      </c>
      <c r="C12" s="195">
        <f>+'3'!C6</f>
        <v>16072.978868999999</v>
      </c>
      <c r="D12" s="195">
        <f>+'3'!D6</f>
        <v>13890.679092</v>
      </c>
      <c r="E12" s="195">
        <f>+'3'!E6</f>
        <v>10129.228413999999</v>
      </c>
      <c r="F12" s="195">
        <f>+'3'!F6</f>
        <v>9074.5858589999989</v>
      </c>
      <c r="G12" s="195">
        <f>+'3'!G6</f>
        <v>6821.9287780000004</v>
      </c>
      <c r="H12" s="195">
        <f>+'3'!H6</f>
        <v>6698.5725780000002</v>
      </c>
      <c r="I12" s="195">
        <f>+'3'!I6</f>
        <v>6715.0381390000011</v>
      </c>
      <c r="J12" s="195">
        <f>+'3'!J6</f>
        <v>7603.2186329999995</v>
      </c>
      <c r="K12" s="195">
        <f>+'3'!K6</f>
        <v>11558.006442999998</v>
      </c>
      <c r="L12" s="195">
        <f>+'3'!L6</f>
        <v>14587.348405000001</v>
      </c>
      <c r="M12" s="195">
        <f>+'3'!M6</f>
        <v>16406.202335999998</v>
      </c>
      <c r="N12" s="157">
        <f>SUM(B12:M12)</f>
        <v>137334.45681599999</v>
      </c>
    </row>
    <row r="13" spans="1:14" s="7" customFormat="1" ht="12">
      <c r="A13" s="194" t="s">
        <v>346</v>
      </c>
      <c r="B13" s="157">
        <f t="shared" ref="B13:N13" si="1">+B12-B11</f>
        <v>-680.58930600000531</v>
      </c>
      <c r="C13" s="157">
        <f t="shared" si="1"/>
        <v>2460.5139829999989</v>
      </c>
      <c r="D13" s="157">
        <f t="shared" si="1"/>
        <v>1013.972431000002</v>
      </c>
      <c r="E13" s="157">
        <f t="shared" si="1"/>
        <v>-179.5542749999986</v>
      </c>
      <c r="F13" s="157">
        <f t="shared" si="1"/>
        <v>970.5703859999976</v>
      </c>
      <c r="G13" s="157">
        <f t="shared" si="1"/>
        <v>-198.21858700000121</v>
      </c>
      <c r="H13" s="157">
        <f t="shared" si="1"/>
        <v>212.53081800000109</v>
      </c>
      <c r="I13" s="157">
        <f t="shared" si="1"/>
        <v>443.0425209999994</v>
      </c>
      <c r="J13" s="157">
        <f t="shared" si="1"/>
        <v>157.51882699999896</v>
      </c>
      <c r="K13" s="157">
        <f t="shared" si="1"/>
        <v>989.52578299999732</v>
      </c>
      <c r="L13" s="157">
        <f t="shared" si="1"/>
        <v>-325.88409699999829</v>
      </c>
      <c r="M13" s="157">
        <f t="shared" si="1"/>
        <v>-365.83369600000151</v>
      </c>
      <c r="N13" s="157">
        <f t="shared" si="1"/>
        <v>4497.5947879999876</v>
      </c>
    </row>
    <row r="14" spans="1:14" s="7" customFormat="1" ht="12">
      <c r="A14" s="196" t="s">
        <v>346</v>
      </c>
      <c r="B14" s="162">
        <f t="shared" ref="B14:N14" si="2">+(B12-B11)/B11</f>
        <v>-3.6873802422911092E-2</v>
      </c>
      <c r="C14" s="162">
        <f t="shared" si="2"/>
        <v>0.18075447787054066</v>
      </c>
      <c r="D14" s="162">
        <f t="shared" si="2"/>
        <v>7.8744702173813241E-2</v>
      </c>
      <c r="E14" s="162">
        <f t="shared" si="2"/>
        <v>-1.7417602098799917E-2</v>
      </c>
      <c r="F14" s="162">
        <f t="shared" si="2"/>
        <v>0.11976413288370796</v>
      </c>
      <c r="G14" s="162">
        <f t="shared" si="2"/>
        <v>-2.8235673226498025E-2</v>
      </c>
      <c r="H14" s="162">
        <f t="shared" si="2"/>
        <v>3.2767414374464517E-2</v>
      </c>
      <c r="I14" s="162">
        <f t="shared" si="2"/>
        <v>7.0638206399333506E-2</v>
      </c>
      <c r="J14" s="162">
        <f t="shared" si="2"/>
        <v>2.1155677922049032E-2</v>
      </c>
      <c r="K14" s="162">
        <f t="shared" si="2"/>
        <v>9.3629899588612883E-2</v>
      </c>
      <c r="L14" s="162">
        <f t="shared" si="2"/>
        <v>-2.1852009412197813E-2</v>
      </c>
      <c r="M14" s="162">
        <f t="shared" si="2"/>
        <v>-2.181212199294192E-2</v>
      </c>
      <c r="N14" s="162">
        <f t="shared" si="2"/>
        <v>3.385803247182971E-2</v>
      </c>
    </row>
    <row r="15" spans="1:14" s="7" customFormat="1" ht="12">
      <c r="A15" s="194" t="s">
        <v>347</v>
      </c>
      <c r="B15" s="195">
        <v>16476.822179766987</v>
      </c>
      <c r="C15" s="195">
        <v>11652.657417777555</v>
      </c>
      <c r="D15" s="195">
        <v>9380.6852703481654</v>
      </c>
      <c r="E15" s="195">
        <v>7846.1932239972994</v>
      </c>
      <c r="F15" s="157">
        <v>5061.2887705423545</v>
      </c>
      <c r="G15" s="157">
        <v>3193.7768574279994</v>
      </c>
      <c r="H15" s="157">
        <v>3007.0443668119992</v>
      </c>
      <c r="I15" s="157">
        <v>3096.8376864330003</v>
      </c>
      <c r="J15" s="157">
        <v>4788.2164451532044</v>
      </c>
      <c r="K15" s="157">
        <v>7068.3588332386571</v>
      </c>
      <c r="L15" s="157">
        <v>10311.594856714655</v>
      </c>
      <c r="M15" s="157">
        <v>12429.309362674659</v>
      </c>
      <c r="N15" s="157">
        <f t="shared" ref="N15:N20" si="3">SUM(B15:M15)</f>
        <v>94312.785270886539</v>
      </c>
    </row>
    <row r="16" spans="1:14" s="7" customFormat="1" ht="12">
      <c r="A16" s="194" t="s">
        <v>348</v>
      </c>
      <c r="B16" s="195">
        <v>12397.069831099545</v>
      </c>
      <c r="C16" s="195">
        <v>13087.221872299897</v>
      </c>
      <c r="D16" s="195">
        <v>12575.416378406891</v>
      </c>
      <c r="E16" s="195">
        <v>5467.8344290000005</v>
      </c>
      <c r="F16" s="195">
        <v>3743.2424710000005</v>
      </c>
      <c r="G16" s="195">
        <v>3165.3654920000004</v>
      </c>
      <c r="H16" s="195">
        <v>3043.6241652031031</v>
      </c>
      <c r="I16" s="195">
        <v>2999.7638298816933</v>
      </c>
      <c r="J16" s="195">
        <v>3661.2204678348289</v>
      </c>
      <c r="K16" s="195">
        <v>6796.5151675803772</v>
      </c>
      <c r="L16" s="195">
        <v>9833.6370210698296</v>
      </c>
      <c r="M16" s="195">
        <v>12263.30225307093</v>
      </c>
      <c r="N16" s="157">
        <f t="shared" si="3"/>
        <v>89034.213378447079</v>
      </c>
    </row>
    <row r="17" spans="1:14" s="7" customFormat="1" ht="12">
      <c r="A17" s="194" t="s">
        <v>349</v>
      </c>
      <c r="B17" s="195">
        <v>14046.377311420394</v>
      </c>
      <c r="C17" s="195">
        <v>10951.410166529384</v>
      </c>
      <c r="D17" s="195">
        <v>9402.3983900456515</v>
      </c>
      <c r="E17" s="195">
        <v>6672.4892621367935</v>
      </c>
      <c r="F17" s="195">
        <v>6033.9070927347129</v>
      </c>
      <c r="G17" s="195">
        <v>3097.6822750865108</v>
      </c>
      <c r="H17" s="195">
        <v>2995.5989487909433</v>
      </c>
      <c r="I17" s="195">
        <v>2998.0573648818945</v>
      </c>
      <c r="J17" s="195">
        <v>4052.1427974123826</v>
      </c>
      <c r="K17" s="195">
        <v>6857.3032858455736</v>
      </c>
      <c r="L17" s="195">
        <v>9198.7341189238577</v>
      </c>
      <c r="M17" s="195">
        <v>11460.965005056434</v>
      </c>
      <c r="N17" s="157">
        <f t="shared" si="3"/>
        <v>87767.066018864542</v>
      </c>
    </row>
    <row r="18" spans="1:14" s="7" customFormat="1" ht="12">
      <c r="A18" s="194" t="s">
        <v>350</v>
      </c>
      <c r="B18" s="195">
        <v>12828.653282152001</v>
      </c>
      <c r="C18" s="195">
        <v>10230.655329161164</v>
      </c>
      <c r="D18" s="195">
        <v>9811.6371772054445</v>
      </c>
      <c r="E18" s="195">
        <v>6347.7918524037395</v>
      </c>
      <c r="F18" s="195">
        <v>5236.2863215845528</v>
      </c>
      <c r="G18" s="195">
        <v>3234.8364849425575</v>
      </c>
      <c r="H18" s="195">
        <v>3001.1451649450755</v>
      </c>
      <c r="I18" s="195">
        <v>2961.1161144077792</v>
      </c>
      <c r="J18" s="195">
        <v>3737.8987321997274</v>
      </c>
      <c r="K18" s="195">
        <v>7281.3866980098837</v>
      </c>
      <c r="L18" s="195">
        <v>9737.8378540964059</v>
      </c>
      <c r="M18" s="195">
        <v>11519.251238123004</v>
      </c>
      <c r="N18" s="157">
        <f t="shared" si="3"/>
        <v>85928.496249231335</v>
      </c>
    </row>
    <row r="19" spans="1:14" s="7" customFormat="1" ht="12">
      <c r="A19" s="194" t="s">
        <v>351</v>
      </c>
      <c r="B19" s="195">
        <v>13037.750163676315</v>
      </c>
      <c r="C19" s="195">
        <v>12001.977727090547</v>
      </c>
      <c r="D19" s="195">
        <v>10844.610714460185</v>
      </c>
      <c r="E19" s="195">
        <v>8602.3087977396353</v>
      </c>
      <c r="F19" s="195">
        <v>5992.6151067167639</v>
      </c>
      <c r="G19" s="195">
        <v>3174.1252102263697</v>
      </c>
      <c r="H19" s="195">
        <v>2786.1713241585499</v>
      </c>
      <c r="I19" s="195">
        <v>3049.7825915463495</v>
      </c>
      <c r="J19" s="195">
        <v>3938.4654690859302</v>
      </c>
      <c r="K19" s="195">
        <v>7227.680271653624</v>
      </c>
      <c r="L19" s="195">
        <v>9693.6752158233594</v>
      </c>
      <c r="M19" s="195">
        <v>12141.438030796044</v>
      </c>
      <c r="N19" s="157">
        <f t="shared" si="3"/>
        <v>92490.600622973667</v>
      </c>
    </row>
    <row r="20" spans="1:14" s="4" customFormat="1" ht="12">
      <c r="A20" s="194" t="s">
        <v>352</v>
      </c>
      <c r="B20" s="195">
        <v>12108.59828866639</v>
      </c>
      <c r="C20" s="195">
        <v>9829.5325508641927</v>
      </c>
      <c r="D20" s="195">
        <v>9943.7774034915819</v>
      </c>
      <c r="E20" s="195">
        <v>7782.3585524380142</v>
      </c>
      <c r="F20" s="195">
        <v>3971.3348682932165</v>
      </c>
      <c r="G20" s="195">
        <v>3002.0462708415785</v>
      </c>
      <c r="H20" s="195">
        <v>2836.0209574157179</v>
      </c>
      <c r="I20" s="195">
        <v>2853.2195907728974</v>
      </c>
      <c r="J20" s="195">
        <v>4208.0784534658869</v>
      </c>
      <c r="K20" s="195">
        <v>5671.6382388346465</v>
      </c>
      <c r="L20" s="195">
        <v>8529.203142023347</v>
      </c>
      <c r="M20" s="195">
        <v>11334.180334263327</v>
      </c>
      <c r="N20" s="157">
        <f t="shared" si="3"/>
        <v>82069.98865137079</v>
      </c>
    </row>
    <row r="21" spans="1:14" s="7" customFormat="1" ht="12">
      <c r="A21" s="194" t="s">
        <v>363</v>
      </c>
      <c r="B21" s="195">
        <v>10502.688458235476</v>
      </c>
      <c r="C21" s="195">
        <v>10009.643718401046</v>
      </c>
      <c r="D21" s="195">
        <v>9024.829734639763</v>
      </c>
      <c r="E21" s="195">
        <v>7320.4813761318146</v>
      </c>
      <c r="F21" s="195">
        <v>4273.8042931853361</v>
      </c>
      <c r="G21" s="195">
        <v>2785.0442968294096</v>
      </c>
      <c r="H21" s="195">
        <v>2581.8491059999997</v>
      </c>
      <c r="I21" s="195">
        <v>2663.5396129999999</v>
      </c>
      <c r="J21" s="195">
        <v>2795.0587320000004</v>
      </c>
      <c r="K21" s="195">
        <v>5048.0970149296772</v>
      </c>
      <c r="L21" s="195">
        <v>8480.3642282333603</v>
      </c>
      <c r="M21" s="195">
        <v>10454.153059932652</v>
      </c>
      <c r="N21" s="157">
        <f>SUM(B21:M21)</f>
        <v>75939.553631518531</v>
      </c>
    </row>
    <row r="22" spans="1:14" s="7" customFormat="1" ht="12">
      <c r="A22" s="194" t="s">
        <v>366</v>
      </c>
      <c r="B22" s="195">
        <v>11768.183591999999</v>
      </c>
      <c r="C22" s="195">
        <v>8188.6469299999972</v>
      </c>
      <c r="D22" s="195">
        <v>7516.9039679999996</v>
      </c>
      <c r="E22" s="195">
        <v>5510.6873450000003</v>
      </c>
      <c r="F22" s="195">
        <v>3464.0072140000007</v>
      </c>
      <c r="G22" s="195">
        <v>2740.1638940000003</v>
      </c>
      <c r="H22" s="195">
        <v>2450.8204420000002</v>
      </c>
      <c r="I22" s="195">
        <v>2500.1212150000006</v>
      </c>
      <c r="J22" s="195">
        <v>3222.2795740000001</v>
      </c>
      <c r="K22" s="195">
        <v>5957.8148639999999</v>
      </c>
      <c r="L22" s="195">
        <v>9122.2104070000005</v>
      </c>
      <c r="M22" s="195">
        <v>10560.748887999998</v>
      </c>
      <c r="N22" s="157">
        <f>SUM(B22:M22)</f>
        <v>73002.588332999992</v>
      </c>
    </row>
    <row r="23" spans="1:14" s="7" customFormat="1" ht="12">
      <c r="A23" s="194" t="s">
        <v>373</v>
      </c>
      <c r="B23" s="195">
        <f>+'3'!B14</f>
        <v>11343.689448999998</v>
      </c>
      <c r="C23" s="195">
        <f>+'3'!C14</f>
        <v>10404.305332999998</v>
      </c>
      <c r="D23" s="195">
        <f>+'3'!D14</f>
        <v>8262.3240799999985</v>
      </c>
      <c r="E23" s="195">
        <f>+'3'!E14</f>
        <v>5385.6958020000002</v>
      </c>
      <c r="F23" s="195">
        <f>+'3'!F14</f>
        <v>4431.3834989999996</v>
      </c>
      <c r="G23" s="195">
        <f>+'3'!G14</f>
        <v>2675.2117450000001</v>
      </c>
      <c r="H23" s="195">
        <f>+'3'!H14</f>
        <v>2529.1830219999993</v>
      </c>
      <c r="I23" s="195">
        <f>+'3'!I14</f>
        <v>2578.0161079999993</v>
      </c>
      <c r="J23" s="195">
        <f>+'3'!J14</f>
        <v>3288.1327899999992</v>
      </c>
      <c r="K23" s="195">
        <f>+'3'!K14</f>
        <v>6681.1730380000008</v>
      </c>
      <c r="L23" s="195">
        <f>+'3'!L14</f>
        <v>9011.7368769999994</v>
      </c>
      <c r="M23" s="195">
        <f>+'3'!M14</f>
        <v>10502.239142999999</v>
      </c>
      <c r="N23" s="157">
        <f>SUM(B23:M23)</f>
        <v>77093.090885999976</v>
      </c>
    </row>
    <row r="24" spans="1:14" s="7" customFormat="1" ht="12">
      <c r="A24" s="194" t="s">
        <v>353</v>
      </c>
      <c r="B24" s="157">
        <f t="shared" ref="B24:N24" si="4">+B23-B22</f>
        <v>-424.49414300000171</v>
      </c>
      <c r="C24" s="157">
        <f t="shared" si="4"/>
        <v>2215.6584030000013</v>
      </c>
      <c r="D24" s="157">
        <f t="shared" si="4"/>
        <v>745.42011199999888</v>
      </c>
      <c r="E24" s="157">
        <f t="shared" si="4"/>
        <v>-124.99154300000009</v>
      </c>
      <c r="F24" s="157">
        <f t="shared" si="4"/>
        <v>967.37628499999892</v>
      </c>
      <c r="G24" s="157">
        <f t="shared" si="4"/>
        <v>-64.95214900000019</v>
      </c>
      <c r="H24" s="157">
        <f t="shared" si="4"/>
        <v>78.36257999999907</v>
      </c>
      <c r="I24" s="157">
        <f t="shared" si="4"/>
        <v>77.894892999998774</v>
      </c>
      <c r="J24" s="157">
        <f t="shared" si="4"/>
        <v>65.853215999999065</v>
      </c>
      <c r="K24" s="157">
        <f t="shared" si="4"/>
        <v>723.35817400000087</v>
      </c>
      <c r="L24" s="157">
        <f t="shared" si="4"/>
        <v>-110.47353000000112</v>
      </c>
      <c r="M24" s="157">
        <f t="shared" si="4"/>
        <v>-58.509744999999384</v>
      </c>
      <c r="N24" s="157">
        <f t="shared" si="4"/>
        <v>4090.5025529999839</v>
      </c>
    </row>
    <row r="25" spans="1:14" s="7" customFormat="1" ht="12">
      <c r="A25" s="196" t="s">
        <v>353</v>
      </c>
      <c r="B25" s="162">
        <f t="shared" ref="B25:N25" si="5">+(B23-B22)/B22</f>
        <v>-3.6071339275210869E-2</v>
      </c>
      <c r="C25" s="162">
        <f t="shared" si="5"/>
        <v>0.27057686354539184</v>
      </c>
      <c r="D25" s="162">
        <f t="shared" si="5"/>
        <v>9.9165842103784471E-2</v>
      </c>
      <c r="E25" s="162">
        <f t="shared" si="5"/>
        <v>-2.2681661138588889E-2</v>
      </c>
      <c r="F25" s="162">
        <f t="shared" si="5"/>
        <v>0.27926508960209073</v>
      </c>
      <c r="G25" s="162">
        <f t="shared" si="5"/>
        <v>-2.3703746021259041E-2</v>
      </c>
      <c r="H25" s="162">
        <f t="shared" si="5"/>
        <v>3.1974019253752844E-2</v>
      </c>
      <c r="I25" s="162">
        <f t="shared" si="5"/>
        <v>3.1156446548532151E-2</v>
      </c>
      <c r="J25" s="162">
        <f t="shared" si="5"/>
        <v>2.0436841213703781E-2</v>
      </c>
      <c r="K25" s="162">
        <f t="shared" si="5"/>
        <v>0.12141333534394984</v>
      </c>
      <c r="L25" s="162">
        <f t="shared" si="5"/>
        <v>-1.2110390472382481E-2</v>
      </c>
      <c r="M25" s="162">
        <f t="shared" si="5"/>
        <v>-5.5403026452492425E-3</v>
      </c>
      <c r="N25" s="162">
        <f t="shared" si="5"/>
        <v>5.6032294832358956E-2</v>
      </c>
    </row>
    <row r="26" spans="1:14" s="7" customFormat="1" ht="12">
      <c r="A26" s="4"/>
      <c r="B26" s="4"/>
      <c r="C26" s="4"/>
      <c r="D26" s="4"/>
      <c r="E26" s="4"/>
      <c r="F26" s="4"/>
      <c r="G26" s="4"/>
      <c r="H26" s="4"/>
      <c r="I26" s="4"/>
      <c r="J26" s="4"/>
      <c r="K26" s="4"/>
      <c r="L26" s="4"/>
      <c r="M26" s="4"/>
      <c r="N26" s="79"/>
    </row>
    <row r="27" spans="1:14" s="7" customFormat="1" ht="12">
      <c r="A27" s="10"/>
      <c r="B27" s="10"/>
      <c r="C27" s="10"/>
      <c r="D27" s="10"/>
      <c r="E27" s="10"/>
      <c r="F27" s="10"/>
      <c r="G27" s="10"/>
      <c r="H27" s="10"/>
      <c r="I27" s="10"/>
      <c r="J27" s="10"/>
      <c r="K27" s="10"/>
      <c r="L27" s="10"/>
      <c r="M27" s="10"/>
      <c r="N27" s="10"/>
    </row>
    <row r="28" spans="1:14" s="7" customFormat="1" ht="12">
      <c r="A28" s="10"/>
      <c r="B28" s="10"/>
      <c r="C28" s="10"/>
      <c r="D28" s="10"/>
      <c r="E28" s="10"/>
      <c r="F28" s="10"/>
      <c r="G28" s="10"/>
      <c r="H28" s="10"/>
      <c r="I28" s="10"/>
      <c r="J28" s="10"/>
      <c r="K28" s="10"/>
      <c r="L28" s="10"/>
      <c r="M28" s="10"/>
      <c r="N28" s="10"/>
    </row>
    <row r="29" spans="1:14" s="7" customFormat="1" ht="12">
      <c r="A29" s="10"/>
      <c r="B29" s="10">
        <v>1</v>
      </c>
      <c r="C29" s="10">
        <v>2</v>
      </c>
      <c r="D29" s="10">
        <v>3</v>
      </c>
      <c r="E29" s="10">
        <v>4</v>
      </c>
      <c r="F29" s="10">
        <v>5</v>
      </c>
      <c r="G29" s="10">
        <v>6</v>
      </c>
      <c r="H29" s="10">
        <v>7</v>
      </c>
      <c r="I29" s="10">
        <v>8</v>
      </c>
      <c r="J29" s="10">
        <v>9</v>
      </c>
      <c r="K29" s="10">
        <v>10</v>
      </c>
      <c r="L29" s="10">
        <v>11</v>
      </c>
      <c r="M29" s="10">
        <v>12</v>
      </c>
      <c r="N29" s="10"/>
    </row>
    <row r="30" spans="1:14" s="7" customFormat="1">
      <c r="A30" s="233" t="s">
        <v>37</v>
      </c>
      <c r="B30" s="233" t="s">
        <v>1</v>
      </c>
      <c r="C30" s="233" t="s">
        <v>2</v>
      </c>
      <c r="D30" s="233" t="s">
        <v>3</v>
      </c>
      <c r="E30" s="233" t="s">
        <v>4</v>
      </c>
      <c r="F30" s="233" t="s">
        <v>5</v>
      </c>
      <c r="G30" s="233" t="s">
        <v>6</v>
      </c>
      <c r="H30" s="233" t="s">
        <v>7</v>
      </c>
      <c r="I30" s="233" t="s">
        <v>8</v>
      </c>
      <c r="J30" s="233" t="s">
        <v>9</v>
      </c>
      <c r="K30" s="233" t="s">
        <v>10</v>
      </c>
      <c r="L30" s="233" t="s">
        <v>11</v>
      </c>
      <c r="M30" s="233" t="s">
        <v>12</v>
      </c>
      <c r="N30" s="10"/>
    </row>
    <row r="31" spans="1:14" s="7" customFormat="1">
      <c r="A31" s="233" t="s">
        <v>115</v>
      </c>
      <c r="B31" s="24">
        <f>+MAX(B4:B11)</f>
        <v>24789.614332580783</v>
      </c>
      <c r="C31" s="24">
        <f t="shared" ref="C31:M31" si="6">+MAX(C4:C11)</f>
        <v>19893.166386910842</v>
      </c>
      <c r="D31" s="24">
        <f t="shared" si="6"/>
        <v>19662.32644030562</v>
      </c>
      <c r="E31" s="24">
        <f t="shared" si="6"/>
        <v>14288.328006858932</v>
      </c>
      <c r="F31" s="24">
        <f t="shared" si="6"/>
        <v>11948.674272138687</v>
      </c>
      <c r="G31" s="24">
        <f t="shared" si="6"/>
        <v>8582.739557400002</v>
      </c>
      <c r="H31" s="24">
        <f t="shared" si="6"/>
        <v>8024.1053863999996</v>
      </c>
      <c r="I31" s="24">
        <f t="shared" si="6"/>
        <v>8048.3981191524254</v>
      </c>
      <c r="J31" s="24">
        <f t="shared" si="6"/>
        <v>10334.802151495629</v>
      </c>
      <c r="K31" s="24">
        <f t="shared" si="6"/>
        <v>13440.563805668024</v>
      </c>
      <c r="L31" s="24">
        <f t="shared" si="6"/>
        <v>17328.765497294422</v>
      </c>
      <c r="M31" s="24">
        <f t="shared" si="6"/>
        <v>20131.118821399996</v>
      </c>
      <c r="N31" s="10"/>
    </row>
    <row r="32" spans="1:14" s="7" customFormat="1">
      <c r="A32" s="233" t="s">
        <v>116</v>
      </c>
      <c r="B32" s="24">
        <f>+MIN(B4:B11)</f>
        <v>17271.858659492998</v>
      </c>
      <c r="C32" s="24">
        <f t="shared" ref="C32:M32" si="7">+MIN(C4:C11)</f>
        <v>13612.464886</v>
      </c>
      <c r="D32" s="24">
        <f t="shared" si="7"/>
        <v>12876.706660999998</v>
      </c>
      <c r="E32" s="24">
        <f t="shared" si="7"/>
        <v>10308.782688999998</v>
      </c>
      <c r="F32" s="24">
        <f t="shared" si="7"/>
        <v>8104.0154730000013</v>
      </c>
      <c r="G32" s="24">
        <f t="shared" si="7"/>
        <v>7020.1473650000016</v>
      </c>
      <c r="H32" s="24">
        <f t="shared" si="7"/>
        <v>6486.0417599999992</v>
      </c>
      <c r="I32" s="24">
        <f t="shared" si="7"/>
        <v>6271.9956180000017</v>
      </c>
      <c r="J32" s="24">
        <f t="shared" si="7"/>
        <v>7309.5027709999986</v>
      </c>
      <c r="K32" s="24">
        <f t="shared" si="7"/>
        <v>10568.480660000001</v>
      </c>
      <c r="L32" s="24">
        <f t="shared" si="7"/>
        <v>14270.517816999996</v>
      </c>
      <c r="M32" s="24">
        <f t="shared" si="7"/>
        <v>16772.036032</v>
      </c>
      <c r="N32" s="10"/>
    </row>
    <row r="33" spans="1:14" s="7" customFormat="1">
      <c r="A33" s="233" t="s">
        <v>374</v>
      </c>
      <c r="B33" s="24">
        <f>+B31-B32</f>
        <v>7517.7556730877841</v>
      </c>
      <c r="C33" s="24">
        <f t="shared" ref="C33:M33" si="8">+C31-C32</f>
        <v>6280.7015009108418</v>
      </c>
      <c r="D33" s="24">
        <f t="shared" si="8"/>
        <v>6785.6197793056217</v>
      </c>
      <c r="E33" s="24">
        <f t="shared" si="8"/>
        <v>3979.5453178589341</v>
      </c>
      <c r="F33" s="24">
        <f t="shared" si="8"/>
        <v>3844.6587991386859</v>
      </c>
      <c r="G33" s="24">
        <f t="shared" si="8"/>
        <v>1562.5921924000004</v>
      </c>
      <c r="H33" s="24">
        <f t="shared" si="8"/>
        <v>1538.0636264000004</v>
      </c>
      <c r="I33" s="24">
        <f t="shared" si="8"/>
        <v>1776.4025011524236</v>
      </c>
      <c r="J33" s="24">
        <f t="shared" si="8"/>
        <v>3025.2993804956304</v>
      </c>
      <c r="K33" s="24">
        <f t="shared" si="8"/>
        <v>2872.0831456680226</v>
      </c>
      <c r="L33" s="24">
        <f t="shared" si="8"/>
        <v>3058.2476802944257</v>
      </c>
      <c r="M33" s="24">
        <f t="shared" si="8"/>
        <v>3359.0827893999958</v>
      </c>
      <c r="N33" s="10"/>
    </row>
    <row r="34" spans="1:14" s="7" customFormat="1" ht="12">
      <c r="A34" s="10">
        <v>2024</v>
      </c>
      <c r="B34" s="24">
        <f>+B11</f>
        <v>18457.258576</v>
      </c>
      <c r="C34" s="24">
        <f t="shared" ref="C34:M34" si="9">+C11</f>
        <v>13612.464886</v>
      </c>
      <c r="D34" s="24">
        <f t="shared" si="9"/>
        <v>12876.706660999998</v>
      </c>
      <c r="E34" s="24">
        <f t="shared" si="9"/>
        <v>10308.782688999998</v>
      </c>
      <c r="F34" s="24">
        <f t="shared" si="9"/>
        <v>8104.0154730000013</v>
      </c>
      <c r="G34" s="24">
        <f t="shared" si="9"/>
        <v>7020.1473650000016</v>
      </c>
      <c r="H34" s="24">
        <f t="shared" si="9"/>
        <v>6486.0417599999992</v>
      </c>
      <c r="I34" s="24">
        <f t="shared" si="9"/>
        <v>6271.9956180000017</v>
      </c>
      <c r="J34" s="24">
        <f t="shared" si="9"/>
        <v>7445.6998060000005</v>
      </c>
      <c r="K34" s="24">
        <f t="shared" si="9"/>
        <v>10568.480660000001</v>
      </c>
      <c r="L34" s="24">
        <f t="shared" si="9"/>
        <v>14913.232501999999</v>
      </c>
      <c r="M34" s="24">
        <f t="shared" si="9"/>
        <v>16772.036032</v>
      </c>
      <c r="N34" s="10"/>
    </row>
    <row r="35" spans="1:14" s="7" customFormat="1" ht="12">
      <c r="A35" s="10">
        <v>2025</v>
      </c>
      <c r="B35" s="24">
        <f>+B12</f>
        <v>17776.669269999995</v>
      </c>
      <c r="C35" s="24">
        <f t="shared" ref="C35:M35" si="10">+C12</f>
        <v>16072.978868999999</v>
      </c>
      <c r="D35" s="24">
        <f t="shared" si="10"/>
        <v>13890.679092</v>
      </c>
      <c r="E35" s="24">
        <f t="shared" si="10"/>
        <v>10129.228413999999</v>
      </c>
      <c r="F35" s="24">
        <f t="shared" si="10"/>
        <v>9074.5858589999989</v>
      </c>
      <c r="G35" s="24">
        <f t="shared" si="10"/>
        <v>6821.9287780000004</v>
      </c>
      <c r="H35" s="24">
        <f t="shared" si="10"/>
        <v>6698.5725780000002</v>
      </c>
      <c r="I35" s="24">
        <f t="shared" si="10"/>
        <v>6715.0381390000011</v>
      </c>
      <c r="J35" s="24">
        <f t="shared" si="10"/>
        <v>7603.2186329999995</v>
      </c>
      <c r="K35" s="24">
        <f t="shared" si="10"/>
        <v>11558.006442999998</v>
      </c>
      <c r="L35" s="24">
        <f t="shared" si="10"/>
        <v>14587.348405000001</v>
      </c>
      <c r="M35" s="24">
        <f t="shared" si="10"/>
        <v>16406.202335999998</v>
      </c>
      <c r="N35" s="10"/>
    </row>
    <row r="36" spans="1:14" s="7" customFormat="1" ht="12">
      <c r="A36" s="10"/>
      <c r="B36" s="10"/>
      <c r="C36" s="10"/>
      <c r="D36" s="10"/>
      <c r="E36" s="10"/>
      <c r="F36" s="10"/>
      <c r="G36" s="10"/>
      <c r="H36" s="10"/>
      <c r="I36" s="10"/>
      <c r="J36" s="10"/>
      <c r="K36" s="10"/>
      <c r="L36" s="10"/>
      <c r="M36" s="10"/>
      <c r="N36" s="10"/>
    </row>
    <row r="37" spans="1:14" s="7" customFormat="1">
      <c r="A37" s="233" t="s">
        <v>70</v>
      </c>
      <c r="B37" s="10"/>
      <c r="C37" s="10"/>
      <c r="D37" s="10"/>
      <c r="E37" s="10"/>
      <c r="F37" s="10"/>
      <c r="G37" s="10"/>
      <c r="H37" s="10"/>
      <c r="I37" s="10"/>
      <c r="J37" s="10"/>
      <c r="K37" s="10"/>
      <c r="L37" s="10"/>
      <c r="M37" s="10"/>
      <c r="N37" s="10"/>
    </row>
    <row r="38" spans="1:14" s="7" customFormat="1">
      <c r="A38" s="233" t="s">
        <v>115</v>
      </c>
      <c r="B38" s="24">
        <f>+MAX(B15:B22)</f>
        <v>16476.822179766987</v>
      </c>
      <c r="C38" s="24">
        <f t="shared" ref="C38:M38" si="11">+MAX(C15:C22)</f>
        <v>13087.221872299897</v>
      </c>
      <c r="D38" s="24">
        <f t="shared" si="11"/>
        <v>12575.416378406891</v>
      </c>
      <c r="E38" s="24">
        <f t="shared" si="11"/>
        <v>8602.3087977396353</v>
      </c>
      <c r="F38" s="24">
        <f t="shared" si="11"/>
        <v>6033.9070927347129</v>
      </c>
      <c r="G38" s="24">
        <f t="shared" si="11"/>
        <v>3234.8364849425575</v>
      </c>
      <c r="H38" s="24">
        <f t="shared" si="11"/>
        <v>3043.6241652031031</v>
      </c>
      <c r="I38" s="24">
        <f t="shared" si="11"/>
        <v>3096.8376864330003</v>
      </c>
      <c r="J38" s="24">
        <f t="shared" si="11"/>
        <v>4788.2164451532044</v>
      </c>
      <c r="K38" s="24">
        <f t="shared" si="11"/>
        <v>7281.3866980098837</v>
      </c>
      <c r="L38" s="24">
        <f t="shared" si="11"/>
        <v>10311.594856714655</v>
      </c>
      <c r="M38" s="24">
        <f t="shared" si="11"/>
        <v>12429.309362674659</v>
      </c>
      <c r="N38" s="10"/>
    </row>
    <row r="39" spans="1:14" s="7" customFormat="1">
      <c r="A39" s="233" t="s">
        <v>116</v>
      </c>
      <c r="B39" s="24">
        <f>+MIN(B15:B22)</f>
        <v>10502.688458235476</v>
      </c>
      <c r="C39" s="24">
        <f t="shared" ref="C39:M39" si="12">+MIN(C15:C22)</f>
        <v>8188.6469299999972</v>
      </c>
      <c r="D39" s="24">
        <f t="shared" si="12"/>
        <v>7516.9039679999996</v>
      </c>
      <c r="E39" s="24">
        <f t="shared" si="12"/>
        <v>5467.8344290000005</v>
      </c>
      <c r="F39" s="24">
        <f t="shared" si="12"/>
        <v>3464.0072140000007</v>
      </c>
      <c r="G39" s="24">
        <f t="shared" si="12"/>
        <v>2740.1638940000003</v>
      </c>
      <c r="H39" s="24">
        <f t="shared" si="12"/>
        <v>2450.8204420000002</v>
      </c>
      <c r="I39" s="24">
        <f t="shared" si="12"/>
        <v>2500.1212150000006</v>
      </c>
      <c r="J39" s="24">
        <f t="shared" si="12"/>
        <v>2795.0587320000004</v>
      </c>
      <c r="K39" s="24">
        <f t="shared" si="12"/>
        <v>5048.0970149296772</v>
      </c>
      <c r="L39" s="24">
        <f t="shared" si="12"/>
        <v>8480.3642282333603</v>
      </c>
      <c r="M39" s="24">
        <f t="shared" si="12"/>
        <v>10454.153059932652</v>
      </c>
      <c r="N39" s="10"/>
    </row>
    <row r="40" spans="1:14" s="7" customFormat="1">
      <c r="A40" s="233" t="s">
        <v>374</v>
      </c>
      <c r="B40" s="24">
        <f>+B38-B39</f>
        <v>5974.1337215315107</v>
      </c>
      <c r="C40" s="24">
        <f t="shared" ref="C40:M40" si="13">+C38-C39</f>
        <v>4898.5749422998997</v>
      </c>
      <c r="D40" s="24">
        <f t="shared" si="13"/>
        <v>5058.5124104068918</v>
      </c>
      <c r="E40" s="24">
        <f t="shared" si="13"/>
        <v>3134.4743687396349</v>
      </c>
      <c r="F40" s="24">
        <f t="shared" si="13"/>
        <v>2569.8998787347123</v>
      </c>
      <c r="G40" s="24">
        <f t="shared" si="13"/>
        <v>494.67259094255724</v>
      </c>
      <c r="H40" s="24">
        <f t="shared" si="13"/>
        <v>592.80372320310289</v>
      </c>
      <c r="I40" s="24">
        <f t="shared" si="13"/>
        <v>596.7164714329997</v>
      </c>
      <c r="J40" s="24">
        <f t="shared" si="13"/>
        <v>1993.157713153204</v>
      </c>
      <c r="K40" s="24">
        <f t="shared" si="13"/>
        <v>2233.2896830802065</v>
      </c>
      <c r="L40" s="24">
        <f t="shared" si="13"/>
        <v>1831.2306284812948</v>
      </c>
      <c r="M40" s="24">
        <f t="shared" si="13"/>
        <v>1975.156302742007</v>
      </c>
      <c r="N40" s="10"/>
    </row>
    <row r="41" spans="1:14" s="7" customFormat="1">
      <c r="A41" s="233">
        <v>2024</v>
      </c>
      <c r="B41" s="24">
        <f>+B22</f>
        <v>11768.183591999999</v>
      </c>
      <c r="C41" s="24">
        <f t="shared" ref="C41:M41" si="14">+C22</f>
        <v>8188.6469299999972</v>
      </c>
      <c r="D41" s="24">
        <f t="shared" si="14"/>
        <v>7516.9039679999996</v>
      </c>
      <c r="E41" s="24">
        <f t="shared" si="14"/>
        <v>5510.6873450000003</v>
      </c>
      <c r="F41" s="24">
        <f t="shared" si="14"/>
        <v>3464.0072140000007</v>
      </c>
      <c r="G41" s="24">
        <f t="shared" si="14"/>
        <v>2740.1638940000003</v>
      </c>
      <c r="H41" s="24">
        <f t="shared" si="14"/>
        <v>2450.8204420000002</v>
      </c>
      <c r="I41" s="24">
        <f t="shared" si="14"/>
        <v>2500.1212150000006</v>
      </c>
      <c r="J41" s="24">
        <f t="shared" si="14"/>
        <v>3222.2795740000001</v>
      </c>
      <c r="K41" s="24">
        <f t="shared" si="14"/>
        <v>5957.8148639999999</v>
      </c>
      <c r="L41" s="24">
        <f t="shared" si="14"/>
        <v>9122.2104070000005</v>
      </c>
      <c r="M41" s="24">
        <f t="shared" si="14"/>
        <v>10560.748887999998</v>
      </c>
      <c r="N41" s="10"/>
    </row>
    <row r="42" spans="1:14" s="7" customFormat="1">
      <c r="A42" s="233">
        <v>2025</v>
      </c>
      <c r="B42" s="24">
        <f>+B23</f>
        <v>11343.689448999998</v>
      </c>
      <c r="C42" s="24">
        <f t="shared" ref="C42:M42" si="15">+C23</f>
        <v>10404.305332999998</v>
      </c>
      <c r="D42" s="24">
        <f t="shared" si="15"/>
        <v>8262.3240799999985</v>
      </c>
      <c r="E42" s="24">
        <f t="shared" si="15"/>
        <v>5385.6958020000002</v>
      </c>
      <c r="F42" s="24">
        <f t="shared" si="15"/>
        <v>4431.3834989999996</v>
      </c>
      <c r="G42" s="24">
        <f t="shared" si="15"/>
        <v>2675.2117450000001</v>
      </c>
      <c r="H42" s="24">
        <f t="shared" si="15"/>
        <v>2529.1830219999993</v>
      </c>
      <c r="I42" s="24">
        <f t="shared" si="15"/>
        <v>2578.0161079999993</v>
      </c>
      <c r="J42" s="24">
        <f t="shared" si="15"/>
        <v>3288.1327899999992</v>
      </c>
      <c r="K42" s="24">
        <f t="shared" si="15"/>
        <v>6681.1730380000008</v>
      </c>
      <c r="L42" s="24">
        <f t="shared" si="15"/>
        <v>9011.7368769999994</v>
      </c>
      <c r="M42" s="24">
        <f t="shared" si="15"/>
        <v>10502.239142999999</v>
      </c>
      <c r="N42" s="10"/>
    </row>
    <row r="43" spans="1:14">
      <c r="A43" s="10"/>
      <c r="B43" s="10"/>
      <c r="C43" s="10"/>
      <c r="D43" s="10"/>
      <c r="E43" s="10"/>
      <c r="F43" s="10"/>
      <c r="G43" s="10"/>
      <c r="H43" s="10"/>
      <c r="I43" s="10"/>
      <c r="J43" s="10"/>
      <c r="K43" s="10"/>
      <c r="L43" s="10"/>
      <c r="M43" s="10"/>
      <c r="N43" s="10"/>
    </row>
    <row r="44" spans="1:14">
      <c r="A44" s="10"/>
      <c r="B44" s="10"/>
      <c r="C44" s="10"/>
      <c r="D44" s="10"/>
      <c r="E44" s="10"/>
      <c r="F44" s="10"/>
      <c r="G44" s="10"/>
      <c r="H44" s="10"/>
      <c r="I44" s="10"/>
      <c r="J44" s="10"/>
      <c r="K44" s="10"/>
      <c r="L44" s="10"/>
      <c r="M44" s="10"/>
      <c r="N44" s="10"/>
    </row>
    <row r="45" spans="1:14">
      <c r="A45" s="140"/>
      <c r="B45" s="140"/>
      <c r="C45" s="140"/>
      <c r="D45" s="140"/>
      <c r="E45" s="140"/>
      <c r="F45" s="140"/>
      <c r="G45" s="140"/>
      <c r="H45" s="140"/>
      <c r="I45" s="140"/>
      <c r="J45" s="140"/>
      <c r="K45" s="140"/>
      <c r="L45" s="140"/>
      <c r="M45" s="140"/>
      <c r="N45" s="140"/>
    </row>
    <row r="46" spans="1:14">
      <c r="A46" s="140"/>
      <c r="B46" s="140"/>
      <c r="C46" s="140"/>
      <c r="D46" s="140"/>
      <c r="E46" s="140"/>
      <c r="F46" s="140"/>
      <c r="G46" s="140"/>
      <c r="H46" s="140"/>
      <c r="I46" s="140"/>
      <c r="J46" s="140"/>
      <c r="K46" s="140"/>
      <c r="L46" s="140"/>
      <c r="M46" s="140"/>
      <c r="N46" s="140"/>
    </row>
  </sheetData>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List47">
    <tabColor rgb="FF00B0F0"/>
  </sheetPr>
  <dimension ref="A1:U39"/>
  <sheetViews>
    <sheetView showGridLines="0" view="pageBreakPreview" zoomScaleNormal="70" zoomScaleSheetLayoutView="100" workbookViewId="0">
      <selection activeCell="O38" sqref="O38"/>
    </sheetView>
  </sheetViews>
  <sheetFormatPr defaultColWidth="9.140625" defaultRowHeight="12"/>
  <cols>
    <col min="1" max="1" width="23.5703125" style="61" customWidth="1"/>
    <col min="2" max="12" width="10.7109375" style="61" customWidth="1"/>
    <col min="13" max="13" width="1.28515625" style="61" customWidth="1"/>
    <col min="14" max="14" width="21" style="61" customWidth="1"/>
    <col min="15" max="15" width="8.28515625" style="61" customWidth="1"/>
    <col min="16" max="16" width="9.28515625" style="61" customWidth="1"/>
    <col min="17" max="17" width="7.85546875" style="61" customWidth="1"/>
    <col min="18" max="20" width="8.5703125" style="61" customWidth="1"/>
    <col min="21" max="21" width="10.42578125" style="61" customWidth="1"/>
    <col min="22" max="22" width="10" style="61" customWidth="1"/>
    <col min="23" max="23" width="11.42578125" style="61" bestFit="1" customWidth="1"/>
    <col min="24" max="16384" width="9.140625" style="61"/>
  </cols>
  <sheetData>
    <row r="1" spans="1:21" s="68" customFormat="1" ht="18">
      <c r="A1" s="189" t="s">
        <v>356</v>
      </c>
      <c r="B1" s="66"/>
      <c r="C1" s="66"/>
      <c r="D1" s="66"/>
      <c r="E1" s="66"/>
      <c r="F1" s="66"/>
      <c r="G1" s="66"/>
      <c r="H1" s="66"/>
      <c r="I1" s="66"/>
      <c r="J1" s="66"/>
      <c r="K1" s="66"/>
      <c r="L1" s="66"/>
      <c r="M1" s="66"/>
      <c r="N1" s="13"/>
      <c r="P1" s="66"/>
      <c r="R1" s="66"/>
      <c r="S1" s="66"/>
    </row>
    <row r="2" spans="1:21" ht="6" customHeight="1">
      <c r="A2" s="7"/>
      <c r="B2" s="7"/>
      <c r="C2" s="7"/>
      <c r="D2" s="7"/>
      <c r="E2" s="7"/>
      <c r="F2" s="7"/>
      <c r="G2" s="7"/>
      <c r="H2" s="7"/>
      <c r="I2" s="7"/>
      <c r="J2" s="7"/>
      <c r="K2" s="7"/>
      <c r="L2" s="7"/>
      <c r="M2" s="7"/>
      <c r="N2" s="7"/>
      <c r="O2" s="7"/>
      <c r="P2" s="7"/>
      <c r="Q2" s="7"/>
      <c r="R2" s="7"/>
      <c r="S2" s="7"/>
      <c r="T2" s="7"/>
      <c r="U2" s="7"/>
    </row>
    <row r="3" spans="1:21" ht="28.15" customHeight="1">
      <c r="A3" s="196"/>
      <c r="B3" s="128">
        <v>2017</v>
      </c>
      <c r="C3" s="128">
        <v>2018</v>
      </c>
      <c r="D3" s="128">
        <v>2019</v>
      </c>
      <c r="E3" s="128">
        <v>2020</v>
      </c>
      <c r="F3" s="128">
        <v>2021</v>
      </c>
      <c r="G3" s="128">
        <v>2022</v>
      </c>
      <c r="H3" s="128">
        <v>2023</v>
      </c>
      <c r="I3" s="128">
        <v>2024</v>
      </c>
      <c r="J3" s="128">
        <v>2025</v>
      </c>
      <c r="K3" s="169" t="s">
        <v>375</v>
      </c>
      <c r="L3" s="169" t="s">
        <v>355</v>
      </c>
      <c r="M3" s="100"/>
    </row>
    <row r="4" spans="1:21">
      <c r="A4" s="197" t="s">
        <v>215</v>
      </c>
      <c r="B4" s="153">
        <f t="shared" ref="B4:J4" si="0">SUM(B5:B20)</f>
        <v>170167.77431130997</v>
      </c>
      <c r="C4" s="153">
        <f t="shared" si="0"/>
        <v>162924.26340989218</v>
      </c>
      <c r="D4" s="153">
        <f t="shared" si="0"/>
        <v>161913.56684660853</v>
      </c>
      <c r="E4" s="153">
        <f t="shared" si="0"/>
        <v>156917.70830579646</v>
      </c>
      <c r="F4" s="153">
        <f t="shared" si="0"/>
        <v>161705.20831628563</v>
      </c>
      <c r="G4" s="153">
        <f t="shared" si="0"/>
        <v>151093.4658412213</v>
      </c>
      <c r="H4" s="153">
        <f t="shared" si="0"/>
        <v>141075.52193510474</v>
      </c>
      <c r="I4" s="153">
        <f t="shared" si="0"/>
        <v>132836.86202799997</v>
      </c>
      <c r="J4" s="153">
        <f t="shared" si="0"/>
        <v>137334.45681600002</v>
      </c>
      <c r="K4" s="153">
        <f>+J4-I4</f>
        <v>4497.5947880000458</v>
      </c>
      <c r="L4" s="165">
        <f>+J4/I4-1</f>
        <v>3.3858032471830057E-2</v>
      </c>
    </row>
    <row r="5" spans="1:21">
      <c r="A5" s="159" t="s">
        <v>223</v>
      </c>
      <c r="B5" s="150">
        <v>17648.941728999998</v>
      </c>
      <c r="C5" s="150">
        <v>17078.197468999999</v>
      </c>
      <c r="D5" s="150">
        <v>20039.075443200003</v>
      </c>
      <c r="E5" s="150">
        <v>21971.368778000004</v>
      </c>
      <c r="F5" s="150">
        <v>23749.522175999999</v>
      </c>
      <c r="G5" s="150">
        <v>22661.046717999998</v>
      </c>
      <c r="H5" s="150">
        <v>21904.754540000002</v>
      </c>
      <c r="I5" s="150">
        <v>25582.311690999999</v>
      </c>
      <c r="J5" s="150">
        <f>+'4.1'!N8</f>
        <v>28452.721533000004</v>
      </c>
      <c r="K5" s="150">
        <f t="shared" ref="K5:K20" si="1">+J5-I5</f>
        <v>2870.4098420000046</v>
      </c>
      <c r="L5" s="198">
        <f t="shared" ref="L5:L20" si="2">+J5/I5-1</f>
        <v>0.11220291100627278</v>
      </c>
    </row>
    <row r="6" spans="1:21">
      <c r="A6" s="159" t="s">
        <v>224</v>
      </c>
      <c r="B6" s="150">
        <v>4210.6081244501102</v>
      </c>
      <c r="C6" s="150">
        <v>4141.1557339999999</v>
      </c>
      <c r="D6" s="150">
        <v>4105.3321149999992</v>
      </c>
      <c r="E6" s="150">
        <v>4198.8931317999995</v>
      </c>
      <c r="F6" s="150">
        <v>4268.9378559999996</v>
      </c>
      <c r="G6" s="150">
        <v>4274.6028269999997</v>
      </c>
      <c r="H6" s="150">
        <v>4200.9278069999991</v>
      </c>
      <c r="I6" s="150">
        <v>4041.2500649999993</v>
      </c>
      <c r="J6" s="150">
        <f>+'4.1'!N9</f>
        <v>4176.0988919999991</v>
      </c>
      <c r="K6" s="150">
        <f t="shared" si="1"/>
        <v>134.8488269999998</v>
      </c>
      <c r="L6" s="198">
        <f t="shared" si="2"/>
        <v>3.3368097700234634E-2</v>
      </c>
    </row>
    <row r="7" spans="1:21">
      <c r="A7" s="159" t="s">
        <v>225</v>
      </c>
      <c r="B7" s="150">
        <v>19473.084553000001</v>
      </c>
      <c r="C7" s="150">
        <v>16943.333251000004</v>
      </c>
      <c r="D7" s="150">
        <v>14806.717398999997</v>
      </c>
      <c r="E7" s="150">
        <v>13783.883112</v>
      </c>
      <c r="F7" s="150">
        <v>14593.114437999999</v>
      </c>
      <c r="G7" s="150">
        <v>12539.490330999999</v>
      </c>
      <c r="H7" s="150">
        <v>10789.971338000001</v>
      </c>
      <c r="I7" s="150">
        <v>7863.5292430000009</v>
      </c>
      <c r="J7" s="150">
        <f>+'4.1'!N10</f>
        <v>7600.4706420000011</v>
      </c>
      <c r="K7" s="150">
        <f t="shared" si="1"/>
        <v>-263.05860099999973</v>
      </c>
      <c r="L7" s="198">
        <f t="shared" si="2"/>
        <v>-3.3452994561464999E-2</v>
      </c>
    </row>
    <row r="8" spans="1:21">
      <c r="A8" s="159" t="s">
        <v>226</v>
      </c>
      <c r="B8" s="150">
        <v>12.909853</v>
      </c>
      <c r="C8" s="150">
        <v>15.360851000000002</v>
      </c>
      <c r="D8" s="150">
        <v>17.542828999999998</v>
      </c>
      <c r="E8" s="150">
        <v>13.270947999999999</v>
      </c>
      <c r="F8" s="150">
        <v>38.048552999999998</v>
      </c>
      <c r="G8" s="150">
        <v>72.470500000000015</v>
      </c>
      <c r="H8" s="150">
        <v>119.36518000000002</v>
      </c>
      <c r="I8" s="150">
        <v>114.43648999999999</v>
      </c>
      <c r="J8" s="150">
        <f>+'4.1'!N11</f>
        <v>78.381288999999995</v>
      </c>
      <c r="K8" s="150">
        <f t="shared" si="1"/>
        <v>-36.055200999999997</v>
      </c>
      <c r="L8" s="198">
        <f t="shared" si="2"/>
        <v>-0.31506734434095274</v>
      </c>
    </row>
    <row r="9" spans="1:21">
      <c r="A9" s="159" t="s">
        <v>227</v>
      </c>
      <c r="B9" s="150">
        <v>86.138499999999993</v>
      </c>
      <c r="C9" s="150">
        <v>86.572722004811226</v>
      </c>
      <c r="D9" s="150">
        <v>70.696781999999999</v>
      </c>
      <c r="E9" s="150">
        <v>92.760940000000019</v>
      </c>
      <c r="F9" s="150">
        <v>100.66252</v>
      </c>
      <c r="G9" s="150">
        <v>80.887709999999998</v>
      </c>
      <c r="H9" s="150">
        <v>67.070309000000009</v>
      </c>
      <c r="I9" s="150">
        <v>101.13557500000002</v>
      </c>
      <c r="J9" s="150">
        <f>+'4.1'!N12</f>
        <v>94.892471999999998</v>
      </c>
      <c r="K9" s="150">
        <f t="shared" si="1"/>
        <v>-6.2431030000000192</v>
      </c>
      <c r="L9" s="198">
        <f t="shared" si="2"/>
        <v>-6.173003910839503E-2</v>
      </c>
    </row>
    <row r="10" spans="1:21">
      <c r="A10" s="159" t="s">
        <v>228</v>
      </c>
      <c r="B10" s="150">
        <v>0.41697000000000001</v>
      </c>
      <c r="C10" s="150">
        <v>0.86835000000000007</v>
      </c>
      <c r="D10" s="150">
        <v>0.46586899999999998</v>
      </c>
      <c r="E10" s="150">
        <v>0.51271900000000004</v>
      </c>
      <c r="F10" s="150">
        <v>0.57555199999999995</v>
      </c>
      <c r="G10" s="150">
        <v>0.64620999999999995</v>
      </c>
      <c r="H10" s="150">
        <v>0.50351000000000001</v>
      </c>
      <c r="I10" s="150">
        <v>2.0452889999999999</v>
      </c>
      <c r="J10" s="150">
        <f>+'4.1'!N13</f>
        <v>1.0509760000000001</v>
      </c>
      <c r="K10" s="150">
        <f t="shared" si="1"/>
        <v>-0.99431299999999978</v>
      </c>
      <c r="L10" s="198">
        <f t="shared" si="2"/>
        <v>-0.48614792334970747</v>
      </c>
    </row>
    <row r="11" spans="1:21">
      <c r="A11" s="159" t="s">
        <v>229</v>
      </c>
      <c r="B11" s="150">
        <v>70523.397097999987</v>
      </c>
      <c r="C11" s="150">
        <v>68822.119171000013</v>
      </c>
      <c r="D11" s="150">
        <v>67378.029448000016</v>
      </c>
      <c r="E11" s="150">
        <v>62430.927916000001</v>
      </c>
      <c r="F11" s="150">
        <v>60659.054130000011</v>
      </c>
      <c r="G11" s="150">
        <v>59121.926497000008</v>
      </c>
      <c r="H11" s="150">
        <v>54249.048483999999</v>
      </c>
      <c r="I11" s="150">
        <v>46818.693209999983</v>
      </c>
      <c r="J11" s="150">
        <f>+'4.1'!N14</f>
        <v>46538.174043000006</v>
      </c>
      <c r="K11" s="150">
        <f t="shared" si="1"/>
        <v>-280.51916699997673</v>
      </c>
      <c r="L11" s="198">
        <f t="shared" si="2"/>
        <v>-5.9916060822488015E-3</v>
      </c>
    </row>
    <row r="12" spans="1:21">
      <c r="A12" s="159" t="s">
        <v>230</v>
      </c>
      <c r="B12" s="150">
        <v>908.072</v>
      </c>
      <c r="C12" s="150">
        <v>864.33</v>
      </c>
      <c r="D12" s="150">
        <v>852.88299999999992</v>
      </c>
      <c r="E12" s="150">
        <v>786.57400000000007</v>
      </c>
      <c r="F12" s="150">
        <v>863.49199999999996</v>
      </c>
      <c r="G12" s="150">
        <v>865.87100000000009</v>
      </c>
      <c r="H12" s="150">
        <v>1126.2329999999999</v>
      </c>
      <c r="I12" s="150">
        <v>1585.646</v>
      </c>
      <c r="J12" s="150">
        <f>+'4.1'!N15</f>
        <v>1698.106</v>
      </c>
      <c r="K12" s="150">
        <f t="shared" si="1"/>
        <v>112.46000000000004</v>
      </c>
      <c r="L12" s="198">
        <f t="shared" si="2"/>
        <v>7.0923774915712556E-2</v>
      </c>
    </row>
    <row r="13" spans="1:21">
      <c r="A13" s="159" t="s">
        <v>231</v>
      </c>
      <c r="B13" s="150">
        <v>0.40596099999999996</v>
      </c>
      <c r="C13" s="150">
        <v>0.64134000000000002</v>
      </c>
      <c r="D13" s="150">
        <v>0.238009</v>
      </c>
      <c r="E13" s="150">
        <v>0.12214000000000001</v>
      </c>
      <c r="F13" s="150">
        <v>9.0999999999999998E-2</v>
      </c>
      <c r="G13" s="150">
        <v>0</v>
      </c>
      <c r="H13" s="150">
        <v>0</v>
      </c>
      <c r="I13" s="150">
        <v>5.5999999999999994E-2</v>
      </c>
      <c r="J13" s="150">
        <f>+'4.1'!N16</f>
        <v>0</v>
      </c>
      <c r="K13" s="150">
        <f t="shared" si="1"/>
        <v>-5.5999999999999994E-2</v>
      </c>
      <c r="L13" s="198">
        <f t="shared" si="2"/>
        <v>-1</v>
      </c>
    </row>
    <row r="14" spans="1:21">
      <c r="A14" s="159" t="s">
        <v>232</v>
      </c>
      <c r="B14" s="150">
        <v>8866.3123899999991</v>
      </c>
      <c r="C14" s="150">
        <v>7905.558818999998</v>
      </c>
      <c r="D14" s="150">
        <v>8079.1410440000009</v>
      </c>
      <c r="E14" s="150">
        <v>7393.7418319999997</v>
      </c>
      <c r="F14" s="150">
        <v>8343.621882999998</v>
      </c>
      <c r="G14" s="150">
        <v>7932.7659799999992</v>
      </c>
      <c r="H14" s="150">
        <v>8189.7214540000004</v>
      </c>
      <c r="I14" s="150">
        <v>6731.5987009999999</v>
      </c>
      <c r="J14" s="150">
        <f>+'4.1'!N17</f>
        <v>6918.4667040000004</v>
      </c>
      <c r="K14" s="150">
        <f t="shared" si="1"/>
        <v>186.8680030000005</v>
      </c>
      <c r="L14" s="198">
        <f t="shared" si="2"/>
        <v>2.7759825161924878E-2</v>
      </c>
    </row>
    <row r="15" spans="1:21">
      <c r="A15" s="159" t="s">
        <v>233</v>
      </c>
      <c r="B15" s="150">
        <v>802.62934500000006</v>
      </c>
      <c r="C15" s="150">
        <v>524.75572799999998</v>
      </c>
      <c r="D15" s="150">
        <v>549.38404500000001</v>
      </c>
      <c r="E15" s="150">
        <v>581.9372679999999</v>
      </c>
      <c r="F15" s="150">
        <v>349.57051999999999</v>
      </c>
      <c r="G15" s="150">
        <v>248.39147400000002</v>
      </c>
      <c r="H15" s="150">
        <v>379.85054299999996</v>
      </c>
      <c r="I15" s="150">
        <v>247.14933000000002</v>
      </c>
      <c r="J15" s="150">
        <f>+'4.1'!N18</f>
        <v>111.24891300000002</v>
      </c>
      <c r="K15" s="150">
        <f t="shared" si="1"/>
        <v>-135.900417</v>
      </c>
      <c r="L15" s="198">
        <f t="shared" si="2"/>
        <v>-0.54987167879435472</v>
      </c>
    </row>
    <row r="16" spans="1:21">
      <c r="A16" s="159" t="s">
        <v>234</v>
      </c>
      <c r="B16" s="150">
        <v>4590.1970123975643</v>
      </c>
      <c r="C16" s="150">
        <v>4621.5520692512382</v>
      </c>
      <c r="D16" s="150">
        <v>4471.6628518797497</v>
      </c>
      <c r="E16" s="150">
        <v>4585.729829077146</v>
      </c>
      <c r="F16" s="150">
        <v>4423.7090305414376</v>
      </c>
      <c r="G16" s="150">
        <v>4118.5233983519902</v>
      </c>
      <c r="H16" s="150">
        <v>4382.4417517082538</v>
      </c>
      <c r="I16" s="150">
        <v>4961.4624480000002</v>
      </c>
      <c r="J16" s="150">
        <f>+'4.1'!N19</f>
        <v>4800.8261039999998</v>
      </c>
      <c r="K16" s="150">
        <f t="shared" si="1"/>
        <v>-160.63634400000046</v>
      </c>
      <c r="L16" s="198">
        <f t="shared" si="2"/>
        <v>-3.2376813426201356E-2</v>
      </c>
    </row>
    <row r="17" spans="1:19">
      <c r="A17" s="159" t="s">
        <v>235</v>
      </c>
      <c r="B17" s="150">
        <v>10390.423849999999</v>
      </c>
      <c r="C17" s="150">
        <v>11021.664391999999</v>
      </c>
      <c r="D17" s="150">
        <v>10470.820881</v>
      </c>
      <c r="E17" s="150">
        <v>9028.0374730000003</v>
      </c>
      <c r="F17" s="150">
        <v>9421.1525899999997</v>
      </c>
      <c r="G17" s="150">
        <v>8698.5005279999987</v>
      </c>
      <c r="H17" s="150">
        <v>7424.863077</v>
      </c>
      <c r="I17" s="150">
        <v>6679.5433199999998</v>
      </c>
      <c r="J17" s="150">
        <f>+'4.1'!N20</f>
        <v>6373.129718000001</v>
      </c>
      <c r="K17" s="150">
        <f t="shared" si="1"/>
        <v>-306.41360199999872</v>
      </c>
      <c r="L17" s="198">
        <f t="shared" si="2"/>
        <v>-4.58734358504016E-2</v>
      </c>
    </row>
    <row r="18" spans="1:19">
      <c r="A18" s="159" t="s">
        <v>236</v>
      </c>
      <c r="B18" s="150">
        <v>0</v>
      </c>
      <c r="C18" s="150">
        <v>0</v>
      </c>
      <c r="D18" s="150">
        <v>0</v>
      </c>
      <c r="E18" s="150">
        <v>0</v>
      </c>
      <c r="F18" s="150">
        <v>0</v>
      </c>
      <c r="G18" s="150">
        <v>0</v>
      </c>
      <c r="H18" s="150">
        <v>0</v>
      </c>
      <c r="I18" s="150">
        <v>0</v>
      </c>
      <c r="J18" s="150">
        <f>+'4.1'!N21</f>
        <v>0</v>
      </c>
      <c r="K18" s="150">
        <f t="shared" si="1"/>
        <v>0</v>
      </c>
      <c r="L18" s="198">
        <v>0</v>
      </c>
    </row>
    <row r="19" spans="1:19">
      <c r="A19" s="159" t="s">
        <v>237</v>
      </c>
      <c r="B19" s="150">
        <v>430.26517899999993</v>
      </c>
      <c r="C19" s="150">
        <v>183.56304299999996</v>
      </c>
      <c r="D19" s="150">
        <v>151.08361900000003</v>
      </c>
      <c r="E19" s="150">
        <v>182.76715300000004</v>
      </c>
      <c r="F19" s="150">
        <v>363.83322500000003</v>
      </c>
      <c r="G19" s="150">
        <v>922.11876600000005</v>
      </c>
      <c r="H19" s="150">
        <v>657.23999000000015</v>
      </c>
      <c r="I19" s="150">
        <v>287.10733600000003</v>
      </c>
      <c r="J19" s="150">
        <f>+'4.1'!N22</f>
        <v>202.94331000000005</v>
      </c>
      <c r="K19" s="150">
        <f t="shared" si="1"/>
        <v>-84.164025999999978</v>
      </c>
      <c r="L19" s="198">
        <f t="shared" si="2"/>
        <v>-0.29314481187621055</v>
      </c>
    </row>
    <row r="20" spans="1:19">
      <c r="A20" s="159" t="s">
        <v>238</v>
      </c>
      <c r="B20" s="150">
        <v>32223.97174646231</v>
      </c>
      <c r="C20" s="150">
        <v>30714.590470636122</v>
      </c>
      <c r="D20" s="150">
        <v>30920.493511528774</v>
      </c>
      <c r="E20" s="150">
        <v>31867.181065919329</v>
      </c>
      <c r="F20" s="150">
        <v>34529.822842744208</v>
      </c>
      <c r="G20" s="150">
        <v>29556.223901869318</v>
      </c>
      <c r="H20" s="150">
        <v>27583.530951396489</v>
      </c>
      <c r="I20" s="150">
        <v>27820.89733</v>
      </c>
      <c r="J20" s="150">
        <f>+'4.1'!N23</f>
        <v>30287.946219999998</v>
      </c>
      <c r="K20" s="150">
        <f t="shared" si="1"/>
        <v>2467.0488899999982</v>
      </c>
      <c r="L20" s="198">
        <f t="shared" si="2"/>
        <v>8.8676107773839385E-2</v>
      </c>
    </row>
    <row r="21" spans="1:19" s="69" customFormat="1" ht="11.25">
      <c r="A21" s="151"/>
      <c r="B21" s="4"/>
      <c r="C21" s="4"/>
      <c r="D21" s="4"/>
      <c r="E21" s="4"/>
      <c r="F21" s="4"/>
      <c r="G21" s="4"/>
      <c r="H21" s="4"/>
      <c r="I21" s="4"/>
      <c r="J21" s="4"/>
      <c r="K21" s="4"/>
      <c r="L21" s="79"/>
      <c r="M21" s="4"/>
    </row>
    <row r="22" spans="1:19" s="69" customFormat="1">
      <c r="A22" s="65"/>
      <c r="B22" s="4"/>
      <c r="C22" s="4"/>
      <c r="D22" s="4"/>
      <c r="E22" s="4"/>
      <c r="F22" s="4"/>
      <c r="G22" s="4"/>
      <c r="H22" s="4"/>
      <c r="I22" s="4"/>
      <c r="J22" s="4"/>
      <c r="K22" s="4"/>
      <c r="L22" s="4"/>
      <c r="M22" s="4"/>
      <c r="N22" s="61"/>
      <c r="O22" s="61"/>
      <c r="P22" s="61"/>
      <c r="Q22" s="61"/>
      <c r="R22" s="61"/>
      <c r="S22" s="61"/>
    </row>
    <row r="23" spans="1:19" ht="28.15" customHeight="1">
      <c r="A23" s="196"/>
      <c r="B23" s="128">
        <v>2017</v>
      </c>
      <c r="C23" s="128">
        <v>2018</v>
      </c>
      <c r="D23" s="128">
        <v>2019</v>
      </c>
      <c r="E23" s="128">
        <v>2020</v>
      </c>
      <c r="F23" s="128">
        <v>2021</v>
      </c>
      <c r="G23" s="128">
        <v>2022</v>
      </c>
      <c r="H23" s="128">
        <v>2023</v>
      </c>
      <c r="I23" s="128">
        <v>2024</v>
      </c>
      <c r="J23" s="128">
        <v>2025</v>
      </c>
      <c r="K23" s="169" t="s">
        <v>375</v>
      </c>
      <c r="L23" s="169" t="s">
        <v>355</v>
      </c>
      <c r="N23" s="8"/>
    </row>
    <row r="24" spans="1:19">
      <c r="A24" s="197" t="s">
        <v>215</v>
      </c>
      <c r="B24" s="153">
        <f t="shared" ref="B24:J24" si="3">SUM(B25:B38)</f>
        <v>170167.77431130997</v>
      </c>
      <c r="C24" s="153">
        <f t="shared" si="3"/>
        <v>162924.26340989218</v>
      </c>
      <c r="D24" s="153">
        <f t="shared" si="3"/>
        <v>161913.56684660848</v>
      </c>
      <c r="E24" s="153">
        <f t="shared" si="3"/>
        <v>156917.70830579649</v>
      </c>
      <c r="F24" s="153">
        <f t="shared" si="3"/>
        <v>161705.20831628563</v>
      </c>
      <c r="G24" s="153">
        <f t="shared" si="3"/>
        <v>151093.46862022131</v>
      </c>
      <c r="H24" s="153">
        <f t="shared" si="3"/>
        <v>141075.52576910474</v>
      </c>
      <c r="I24" s="153">
        <f t="shared" si="3"/>
        <v>132836.862028</v>
      </c>
      <c r="J24" s="153">
        <f t="shared" si="3"/>
        <v>137334.488575</v>
      </c>
      <c r="K24" s="153">
        <f>+J24-I24</f>
        <v>4497.6265469999926</v>
      </c>
      <c r="L24" s="165">
        <f>+J24/I24-1</f>
        <v>3.3858271554562558E-2</v>
      </c>
      <c r="N24" s="8"/>
    </row>
    <row r="25" spans="1:19">
      <c r="A25" s="159" t="s">
        <v>166</v>
      </c>
      <c r="B25" s="150">
        <v>6513.7377800000013</v>
      </c>
      <c r="C25" s="150">
        <v>6063.5777390000003</v>
      </c>
      <c r="D25" s="150">
        <v>5633.5828936000016</v>
      </c>
      <c r="E25" s="150">
        <v>5417.9085559999985</v>
      </c>
      <c r="F25" s="150">
        <v>5906.5108810000011</v>
      </c>
      <c r="G25" s="150">
        <v>5050.0962194479998</v>
      </c>
      <c r="H25" s="150">
        <v>4471.4763680000005</v>
      </c>
      <c r="I25" s="150">
        <v>4745.2632720000001</v>
      </c>
      <c r="J25" s="150">
        <f>+'4.2'!N7</f>
        <v>4949.9829559999998</v>
      </c>
      <c r="K25" s="150">
        <f t="shared" ref="K25:K38" si="4">+J25-I25</f>
        <v>204.71968399999969</v>
      </c>
      <c r="L25" s="198">
        <f t="shared" ref="L25:L38" si="5">+J25/I25-1</f>
        <v>4.3141902201290439E-2</v>
      </c>
    </row>
    <row r="26" spans="1:19">
      <c r="A26" s="159" t="s">
        <v>240</v>
      </c>
      <c r="B26" s="150">
        <v>7990.7359111727874</v>
      </c>
      <c r="C26" s="150">
        <v>7562.3986639999976</v>
      </c>
      <c r="D26" s="150">
        <v>7421.3846770000009</v>
      </c>
      <c r="E26" s="150">
        <v>7376.0111740000011</v>
      </c>
      <c r="F26" s="150">
        <v>7685.4680680000001</v>
      </c>
      <c r="G26" s="150">
        <v>7274.6743940000006</v>
      </c>
      <c r="H26" s="150">
        <v>6782.1242870000005</v>
      </c>
      <c r="I26" s="150">
        <v>6420.7402489999986</v>
      </c>
      <c r="J26" s="150">
        <f>+'4.2'!N8</f>
        <v>6673.2435030000006</v>
      </c>
      <c r="K26" s="150">
        <f t="shared" si="4"/>
        <v>252.50325400000202</v>
      </c>
      <c r="L26" s="198">
        <f t="shared" si="5"/>
        <v>3.9326190471469014E-2</v>
      </c>
    </row>
    <row r="27" spans="1:19">
      <c r="A27" s="159" t="s">
        <v>241</v>
      </c>
      <c r="B27" s="150">
        <v>8316.7549387214294</v>
      </c>
      <c r="C27" s="150">
        <v>7953.8981322000027</v>
      </c>
      <c r="D27" s="150">
        <v>7658.4714679999997</v>
      </c>
      <c r="E27" s="150">
        <v>7704.9019176000002</v>
      </c>
      <c r="F27" s="150">
        <v>8098.0380909999985</v>
      </c>
      <c r="G27" s="150">
        <v>7279.311796</v>
      </c>
      <c r="H27" s="150">
        <v>6817.2633460000006</v>
      </c>
      <c r="I27" s="150">
        <v>6815.1713329999993</v>
      </c>
      <c r="J27" s="150">
        <f>+'4.2'!N9</f>
        <v>6965.158680999999</v>
      </c>
      <c r="K27" s="150">
        <f t="shared" si="4"/>
        <v>149.98734799999966</v>
      </c>
      <c r="L27" s="198">
        <f t="shared" si="5"/>
        <v>2.200786167674762E-2</v>
      </c>
    </row>
    <row r="28" spans="1:19">
      <c r="A28" s="159" t="s">
        <v>242</v>
      </c>
      <c r="B28" s="150">
        <v>15685.149059351999</v>
      </c>
      <c r="C28" s="150">
        <v>15930.182686</v>
      </c>
      <c r="D28" s="150">
        <v>15117.193084999999</v>
      </c>
      <c r="E28" s="150">
        <v>13067.266131999999</v>
      </c>
      <c r="F28" s="150">
        <v>8275.5914069999999</v>
      </c>
      <c r="G28" s="150">
        <v>9435.953501</v>
      </c>
      <c r="H28" s="150">
        <v>9369.9202380000006</v>
      </c>
      <c r="I28" s="150">
        <v>6353.0254120000009</v>
      </c>
      <c r="J28" s="150">
        <f>+'4.2'!N10</f>
        <v>5743.1459809999997</v>
      </c>
      <c r="K28" s="150">
        <f t="shared" si="4"/>
        <v>-609.8794310000012</v>
      </c>
      <c r="L28" s="198">
        <f t="shared" si="5"/>
        <v>-9.5998267195346321E-2</v>
      </c>
    </row>
    <row r="29" spans="1:19">
      <c r="A29" s="159" t="s">
        <v>170</v>
      </c>
      <c r="B29" s="150">
        <v>3824.8705505609532</v>
      </c>
      <c r="C29" s="150">
        <v>3581.1791988164259</v>
      </c>
      <c r="D29" s="150">
        <v>3422.6928275999994</v>
      </c>
      <c r="E29" s="150">
        <v>3493.1955028000002</v>
      </c>
      <c r="F29" s="150">
        <v>3949.3513146894425</v>
      </c>
      <c r="G29" s="150">
        <v>3533.7164370000005</v>
      </c>
      <c r="H29" s="150">
        <v>3518.7748099999999</v>
      </c>
      <c r="I29" s="150">
        <v>3531.5954840000004</v>
      </c>
      <c r="J29" s="150">
        <f>+'4.2'!N11</f>
        <v>3622.2041240000003</v>
      </c>
      <c r="K29" s="150">
        <f t="shared" si="4"/>
        <v>90.608639999999923</v>
      </c>
      <c r="L29" s="198">
        <f t="shared" si="5"/>
        <v>2.5656573752714573E-2</v>
      </c>
    </row>
    <row r="30" spans="1:19">
      <c r="A30" s="159" t="s">
        <v>243</v>
      </c>
      <c r="B30" s="150">
        <v>4739.0619237243591</v>
      </c>
      <c r="C30" s="150">
        <v>4633.6833753268911</v>
      </c>
      <c r="D30" s="150">
        <v>4584.5415789999988</v>
      </c>
      <c r="E30" s="150">
        <v>4417.0206223999994</v>
      </c>
      <c r="F30" s="150">
        <v>4724.5964696847814</v>
      </c>
      <c r="G30" s="150">
        <v>4462.2034389999999</v>
      </c>
      <c r="H30" s="150">
        <v>4264.4100019999996</v>
      </c>
      <c r="I30" s="150">
        <v>4176.4223300000003</v>
      </c>
      <c r="J30" s="150">
        <f>+'4.2'!N12</f>
        <v>4224.2585400000007</v>
      </c>
      <c r="K30" s="150">
        <f t="shared" si="4"/>
        <v>47.836210000000392</v>
      </c>
      <c r="L30" s="198">
        <f t="shared" si="5"/>
        <v>1.1453872769615403E-2</v>
      </c>
    </row>
    <row r="31" spans="1:19">
      <c r="A31" s="159" t="s">
        <v>244</v>
      </c>
      <c r="B31" s="150">
        <v>2745.779348</v>
      </c>
      <c r="C31" s="150">
        <v>2604.0657680000004</v>
      </c>
      <c r="D31" s="150">
        <v>2554.2391044000005</v>
      </c>
      <c r="E31" s="150">
        <v>2463.2868278000001</v>
      </c>
      <c r="F31" s="150">
        <v>2637.5649979999998</v>
      </c>
      <c r="G31" s="150">
        <v>2376.822173999999</v>
      </c>
      <c r="H31" s="150">
        <v>2317.844199614528</v>
      </c>
      <c r="I31" s="150">
        <v>2252.8304510000003</v>
      </c>
      <c r="J31" s="150">
        <f>+'4.2'!N13</f>
        <v>2337.1339419999999</v>
      </c>
      <c r="K31" s="150">
        <f t="shared" si="4"/>
        <v>84.303490999999667</v>
      </c>
      <c r="L31" s="198">
        <f t="shared" si="5"/>
        <v>3.7421143238976828E-2</v>
      </c>
    </row>
    <row r="32" spans="1:19">
      <c r="A32" s="159" t="s">
        <v>245</v>
      </c>
      <c r="B32" s="150">
        <v>33398.786090880298</v>
      </c>
      <c r="C32" s="150">
        <v>32381.484806000004</v>
      </c>
      <c r="D32" s="150">
        <v>30852.073469800005</v>
      </c>
      <c r="E32" s="150">
        <v>30371.757801200001</v>
      </c>
      <c r="F32" s="150">
        <v>32270.637246000002</v>
      </c>
      <c r="G32" s="150">
        <v>29706.169864000003</v>
      </c>
      <c r="H32" s="150">
        <v>26808.144276000006</v>
      </c>
      <c r="I32" s="150">
        <v>23231.952802</v>
      </c>
      <c r="J32" s="150">
        <f>+'4.2'!N14</f>
        <v>23572.454058999992</v>
      </c>
      <c r="K32" s="150">
        <f t="shared" si="4"/>
        <v>340.50125699999262</v>
      </c>
      <c r="L32" s="198">
        <f t="shared" si="5"/>
        <v>1.4656592147117342E-2</v>
      </c>
    </row>
    <row r="33" spans="1:12">
      <c r="A33" s="159" t="s">
        <v>246</v>
      </c>
      <c r="B33" s="150">
        <v>7051.9067908995221</v>
      </c>
      <c r="C33" s="150">
        <v>6467.6665999999996</v>
      </c>
      <c r="D33" s="150">
        <v>6464.6489201999993</v>
      </c>
      <c r="E33" s="150">
        <v>6387.0466789999991</v>
      </c>
      <c r="F33" s="150">
        <v>6841.1455129999986</v>
      </c>
      <c r="G33" s="150">
        <v>6491.1227419999987</v>
      </c>
      <c r="H33" s="150">
        <v>6064.4781609999991</v>
      </c>
      <c r="I33" s="150">
        <v>5870.7266549999986</v>
      </c>
      <c r="J33" s="150">
        <f>+'4.2'!N15</f>
        <v>6363.2240269999993</v>
      </c>
      <c r="K33" s="150">
        <f t="shared" si="4"/>
        <v>492.49737200000072</v>
      </c>
      <c r="L33" s="198">
        <f t="shared" si="5"/>
        <v>8.3890359906392264E-2</v>
      </c>
    </row>
    <row r="34" spans="1:12">
      <c r="A34" s="159" t="s">
        <v>247</v>
      </c>
      <c r="B34" s="150">
        <v>6608.686431987745</v>
      </c>
      <c r="C34" s="150">
        <v>6646.0677722905975</v>
      </c>
      <c r="D34" s="150">
        <v>6740.3847250000017</v>
      </c>
      <c r="E34" s="150">
        <v>6530.1886409999979</v>
      </c>
      <c r="F34" s="150">
        <v>7039.9847911509614</v>
      </c>
      <c r="G34" s="150">
        <v>6415.8807669999997</v>
      </c>
      <c r="H34" s="150">
        <v>6022.9445770000002</v>
      </c>
      <c r="I34" s="150">
        <v>5833.9846000000007</v>
      </c>
      <c r="J34" s="150">
        <f>+'4.2'!N16</f>
        <v>6228.4351619999989</v>
      </c>
      <c r="K34" s="150">
        <f t="shared" si="4"/>
        <v>394.45056199999817</v>
      </c>
      <c r="L34" s="198">
        <f t="shared" si="5"/>
        <v>6.7612547691675129E-2</v>
      </c>
    </row>
    <row r="35" spans="1:12">
      <c r="A35" s="159" t="s">
        <v>248</v>
      </c>
      <c r="B35" s="150">
        <v>6016.3371092569196</v>
      </c>
      <c r="C35" s="150">
        <v>5635.7049138582579</v>
      </c>
      <c r="D35" s="150">
        <v>5718.723336</v>
      </c>
      <c r="E35" s="150">
        <v>5655.1949490000006</v>
      </c>
      <c r="F35" s="150">
        <v>6069.4027978861277</v>
      </c>
      <c r="G35" s="150">
        <v>5612.5134689999986</v>
      </c>
      <c r="H35" s="150">
        <v>5374.4086349999998</v>
      </c>
      <c r="I35" s="150">
        <v>5393.0572549999997</v>
      </c>
      <c r="J35" s="150">
        <f>+'4.2'!N17</f>
        <v>5563.1681189999999</v>
      </c>
      <c r="K35" s="150">
        <f t="shared" si="4"/>
        <v>170.11086400000022</v>
      </c>
      <c r="L35" s="198">
        <f t="shared" si="5"/>
        <v>3.1542565924418398E-2</v>
      </c>
    </row>
    <row r="36" spans="1:12">
      <c r="A36" s="159" t="s">
        <v>249</v>
      </c>
      <c r="B36" s="150">
        <v>30886.674551553966</v>
      </c>
      <c r="C36" s="150">
        <v>28289.1802804</v>
      </c>
      <c r="D36" s="150">
        <v>27676.837355608517</v>
      </c>
      <c r="E36" s="150">
        <v>26020.340783996478</v>
      </c>
      <c r="F36" s="150">
        <v>28125.833337874337</v>
      </c>
      <c r="G36" s="150">
        <v>25740.848744773306</v>
      </c>
      <c r="H36" s="150">
        <v>24330.412821490219</v>
      </c>
      <c r="I36" s="150">
        <v>22815.711558000006</v>
      </c>
      <c r="J36" s="150">
        <f>+'4.2'!N18</f>
        <v>23817.494139000002</v>
      </c>
      <c r="K36" s="150">
        <f t="shared" si="4"/>
        <v>1001.7825809999958</v>
      </c>
      <c r="L36" s="198">
        <f t="shared" si="5"/>
        <v>4.3907575639416496E-2</v>
      </c>
    </row>
    <row r="37" spans="1:12">
      <c r="A37" s="159" t="s">
        <v>250</v>
      </c>
      <c r="B37" s="150">
        <v>28157.995966999999</v>
      </c>
      <c r="C37" s="150">
        <v>27447.002448000003</v>
      </c>
      <c r="D37" s="150">
        <v>30302.920326000003</v>
      </c>
      <c r="E37" s="150">
        <v>30482.399668999995</v>
      </c>
      <c r="F37" s="150">
        <v>32490.226664000002</v>
      </c>
      <c r="G37" s="150">
        <v>30478.372729000002</v>
      </c>
      <c r="H37" s="150">
        <v>28080.092289999997</v>
      </c>
      <c r="I37" s="150">
        <v>28990.970713999995</v>
      </c>
      <c r="J37" s="150">
        <f>+'4.2'!N19</f>
        <v>30990.070284000005</v>
      </c>
      <c r="K37" s="150">
        <f t="shared" si="4"/>
        <v>1999.0995700000094</v>
      </c>
      <c r="L37" s="198">
        <f t="shared" si="5"/>
        <v>6.8955937685612811E-2</v>
      </c>
    </row>
    <row r="38" spans="1:12">
      <c r="A38" s="159" t="s">
        <v>251</v>
      </c>
      <c r="B38" s="150">
        <v>8231.2978581999996</v>
      </c>
      <c r="C38" s="150">
        <v>7728.171026</v>
      </c>
      <c r="D38" s="150">
        <v>7765.8730793999985</v>
      </c>
      <c r="E38" s="150">
        <v>7531.1890500000009</v>
      </c>
      <c r="F38" s="150">
        <v>7590.8567370000001</v>
      </c>
      <c r="G38" s="150">
        <v>7235.7823440000011</v>
      </c>
      <c r="H38" s="150">
        <v>6853.2317579999999</v>
      </c>
      <c r="I38" s="150">
        <v>6405.4099129999995</v>
      </c>
      <c r="J38" s="150">
        <f>+'4.2'!N20</f>
        <v>6284.5150580000009</v>
      </c>
      <c r="K38" s="150">
        <f t="shared" si="4"/>
        <v>-120.89485499999864</v>
      </c>
      <c r="L38" s="198">
        <f t="shared" si="5"/>
        <v>-1.8873867034588709E-2</v>
      </c>
    </row>
    <row r="39" spans="1:12" s="69" customFormat="1" ht="11.25">
      <c r="L39" s="79"/>
    </row>
  </sheetData>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74CB0-52E1-4038-8B97-B7260DA3BB89}">
  <sheetPr>
    <tabColor rgb="FF00B0F0"/>
  </sheetPr>
  <dimension ref="A1:U39"/>
  <sheetViews>
    <sheetView showGridLines="0" view="pageBreakPreview" zoomScaleNormal="70" zoomScaleSheetLayoutView="100" workbookViewId="0">
      <selection activeCell="N25" sqref="N25"/>
    </sheetView>
  </sheetViews>
  <sheetFormatPr defaultColWidth="9.140625" defaultRowHeight="12"/>
  <cols>
    <col min="1" max="1" width="24" style="61" customWidth="1"/>
    <col min="2" max="12" width="10.7109375" style="61" customWidth="1"/>
    <col min="13" max="13" width="1.28515625" style="61" customWidth="1"/>
    <col min="14" max="14" width="21" style="61" customWidth="1"/>
    <col min="15" max="15" width="8.28515625" style="61" customWidth="1"/>
    <col min="16" max="16" width="9.28515625" style="61" customWidth="1"/>
    <col min="17" max="17" width="7.85546875" style="61" customWidth="1"/>
    <col min="18" max="20" width="8.5703125" style="61" customWidth="1"/>
    <col min="21" max="21" width="10.42578125" style="61" customWidth="1"/>
    <col min="22" max="22" width="10" style="61" customWidth="1"/>
    <col min="23" max="23" width="11.42578125" style="61" bestFit="1" customWidth="1"/>
    <col min="24" max="16384" width="9.140625" style="61"/>
  </cols>
  <sheetData>
    <row r="1" spans="1:21" s="68" customFormat="1" ht="18">
      <c r="A1" s="189" t="s">
        <v>357</v>
      </c>
      <c r="B1" s="66"/>
      <c r="C1" s="66"/>
      <c r="D1" s="66"/>
      <c r="E1" s="66"/>
      <c r="F1" s="66"/>
      <c r="G1" s="66"/>
      <c r="H1" s="66"/>
      <c r="I1" s="66"/>
      <c r="J1" s="66"/>
      <c r="K1" s="66"/>
      <c r="L1" s="66"/>
      <c r="M1" s="66"/>
      <c r="N1" s="13"/>
      <c r="P1" s="66"/>
      <c r="R1" s="66"/>
      <c r="S1" s="66"/>
    </row>
    <row r="2" spans="1:21" ht="6" customHeight="1">
      <c r="A2" s="7"/>
      <c r="B2" s="7"/>
      <c r="C2" s="7"/>
      <c r="D2" s="7"/>
      <c r="E2" s="7"/>
      <c r="F2" s="7"/>
      <c r="G2" s="7"/>
      <c r="H2" s="7"/>
      <c r="I2" s="7"/>
      <c r="J2" s="7"/>
      <c r="K2" s="7"/>
      <c r="L2" s="7"/>
      <c r="M2" s="7"/>
      <c r="N2" s="7"/>
      <c r="O2" s="7"/>
      <c r="P2" s="7"/>
      <c r="Q2" s="7"/>
      <c r="R2" s="7"/>
      <c r="S2" s="7"/>
      <c r="T2" s="7"/>
      <c r="U2" s="7"/>
    </row>
    <row r="3" spans="1:21" ht="28.15" customHeight="1">
      <c r="A3" s="196"/>
      <c r="B3" s="128">
        <v>2017</v>
      </c>
      <c r="C3" s="128">
        <v>2018</v>
      </c>
      <c r="D3" s="128">
        <v>2019</v>
      </c>
      <c r="E3" s="128">
        <v>2020</v>
      </c>
      <c r="F3" s="128">
        <v>2021</v>
      </c>
      <c r="G3" s="128">
        <v>2022</v>
      </c>
      <c r="H3" s="128">
        <v>2023</v>
      </c>
      <c r="I3" s="128">
        <v>2024</v>
      </c>
      <c r="J3" s="128">
        <v>2025</v>
      </c>
      <c r="K3" s="169" t="s">
        <v>375</v>
      </c>
      <c r="L3" s="169" t="s">
        <v>355</v>
      </c>
    </row>
    <row r="4" spans="1:21">
      <c r="A4" s="197" t="s">
        <v>219</v>
      </c>
      <c r="B4" s="153">
        <f>SUM(B5:B20)</f>
        <v>94312.785270886554</v>
      </c>
      <c r="C4" s="153">
        <f>SUM(C5:C20)</f>
        <v>89034.213378447108</v>
      </c>
      <c r="D4" s="153">
        <f t="shared" ref="D4:J4" si="0">SUM(D5:D20)</f>
        <v>87767.066018864542</v>
      </c>
      <c r="E4" s="153">
        <f t="shared" si="0"/>
        <v>85928.496249231335</v>
      </c>
      <c r="F4" s="153">
        <f t="shared" si="0"/>
        <v>92490.600622973681</v>
      </c>
      <c r="G4" s="153">
        <f t="shared" si="0"/>
        <v>82069.988651370804</v>
      </c>
      <c r="H4" s="153">
        <f t="shared" si="0"/>
        <v>75939.553631518531</v>
      </c>
      <c r="I4" s="153">
        <f t="shared" si="0"/>
        <v>73002.588332999992</v>
      </c>
      <c r="J4" s="153">
        <f t="shared" si="0"/>
        <v>77093.090885999991</v>
      </c>
      <c r="K4" s="153">
        <f>+J4-I4</f>
        <v>4090.5025529999984</v>
      </c>
      <c r="L4" s="165">
        <f>+J4/I4-1</f>
        <v>5.6032294832359053E-2</v>
      </c>
    </row>
    <row r="5" spans="1:21">
      <c r="A5" s="159" t="s">
        <v>223</v>
      </c>
      <c r="B5" s="150">
        <v>6082.1881520000006</v>
      </c>
      <c r="C5" s="150">
        <v>5759.4469509999999</v>
      </c>
      <c r="D5" s="150">
        <v>6498.6989109999995</v>
      </c>
      <c r="E5" s="150">
        <v>7593.0430720000013</v>
      </c>
      <c r="F5" s="150">
        <v>8742.8741979999995</v>
      </c>
      <c r="G5" s="150">
        <v>7555.0688139999993</v>
      </c>
      <c r="H5" s="150">
        <v>7723.2227669999993</v>
      </c>
      <c r="I5" s="150">
        <v>9108.3874480000013</v>
      </c>
      <c r="J5" s="150">
        <f>+'5.1'!N8</f>
        <v>10705.834301999997</v>
      </c>
      <c r="K5" s="150">
        <f t="shared" ref="K5:K20" si="1">+J5-I5</f>
        <v>1597.4468539999962</v>
      </c>
      <c r="L5" s="198">
        <f t="shared" ref="L5:L20" si="2">+J5/I5-1</f>
        <v>0.17538196120003224</v>
      </c>
      <c r="N5" s="91"/>
    </row>
    <row r="6" spans="1:21">
      <c r="A6" s="159" t="s">
        <v>224</v>
      </c>
      <c r="B6" s="150">
        <v>494.420458</v>
      </c>
      <c r="C6" s="150">
        <v>515.05650099999991</v>
      </c>
      <c r="D6" s="150">
        <v>515.11789899999997</v>
      </c>
      <c r="E6" s="150">
        <v>542.07335599999999</v>
      </c>
      <c r="F6" s="150">
        <v>583.69086000000004</v>
      </c>
      <c r="G6" s="150">
        <v>602.507068</v>
      </c>
      <c r="H6" s="150">
        <v>561.48913699999991</v>
      </c>
      <c r="I6" s="150">
        <v>495.48691100000019</v>
      </c>
      <c r="J6" s="150">
        <f>+'5.1'!N9</f>
        <v>538.08377400000006</v>
      </c>
      <c r="K6" s="150">
        <f t="shared" si="1"/>
        <v>42.596862999999871</v>
      </c>
      <c r="L6" s="198">
        <f t="shared" si="2"/>
        <v>8.5969703849553047E-2</v>
      </c>
    </row>
    <row r="7" spans="1:21">
      <c r="A7" s="159" t="s">
        <v>225</v>
      </c>
      <c r="B7" s="150">
        <v>13369.976953000003</v>
      </c>
      <c r="C7" s="150">
        <v>11279.011147000001</v>
      </c>
      <c r="D7" s="150">
        <v>9965.4769489999999</v>
      </c>
      <c r="E7" s="150">
        <v>9169.2607190000017</v>
      </c>
      <c r="F7" s="150">
        <v>9782.3584300000002</v>
      </c>
      <c r="G7" s="150">
        <v>8294.1827270000013</v>
      </c>
      <c r="H7" s="150">
        <v>7075.6018389999999</v>
      </c>
      <c r="I7" s="150">
        <v>5156.3377179999998</v>
      </c>
      <c r="J7" s="150">
        <f>+'5.1'!N10</f>
        <v>5230.2622789999996</v>
      </c>
      <c r="K7" s="150">
        <f t="shared" si="1"/>
        <v>73.924560999999812</v>
      </c>
      <c r="L7" s="198">
        <f t="shared" si="2"/>
        <v>1.4336640662992339E-2</v>
      </c>
      <c r="N7" s="91"/>
    </row>
    <row r="8" spans="1:21">
      <c r="A8" s="159" t="s">
        <v>226</v>
      </c>
      <c r="B8" s="150">
        <v>8.8172249999999988</v>
      </c>
      <c r="C8" s="150">
        <v>11.94238</v>
      </c>
      <c r="D8" s="150">
        <v>13.437288999999998</v>
      </c>
      <c r="E8" s="150">
        <v>8.7761449999999996</v>
      </c>
      <c r="F8" s="150">
        <v>33.540629000000003</v>
      </c>
      <c r="G8" s="150">
        <v>55.921160999999998</v>
      </c>
      <c r="H8" s="150">
        <v>79.146941000000012</v>
      </c>
      <c r="I8" s="150">
        <v>88.267651000000015</v>
      </c>
      <c r="J8" s="150">
        <f>+'5.1'!N11</f>
        <v>52.897337999999998</v>
      </c>
      <c r="K8" s="150">
        <f t="shared" si="1"/>
        <v>-35.370313000000017</v>
      </c>
      <c r="L8" s="198">
        <f t="shared" si="2"/>
        <v>-0.40071660001465326</v>
      </c>
    </row>
    <row r="9" spans="1:21">
      <c r="A9" s="159" t="s">
        <v>227</v>
      </c>
      <c r="B9" s="150">
        <v>75.622400000000013</v>
      </c>
      <c r="C9" s="150">
        <v>74.477722004811241</v>
      </c>
      <c r="D9" s="150">
        <v>69.087782000000004</v>
      </c>
      <c r="E9" s="150">
        <v>89.888940000000019</v>
      </c>
      <c r="F9" s="150">
        <v>96.896519999999981</v>
      </c>
      <c r="G9" s="150">
        <v>76.140578999999988</v>
      </c>
      <c r="H9" s="150">
        <v>61.374825000000001</v>
      </c>
      <c r="I9" s="150">
        <v>94.189858999999998</v>
      </c>
      <c r="J9" s="150">
        <f>+'5.1'!N12</f>
        <v>88.124172999999985</v>
      </c>
      <c r="K9" s="150">
        <f t="shared" si="1"/>
        <v>-6.0656860000000137</v>
      </c>
      <c r="L9" s="198">
        <f t="shared" si="2"/>
        <v>-6.4398503877153179E-2</v>
      </c>
    </row>
    <row r="10" spans="1:21">
      <c r="A10" s="159" t="s">
        <v>228</v>
      </c>
      <c r="B10" s="150">
        <v>0.41697000000000001</v>
      </c>
      <c r="C10" s="150">
        <v>0.86835000000000007</v>
      </c>
      <c r="D10" s="150">
        <v>0.461175</v>
      </c>
      <c r="E10" s="150">
        <v>0.51271900000000004</v>
      </c>
      <c r="F10" s="150">
        <v>0.57555199999999995</v>
      </c>
      <c r="G10" s="150">
        <v>0.64000999999999997</v>
      </c>
      <c r="H10" s="150">
        <v>0.50351000000000001</v>
      </c>
      <c r="I10" s="150">
        <v>1.996289</v>
      </c>
      <c r="J10" s="150">
        <f>+'5.1'!N13</f>
        <v>1.013976</v>
      </c>
      <c r="K10" s="150">
        <f t="shared" si="1"/>
        <v>-0.98231299999999999</v>
      </c>
      <c r="L10" s="198">
        <f t="shared" si="2"/>
        <v>-0.49206953502223372</v>
      </c>
    </row>
    <row r="11" spans="1:21">
      <c r="A11" s="159" t="s">
        <v>229</v>
      </c>
      <c r="B11" s="150">
        <v>42615.24324299999</v>
      </c>
      <c r="C11" s="150">
        <v>40940.746041000006</v>
      </c>
      <c r="D11" s="150">
        <v>40138.300992000004</v>
      </c>
      <c r="E11" s="150">
        <v>37446.912076000001</v>
      </c>
      <c r="F11" s="150">
        <v>39422.567125999994</v>
      </c>
      <c r="G11" s="150">
        <v>36311.508709000002</v>
      </c>
      <c r="H11" s="150">
        <v>33173.126666999997</v>
      </c>
      <c r="I11" s="150">
        <v>30674.780001000003</v>
      </c>
      <c r="J11" s="150">
        <f>+'5.1'!N14</f>
        <v>31364.733745999994</v>
      </c>
      <c r="K11" s="150">
        <f t="shared" si="1"/>
        <v>689.95374499999161</v>
      </c>
      <c r="L11" s="198">
        <f t="shared" si="2"/>
        <v>2.2492540940065364E-2</v>
      </c>
      <c r="N11" s="91"/>
    </row>
    <row r="12" spans="1:21">
      <c r="A12" s="159" t="s">
        <v>230</v>
      </c>
      <c r="B12" s="150">
        <v>247.82925</v>
      </c>
      <c r="C12" s="150">
        <v>236.42644000000001</v>
      </c>
      <c r="D12" s="150">
        <v>233.99844000000002</v>
      </c>
      <c r="E12" s="150">
        <v>199.05996999999996</v>
      </c>
      <c r="F12" s="150">
        <v>210.97212999999999</v>
      </c>
      <c r="G12" s="150">
        <v>233.85993999999999</v>
      </c>
      <c r="H12" s="150">
        <v>488.72123999999997</v>
      </c>
      <c r="I12" s="150">
        <v>917.97400000000005</v>
      </c>
      <c r="J12" s="150">
        <f>+'5.1'!N15</f>
        <v>968.5941600000001</v>
      </c>
      <c r="K12" s="150">
        <f t="shared" si="1"/>
        <v>50.620160000000055</v>
      </c>
      <c r="L12" s="198">
        <f t="shared" si="2"/>
        <v>5.5143348286552873E-2</v>
      </c>
    </row>
    <row r="13" spans="1:21">
      <c r="A13" s="159" t="s">
        <v>231</v>
      </c>
      <c r="B13" s="150">
        <v>0.40596099999999996</v>
      </c>
      <c r="C13" s="150">
        <v>0.64134000000000002</v>
      </c>
      <c r="D13" s="150">
        <v>0.238009</v>
      </c>
      <c r="E13" s="150">
        <v>0.12214000000000001</v>
      </c>
      <c r="F13" s="150">
        <v>9.0999999999999998E-2</v>
      </c>
      <c r="G13" s="150">
        <v>0</v>
      </c>
      <c r="H13" s="150">
        <v>0</v>
      </c>
      <c r="I13" s="150">
        <v>5.5999999999999994E-2</v>
      </c>
      <c r="J13" s="150">
        <f>+'5.1'!N16</f>
        <v>0</v>
      </c>
      <c r="K13" s="150">
        <f t="shared" si="1"/>
        <v>-5.5999999999999994E-2</v>
      </c>
      <c r="L13" s="198">
        <f t="shared" si="2"/>
        <v>-1</v>
      </c>
    </row>
    <row r="14" spans="1:21">
      <c r="A14" s="159" t="s">
        <v>232</v>
      </c>
      <c r="B14" s="150">
        <v>944.20139999999992</v>
      </c>
      <c r="C14" s="150">
        <v>1055.1701639999999</v>
      </c>
      <c r="D14" s="150">
        <v>978.3297</v>
      </c>
      <c r="E14" s="150">
        <v>969.92695300000014</v>
      </c>
      <c r="F14" s="150">
        <v>874.05880999999988</v>
      </c>
      <c r="G14" s="150">
        <v>822.513687</v>
      </c>
      <c r="H14" s="150">
        <v>786.14758400000005</v>
      </c>
      <c r="I14" s="150">
        <v>969.69357099999991</v>
      </c>
      <c r="J14" s="150">
        <f>+'5.1'!N17</f>
        <v>1513.1570710000001</v>
      </c>
      <c r="K14" s="150">
        <f t="shared" si="1"/>
        <v>543.46350000000018</v>
      </c>
      <c r="L14" s="198">
        <f t="shared" si="2"/>
        <v>0.56044869869514713</v>
      </c>
    </row>
    <row r="15" spans="1:21">
      <c r="A15" s="159" t="s">
        <v>233</v>
      </c>
      <c r="B15" s="150">
        <v>155.97668299999998</v>
      </c>
      <c r="C15" s="150">
        <v>108.60781300000001</v>
      </c>
      <c r="D15" s="150">
        <v>89.595888000000002</v>
      </c>
      <c r="E15" s="150">
        <v>93.012365999999986</v>
      </c>
      <c r="F15" s="150">
        <v>98.88839999999999</v>
      </c>
      <c r="G15" s="150">
        <v>55.506991999999997</v>
      </c>
      <c r="H15" s="150">
        <v>51.603954999999999</v>
      </c>
      <c r="I15" s="150">
        <v>40.669301000000004</v>
      </c>
      <c r="J15" s="150">
        <f>+'5.1'!N18</f>
        <v>25.973734</v>
      </c>
      <c r="K15" s="150">
        <f t="shared" si="1"/>
        <v>-14.695567000000004</v>
      </c>
      <c r="L15" s="198">
        <f t="shared" si="2"/>
        <v>-0.36134299431406514</v>
      </c>
    </row>
    <row r="16" spans="1:21">
      <c r="A16" s="159" t="s">
        <v>234</v>
      </c>
      <c r="B16" s="150">
        <v>2925.7496345782056</v>
      </c>
      <c r="C16" s="150">
        <v>2872.8598033009525</v>
      </c>
      <c r="D16" s="150">
        <v>2824.1075858742774</v>
      </c>
      <c r="E16" s="150">
        <v>3027.4604307136306</v>
      </c>
      <c r="F16" s="150">
        <v>2892.1987718721552</v>
      </c>
      <c r="G16" s="150">
        <v>2572.5676131848481</v>
      </c>
      <c r="H16" s="150">
        <v>3081.0011613569018</v>
      </c>
      <c r="I16" s="150">
        <v>3307.0741839999996</v>
      </c>
      <c r="J16" s="150">
        <f>+'5.1'!N19</f>
        <v>3287.7582750000001</v>
      </c>
      <c r="K16" s="150">
        <f t="shared" si="1"/>
        <v>-19.315908999999465</v>
      </c>
      <c r="L16" s="198">
        <f t="shared" si="2"/>
        <v>-5.8407849129759049E-3</v>
      </c>
    </row>
    <row r="17" spans="1:18">
      <c r="A17" s="159" t="s">
        <v>235</v>
      </c>
      <c r="B17" s="150">
        <v>3974.3239709999998</v>
      </c>
      <c r="C17" s="150">
        <v>4026.0788820000007</v>
      </c>
      <c r="D17" s="150">
        <v>3938.267726</v>
      </c>
      <c r="E17" s="150">
        <v>3422.7796839999996</v>
      </c>
      <c r="F17" s="150">
        <v>3974.789319</v>
      </c>
      <c r="G17" s="150">
        <v>3309.2136540000001</v>
      </c>
      <c r="H17" s="150">
        <v>2738.5470410000003</v>
      </c>
      <c r="I17" s="150">
        <v>2137.9005529999999</v>
      </c>
      <c r="J17" s="150">
        <f>+'5.1'!N20</f>
        <v>2107.539761</v>
      </c>
      <c r="K17" s="150">
        <f t="shared" si="1"/>
        <v>-30.360791999999947</v>
      </c>
      <c r="L17" s="198">
        <f t="shared" si="2"/>
        <v>-1.4201218086311918E-2</v>
      </c>
    </row>
    <row r="18" spans="1:18">
      <c r="A18" s="159" t="s">
        <v>236</v>
      </c>
      <c r="B18" s="150">
        <v>0</v>
      </c>
      <c r="C18" s="150">
        <v>0</v>
      </c>
      <c r="D18" s="150">
        <v>0</v>
      </c>
      <c r="E18" s="150">
        <v>0</v>
      </c>
      <c r="F18" s="150">
        <v>0</v>
      </c>
      <c r="G18" s="150">
        <v>0</v>
      </c>
      <c r="H18" s="150">
        <v>0</v>
      </c>
      <c r="I18" s="150">
        <v>0</v>
      </c>
      <c r="J18" s="150">
        <f>+'5.1'!N21</f>
        <v>0</v>
      </c>
      <c r="K18" s="150">
        <f t="shared" si="1"/>
        <v>0</v>
      </c>
      <c r="L18" s="198">
        <v>0</v>
      </c>
    </row>
    <row r="19" spans="1:18">
      <c r="A19" s="159" t="s">
        <v>237</v>
      </c>
      <c r="B19" s="150">
        <v>328.58276000000001</v>
      </c>
      <c r="C19" s="150">
        <v>90.904353999999998</v>
      </c>
      <c r="D19" s="150">
        <v>96.114485999999999</v>
      </c>
      <c r="E19" s="150">
        <v>134.94146599999999</v>
      </c>
      <c r="F19" s="150">
        <v>289.916651</v>
      </c>
      <c r="G19" s="150">
        <v>573.27625200000011</v>
      </c>
      <c r="H19" s="150">
        <v>385.77543300000008</v>
      </c>
      <c r="I19" s="150">
        <v>207.35997500000002</v>
      </c>
      <c r="J19" s="150">
        <f>+'5.1'!N22</f>
        <v>144.07391100000001</v>
      </c>
      <c r="K19" s="150">
        <f t="shared" si="1"/>
        <v>-63.28606400000001</v>
      </c>
      <c r="L19" s="198">
        <f t="shared" si="2"/>
        <v>-0.30519903370937429</v>
      </c>
    </row>
    <row r="20" spans="1:18">
      <c r="A20" s="159" t="s">
        <v>238</v>
      </c>
      <c r="B20" s="150">
        <v>23089.030210308334</v>
      </c>
      <c r="C20" s="150">
        <v>22061.975490141325</v>
      </c>
      <c r="D20" s="150">
        <v>22405.833186990254</v>
      </c>
      <c r="E20" s="150">
        <v>23230.726212517697</v>
      </c>
      <c r="F20" s="150">
        <v>25487.182226101522</v>
      </c>
      <c r="G20" s="150">
        <v>21607.081445185948</v>
      </c>
      <c r="H20" s="150">
        <v>19733.291531161634</v>
      </c>
      <c r="I20" s="150">
        <v>19802.414871999994</v>
      </c>
      <c r="J20" s="150">
        <f>+'5.1'!N23</f>
        <v>21065.044385999994</v>
      </c>
      <c r="K20" s="150">
        <f t="shared" si="1"/>
        <v>1262.6295140000002</v>
      </c>
      <c r="L20" s="198">
        <f t="shared" si="2"/>
        <v>6.3761390828414477E-2</v>
      </c>
    </row>
    <row r="21" spans="1:18" s="69" customFormat="1" ht="11.25">
      <c r="A21" s="151"/>
      <c r="B21" s="4"/>
      <c r="C21" s="4"/>
      <c r="D21" s="4"/>
      <c r="E21" s="4"/>
      <c r="F21" s="4"/>
      <c r="G21" s="4"/>
      <c r="H21" s="4"/>
      <c r="I21" s="4"/>
      <c r="J21" s="4"/>
      <c r="L21" s="79"/>
    </row>
    <row r="22" spans="1:18" s="69" customFormat="1">
      <c r="A22" s="65"/>
      <c r="B22" s="4"/>
      <c r="C22" s="4"/>
      <c r="D22" s="4"/>
      <c r="E22" s="4"/>
      <c r="F22" s="4"/>
      <c r="G22" s="4"/>
      <c r="H22" s="4"/>
      <c r="I22" s="4"/>
      <c r="J22" s="4"/>
      <c r="K22" s="61"/>
      <c r="L22" s="61"/>
      <c r="M22" s="61"/>
      <c r="N22" s="61"/>
      <c r="O22" s="61"/>
      <c r="P22" s="61"/>
      <c r="Q22" s="61"/>
      <c r="R22" s="61"/>
    </row>
    <row r="23" spans="1:18" ht="28.15" customHeight="1">
      <c r="A23" s="196"/>
      <c r="B23" s="128">
        <v>2017</v>
      </c>
      <c r="C23" s="128">
        <v>2018</v>
      </c>
      <c r="D23" s="128">
        <v>2019</v>
      </c>
      <c r="E23" s="128">
        <v>2020</v>
      </c>
      <c r="F23" s="128">
        <v>2021</v>
      </c>
      <c r="G23" s="128">
        <v>2022</v>
      </c>
      <c r="H23" s="128">
        <v>2023</v>
      </c>
      <c r="I23" s="128">
        <v>2024</v>
      </c>
      <c r="J23" s="128">
        <v>2025</v>
      </c>
      <c r="K23" s="169" t="s">
        <v>375</v>
      </c>
      <c r="L23" s="169" t="s">
        <v>355</v>
      </c>
      <c r="M23" s="8"/>
      <c r="N23" s="8"/>
    </row>
    <row r="24" spans="1:18">
      <c r="A24" s="197" t="s">
        <v>219</v>
      </c>
      <c r="B24" s="153">
        <f t="shared" ref="B24:J24" si="3">SUM(B25:B38)</f>
        <v>94312.785270886525</v>
      </c>
      <c r="C24" s="153">
        <f t="shared" si="3"/>
        <v>89034.213378447093</v>
      </c>
      <c r="D24" s="153">
        <f t="shared" si="3"/>
        <v>87767.066018864542</v>
      </c>
      <c r="E24" s="153">
        <f t="shared" si="3"/>
        <v>85928.496249231335</v>
      </c>
      <c r="F24" s="153">
        <f t="shared" si="3"/>
        <v>92490.600622973681</v>
      </c>
      <c r="G24" s="153">
        <f t="shared" si="3"/>
        <v>82069.991148370813</v>
      </c>
      <c r="H24" s="153">
        <f t="shared" si="3"/>
        <v>75939.557106518536</v>
      </c>
      <c r="I24" s="153">
        <f t="shared" si="3"/>
        <v>73002.588332999992</v>
      </c>
      <c r="J24" s="153">
        <f t="shared" si="3"/>
        <v>77093.099885999996</v>
      </c>
      <c r="K24" s="153">
        <f>+J24-I24</f>
        <v>4090.5115530000039</v>
      </c>
      <c r="L24" s="165">
        <f>+J24/I24-1</f>
        <v>5.6032418115659288E-2</v>
      </c>
      <c r="M24" s="8"/>
      <c r="N24" s="8"/>
    </row>
    <row r="25" spans="1:18">
      <c r="A25" s="159" t="s">
        <v>166</v>
      </c>
      <c r="B25" s="150">
        <v>5035.7732670000005</v>
      </c>
      <c r="C25" s="150">
        <v>4535.4341430000004</v>
      </c>
      <c r="D25" s="150">
        <v>4187.4446690000004</v>
      </c>
      <c r="E25" s="150">
        <v>4112.2357439999996</v>
      </c>
      <c r="F25" s="150">
        <v>4544.3559799999994</v>
      </c>
      <c r="G25" s="150">
        <v>3793.0989599999998</v>
      </c>
      <c r="H25" s="150">
        <v>3423.510812</v>
      </c>
      <c r="I25" s="150">
        <v>3521.4806410000001</v>
      </c>
      <c r="J25" s="150">
        <f>+'5.2'!N7</f>
        <v>3789.7069119999996</v>
      </c>
      <c r="K25" s="150">
        <f t="shared" ref="K25:K38" si="4">+J25-I25</f>
        <v>268.22627099999954</v>
      </c>
      <c r="L25" s="198">
        <f t="shared" ref="L25:L38" si="5">+J25/I25-1</f>
        <v>7.616860586342189E-2</v>
      </c>
    </row>
    <row r="26" spans="1:18">
      <c r="A26" s="159" t="s">
        <v>240</v>
      </c>
      <c r="B26" s="150">
        <v>5365.7857569999996</v>
      </c>
      <c r="C26" s="150">
        <v>5054.818237999998</v>
      </c>
      <c r="D26" s="150">
        <v>5010.7577390000006</v>
      </c>
      <c r="E26" s="150">
        <v>4954.4136230000004</v>
      </c>
      <c r="F26" s="150">
        <v>5133.450793</v>
      </c>
      <c r="G26" s="150">
        <v>4658.3249020000003</v>
      </c>
      <c r="H26" s="150">
        <v>4247.4216640000004</v>
      </c>
      <c r="I26" s="150">
        <v>3960.6207990000003</v>
      </c>
      <c r="J26" s="150">
        <f>+'5.2'!N8</f>
        <v>4226.2877259999996</v>
      </c>
      <c r="K26" s="150">
        <f t="shared" si="4"/>
        <v>265.6669269999993</v>
      </c>
      <c r="L26" s="198">
        <f t="shared" si="5"/>
        <v>6.7077092325293242E-2</v>
      </c>
    </row>
    <row r="27" spans="1:18">
      <c r="A27" s="159" t="s">
        <v>241</v>
      </c>
      <c r="B27" s="150">
        <v>5808.8513171000004</v>
      </c>
      <c r="C27" s="150">
        <v>5522.9487464366848</v>
      </c>
      <c r="D27" s="150">
        <v>5341.6038645999997</v>
      </c>
      <c r="E27" s="150">
        <v>5413.6417510000001</v>
      </c>
      <c r="F27" s="150">
        <v>5787.7706600020001</v>
      </c>
      <c r="G27" s="150">
        <v>5176.31891</v>
      </c>
      <c r="H27" s="150">
        <v>4829.5436920000002</v>
      </c>
      <c r="I27" s="150">
        <v>4746.408109</v>
      </c>
      <c r="J27" s="150">
        <f>+'5.2'!N9</f>
        <v>5047.0757649999996</v>
      </c>
      <c r="K27" s="150">
        <f t="shared" si="4"/>
        <v>300.66765599999962</v>
      </c>
      <c r="L27" s="198">
        <f t="shared" si="5"/>
        <v>6.3346355622029726E-2</v>
      </c>
    </row>
    <row r="28" spans="1:18">
      <c r="A28" s="159" t="s">
        <v>242</v>
      </c>
      <c r="B28" s="150">
        <v>4116.5819353519992</v>
      </c>
      <c r="C28" s="150">
        <v>3856.9742140000003</v>
      </c>
      <c r="D28" s="150">
        <v>3445.3875140000009</v>
      </c>
      <c r="E28" s="150">
        <v>3172.5281955246533</v>
      </c>
      <c r="F28" s="150">
        <v>3503.6498660000002</v>
      </c>
      <c r="G28" s="150">
        <v>3258.3393830000005</v>
      </c>
      <c r="H28" s="150">
        <v>3277.2060000000001</v>
      </c>
      <c r="I28" s="150">
        <v>3164.3595090000008</v>
      </c>
      <c r="J28" s="150">
        <f>+'5.2'!N10</f>
        <v>3260.2492089999996</v>
      </c>
      <c r="K28" s="150">
        <f t="shared" si="4"/>
        <v>95.889699999998811</v>
      </c>
      <c r="L28" s="198">
        <f t="shared" si="5"/>
        <v>3.0303035962655711E-2</v>
      </c>
    </row>
    <row r="29" spans="1:18">
      <c r="A29" s="159" t="s">
        <v>170</v>
      </c>
      <c r="B29" s="150">
        <v>1572.9268699999996</v>
      </c>
      <c r="C29" s="150">
        <v>1462.7201804000003</v>
      </c>
      <c r="D29" s="150">
        <v>1510.3130888000001</v>
      </c>
      <c r="E29" s="150">
        <v>1544.9439206</v>
      </c>
      <c r="F29" s="150">
        <v>1746.7833009999997</v>
      </c>
      <c r="G29" s="150">
        <v>1538.6170420000001</v>
      </c>
      <c r="H29" s="150">
        <v>1466.3451920000002</v>
      </c>
      <c r="I29" s="150">
        <v>1486.9778019999997</v>
      </c>
      <c r="J29" s="150">
        <f>+'5.2'!N11</f>
        <v>1607.3657519999999</v>
      </c>
      <c r="K29" s="150">
        <f t="shared" si="4"/>
        <v>120.38795000000027</v>
      </c>
      <c r="L29" s="198">
        <f t="shared" si="5"/>
        <v>8.0961497769554747E-2</v>
      </c>
    </row>
    <row r="30" spans="1:18">
      <c r="A30" s="159" t="s">
        <v>243</v>
      </c>
      <c r="B30" s="150">
        <v>3085.2212917243592</v>
      </c>
      <c r="C30" s="150">
        <v>2983.9337443268923</v>
      </c>
      <c r="D30" s="150">
        <v>2983.0354449999995</v>
      </c>
      <c r="E30" s="150">
        <v>2888.4898429999998</v>
      </c>
      <c r="F30" s="150">
        <v>3086.6613696847808</v>
      </c>
      <c r="G30" s="150">
        <v>2836.8184899999997</v>
      </c>
      <c r="H30" s="150">
        <v>2684.6838120000002</v>
      </c>
      <c r="I30" s="150">
        <v>2638.8977519999999</v>
      </c>
      <c r="J30" s="150">
        <f>+'5.2'!N12</f>
        <v>2741.3059710000002</v>
      </c>
      <c r="K30" s="150">
        <f t="shared" si="4"/>
        <v>102.40821900000037</v>
      </c>
      <c r="L30" s="198">
        <f t="shared" si="5"/>
        <v>3.8807194754850283E-2</v>
      </c>
    </row>
    <row r="31" spans="1:18">
      <c r="A31" s="159" t="s">
        <v>244</v>
      </c>
      <c r="B31" s="150">
        <v>2309.2863910000001</v>
      </c>
      <c r="C31" s="150">
        <v>2150.4273548468491</v>
      </c>
      <c r="D31" s="150">
        <v>2145.232408102821</v>
      </c>
      <c r="E31" s="150">
        <v>2053.263090073181</v>
      </c>
      <c r="F31" s="150">
        <v>2233.1832075350185</v>
      </c>
      <c r="G31" s="150">
        <v>1952.4164360100374</v>
      </c>
      <c r="H31" s="150">
        <v>1876.768546858282</v>
      </c>
      <c r="I31" s="150">
        <v>1799.771757</v>
      </c>
      <c r="J31" s="150">
        <f>+'5.2'!N13</f>
        <v>1833.9122019999998</v>
      </c>
      <c r="K31" s="150">
        <f t="shared" si="4"/>
        <v>34.140444999999772</v>
      </c>
      <c r="L31" s="198">
        <f t="shared" si="5"/>
        <v>1.8969319230182746E-2</v>
      </c>
    </row>
    <row r="32" spans="1:18">
      <c r="A32" s="159" t="s">
        <v>245</v>
      </c>
      <c r="B32" s="150">
        <v>16589.356476000001</v>
      </c>
      <c r="C32" s="150">
        <v>15533.736993</v>
      </c>
      <c r="D32" s="150">
        <v>15065.649812400001</v>
      </c>
      <c r="E32" s="150">
        <v>14829.813361000002</v>
      </c>
      <c r="F32" s="150">
        <v>16076.346756999999</v>
      </c>
      <c r="G32" s="150">
        <v>13999.58721</v>
      </c>
      <c r="H32" s="150">
        <v>12554.166020000002</v>
      </c>
      <c r="I32" s="150">
        <v>10001.749452</v>
      </c>
      <c r="J32" s="150">
        <f>+'5.2'!N14</f>
        <v>10679.196984</v>
      </c>
      <c r="K32" s="150">
        <f t="shared" si="4"/>
        <v>677.44753200000014</v>
      </c>
      <c r="L32" s="198">
        <f t="shared" si="5"/>
        <v>6.7732903653623833E-2</v>
      </c>
    </row>
    <row r="33" spans="1:12">
      <c r="A33" s="159" t="s">
        <v>246</v>
      </c>
      <c r="B33" s="150">
        <v>3597.3100290000002</v>
      </c>
      <c r="C33" s="150">
        <v>3314.4136369999997</v>
      </c>
      <c r="D33" s="150">
        <v>3270.4735430000001</v>
      </c>
      <c r="E33" s="150">
        <v>3331.0254999999997</v>
      </c>
      <c r="F33" s="150">
        <v>3553.9571150000006</v>
      </c>
      <c r="G33" s="150">
        <v>3152.5012489999999</v>
      </c>
      <c r="H33" s="150">
        <v>3012.4665519999994</v>
      </c>
      <c r="I33" s="150">
        <v>2949.1819089999995</v>
      </c>
      <c r="J33" s="150">
        <f>+'5.2'!N15</f>
        <v>3100.4530310000005</v>
      </c>
      <c r="K33" s="150">
        <f t="shared" si="4"/>
        <v>151.27112200000101</v>
      </c>
      <c r="L33" s="198">
        <f t="shared" si="5"/>
        <v>5.1292570844262864E-2</v>
      </c>
    </row>
    <row r="34" spans="1:12">
      <c r="A34" s="159" t="s">
        <v>247</v>
      </c>
      <c r="B34" s="150">
        <v>4382.4026414778182</v>
      </c>
      <c r="C34" s="150">
        <v>4086.2227586551894</v>
      </c>
      <c r="D34" s="150">
        <v>4068.9708900000001</v>
      </c>
      <c r="E34" s="150">
        <v>3980.4604380000001</v>
      </c>
      <c r="F34" s="150">
        <v>4406.2077845581935</v>
      </c>
      <c r="G34" s="150">
        <v>3902.6815980000015</v>
      </c>
      <c r="H34" s="150">
        <v>3680.4343749999994</v>
      </c>
      <c r="I34" s="150">
        <v>3551.7946380000003</v>
      </c>
      <c r="J34" s="150">
        <f>+'5.2'!N16</f>
        <v>3871.9467950000003</v>
      </c>
      <c r="K34" s="150">
        <f t="shared" si="4"/>
        <v>320.15215699999999</v>
      </c>
      <c r="L34" s="198">
        <f t="shared" si="5"/>
        <v>9.0138138498986109E-2</v>
      </c>
    </row>
    <row r="35" spans="1:12">
      <c r="A35" s="159" t="s">
        <v>248</v>
      </c>
      <c r="B35" s="150">
        <v>4411.6453900000006</v>
      </c>
      <c r="C35" s="150">
        <v>4077.4876437139683</v>
      </c>
      <c r="D35" s="150">
        <v>4076.0866079999996</v>
      </c>
      <c r="E35" s="150">
        <v>3969.1197830000001</v>
      </c>
      <c r="F35" s="150">
        <v>4366.3763909999998</v>
      </c>
      <c r="G35" s="150">
        <v>3908.2913809999995</v>
      </c>
      <c r="H35" s="150">
        <v>3727.4629960000007</v>
      </c>
      <c r="I35" s="150">
        <v>3712.9149169999996</v>
      </c>
      <c r="J35" s="150">
        <f>+'5.2'!N17</f>
        <v>3955.0396740000015</v>
      </c>
      <c r="K35" s="150">
        <f t="shared" si="4"/>
        <v>242.12475700000186</v>
      </c>
      <c r="L35" s="198">
        <f t="shared" si="5"/>
        <v>6.5211501586369902E-2</v>
      </c>
    </row>
    <row r="36" spans="1:12">
      <c r="A36" s="159" t="s">
        <v>249</v>
      </c>
      <c r="B36" s="150">
        <v>20876.99143223236</v>
      </c>
      <c r="C36" s="150">
        <v>20229.221004000003</v>
      </c>
      <c r="D36" s="150">
        <v>20302.084503999999</v>
      </c>
      <c r="E36" s="150">
        <v>19644.215095000003</v>
      </c>
      <c r="F36" s="150">
        <v>21209.027752999998</v>
      </c>
      <c r="G36" s="150">
        <v>18709.773656000005</v>
      </c>
      <c r="H36" s="150">
        <v>16948.357875999998</v>
      </c>
      <c r="I36" s="150">
        <v>17102.728487</v>
      </c>
      <c r="J36" s="150">
        <f>+'5.2'!N18</f>
        <v>18265.517583999997</v>
      </c>
      <c r="K36" s="150">
        <f t="shared" si="4"/>
        <v>1162.7890969999971</v>
      </c>
      <c r="L36" s="198">
        <f t="shared" si="5"/>
        <v>6.798851410661455E-2</v>
      </c>
    </row>
    <row r="37" spans="1:12">
      <c r="A37" s="159" t="s">
        <v>250</v>
      </c>
      <c r="B37" s="150">
        <v>12877.490630999997</v>
      </c>
      <c r="C37" s="150">
        <v>12237.542879000001</v>
      </c>
      <c r="D37" s="150">
        <v>12339.010294</v>
      </c>
      <c r="E37" s="150">
        <v>12165.459374000002</v>
      </c>
      <c r="F37" s="150">
        <v>12750.343443</v>
      </c>
      <c r="G37" s="150">
        <v>11515.539673999998</v>
      </c>
      <c r="H37" s="150">
        <v>10875.23187</v>
      </c>
      <c r="I37" s="150">
        <v>11166.900438999997</v>
      </c>
      <c r="J37" s="150">
        <f>+'5.2'!N19</f>
        <v>11466.732170000003</v>
      </c>
      <c r="K37" s="150">
        <f t="shared" si="4"/>
        <v>299.83173100000568</v>
      </c>
      <c r="L37" s="198">
        <f t="shared" si="5"/>
        <v>2.6850040674926579E-2</v>
      </c>
    </row>
    <row r="38" spans="1:12">
      <c r="A38" s="159" t="s">
        <v>251</v>
      </c>
      <c r="B38" s="150">
        <v>4283.1618419999995</v>
      </c>
      <c r="C38" s="150">
        <v>3988.3318420675123</v>
      </c>
      <c r="D38" s="150">
        <v>4021.0156389617123</v>
      </c>
      <c r="E38" s="150">
        <v>3868.8865310334882</v>
      </c>
      <c r="F38" s="150">
        <v>4092.4862021936874</v>
      </c>
      <c r="G38" s="150">
        <v>3667.6822573607628</v>
      </c>
      <c r="H38" s="150">
        <v>3335.9576986602547</v>
      </c>
      <c r="I38" s="150">
        <v>3198.8021220000001</v>
      </c>
      <c r="J38" s="150">
        <f>+'5.2'!N20</f>
        <v>3248.3101110000002</v>
      </c>
      <c r="K38" s="150">
        <f t="shared" si="4"/>
        <v>49.50798900000018</v>
      </c>
      <c r="L38" s="198">
        <f t="shared" si="5"/>
        <v>1.5477040189358693E-2</v>
      </c>
    </row>
    <row r="39" spans="1:12" s="69" customFormat="1" ht="11.25">
      <c r="L39" s="79"/>
    </row>
  </sheetData>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00B0F0"/>
  </sheetPr>
  <dimension ref="A1:T20"/>
  <sheetViews>
    <sheetView showGridLines="0" view="pageBreakPreview" zoomScale="85" zoomScaleNormal="145" zoomScaleSheetLayoutView="85" workbookViewId="0">
      <selection activeCell="L32" sqref="L32"/>
    </sheetView>
  </sheetViews>
  <sheetFormatPr defaultColWidth="9.140625" defaultRowHeight="12"/>
  <cols>
    <col min="1" max="1" width="32.140625" style="118" bestFit="1" customWidth="1"/>
    <col min="2" max="8" width="10.28515625" style="118" customWidth="1"/>
    <col min="9" max="9" width="11.42578125" style="118" bestFit="1" customWidth="1"/>
    <col min="10" max="12" width="9.140625" style="118"/>
    <col min="13" max="13" width="9.140625" style="118" customWidth="1"/>
    <col min="14" max="14" width="9.7109375" style="118" customWidth="1"/>
    <col min="15" max="16384" width="9.140625" style="118"/>
  </cols>
  <sheetData>
    <row r="1" spans="1:17" ht="18">
      <c r="A1" s="190" t="s">
        <v>358</v>
      </c>
    </row>
    <row r="2" spans="1:17" ht="6" customHeight="1"/>
    <row r="3" spans="1:17" ht="36" customHeight="1">
      <c r="A3" s="132"/>
      <c r="B3" s="128">
        <v>2019</v>
      </c>
      <c r="C3" s="128">
        <v>2020</v>
      </c>
      <c r="D3" s="128">
        <v>2021</v>
      </c>
      <c r="E3" s="128">
        <v>2022</v>
      </c>
      <c r="F3" s="128">
        <v>2023</v>
      </c>
      <c r="G3" s="128">
        <v>2024</v>
      </c>
      <c r="H3" s="128">
        <v>2025</v>
      </c>
      <c r="I3" s="169" t="s">
        <v>375</v>
      </c>
      <c r="J3" s="169" t="s">
        <v>355</v>
      </c>
    </row>
    <row r="4" spans="1:17" ht="30" customHeight="1">
      <c r="A4" s="133" t="s">
        <v>296</v>
      </c>
      <c r="B4" s="153">
        <f>+SUM(B5:B120)</f>
        <v>79902.896610958618</v>
      </c>
      <c r="C4" s="153">
        <f t="shared" ref="C4:H4" si="0">+SUM(C5:C12)</f>
        <v>77955.291218148384</v>
      </c>
      <c r="D4" s="153">
        <f t="shared" si="0"/>
        <v>84233.64504432019</v>
      </c>
      <c r="E4" s="153">
        <f t="shared" si="0"/>
        <v>74791.780682809927</v>
      </c>
      <c r="F4" s="153">
        <f t="shared" si="0"/>
        <v>68601.700350000014</v>
      </c>
      <c r="G4" s="153">
        <f t="shared" si="0"/>
        <v>65927.884051999994</v>
      </c>
      <c r="H4" s="153">
        <f t="shared" si="0"/>
        <v>68539.587538000007</v>
      </c>
      <c r="I4" s="153">
        <f>+H4-G4</f>
        <v>2611.7034860000131</v>
      </c>
      <c r="J4" s="165">
        <f>+H4/G4-1</f>
        <v>3.9614550406927407E-2</v>
      </c>
      <c r="L4" s="120"/>
    </row>
    <row r="5" spans="1:17" ht="12" customHeight="1">
      <c r="A5" s="123" t="s">
        <v>297</v>
      </c>
      <c r="B5" s="199">
        <v>22189.096138399997</v>
      </c>
      <c r="C5" s="199">
        <v>20738.055958999998</v>
      </c>
      <c r="D5" s="199">
        <v>22045.395981684778</v>
      </c>
      <c r="E5" s="199">
        <v>20452.860594999998</v>
      </c>
      <c r="F5" s="199">
        <v>17722.913090999999</v>
      </c>
      <c r="G5" s="199">
        <v>14741.227284000002</v>
      </c>
      <c r="H5" s="199">
        <f>+'7.1'!N8</f>
        <v>14734.753072000003</v>
      </c>
      <c r="I5" s="199">
        <f t="shared" ref="I5:I12" si="1">+H5-G5</f>
        <v>-6.4742119999991701</v>
      </c>
      <c r="J5" s="198">
        <f t="shared" ref="J5:J12" si="2">+H5/G5-1</f>
        <v>-4.391908404415279E-4</v>
      </c>
      <c r="L5" s="120"/>
    </row>
    <row r="6" spans="1:17" ht="12" customHeight="1">
      <c r="A6" s="123" t="s">
        <v>298</v>
      </c>
      <c r="B6" s="199">
        <v>2055.1222720000001</v>
      </c>
      <c r="C6" s="199">
        <v>2142.5060239999998</v>
      </c>
      <c r="D6" s="199">
        <v>2205.3126999999999</v>
      </c>
      <c r="E6" s="199">
        <v>1738.8887020000002</v>
      </c>
      <c r="F6" s="199">
        <v>1476.3063550000002</v>
      </c>
      <c r="G6" s="199">
        <v>2245.9542230000002</v>
      </c>
      <c r="H6" s="199">
        <f>+'7.1'!N9</f>
        <v>1513.651333</v>
      </c>
      <c r="I6" s="199">
        <f t="shared" si="1"/>
        <v>-732.30289000000016</v>
      </c>
      <c r="J6" s="198">
        <f t="shared" si="2"/>
        <v>-0.32605423676972245</v>
      </c>
      <c r="L6" s="120"/>
    </row>
    <row r="7" spans="1:17" ht="12" customHeight="1">
      <c r="A7" s="123" t="s">
        <v>299</v>
      </c>
      <c r="B7" s="199">
        <v>690.67628300000001</v>
      </c>
      <c r="C7" s="199">
        <v>675.54300799999999</v>
      </c>
      <c r="D7" s="199">
        <v>741.31093800000008</v>
      </c>
      <c r="E7" s="199">
        <v>598.38209699999993</v>
      </c>
      <c r="F7" s="199">
        <v>523.7435680000001</v>
      </c>
      <c r="G7" s="199">
        <v>532.18679500000007</v>
      </c>
      <c r="H7" s="199">
        <f>+'7.1'!N10</f>
        <v>555.63398199999995</v>
      </c>
      <c r="I7" s="199">
        <f t="shared" si="1"/>
        <v>23.447186999999872</v>
      </c>
      <c r="J7" s="198">
        <f t="shared" si="2"/>
        <v>4.4058190132282071E-2</v>
      </c>
      <c r="L7" s="120"/>
    </row>
    <row r="8" spans="1:17" ht="12" customHeight="1">
      <c r="A8" s="123" t="s">
        <v>300</v>
      </c>
      <c r="B8" s="199">
        <v>402.19587200000001</v>
      </c>
      <c r="C8" s="199">
        <v>253.01849399999998</v>
      </c>
      <c r="D8" s="199">
        <v>233.22760200000002</v>
      </c>
      <c r="E8" s="199">
        <v>206.56350200000003</v>
      </c>
      <c r="F8" s="199">
        <v>232.22492600000004</v>
      </c>
      <c r="G8" s="199">
        <v>237.65668700000001</v>
      </c>
      <c r="H8" s="199">
        <f>+'7.1'!N11</f>
        <v>187.05690199999998</v>
      </c>
      <c r="I8" s="199">
        <f t="shared" si="1"/>
        <v>-50.599785000000026</v>
      </c>
      <c r="J8" s="198">
        <f t="shared" si="2"/>
        <v>-0.21291126136080496</v>
      </c>
      <c r="L8" s="120"/>
    </row>
    <row r="9" spans="1:17" ht="12" customHeight="1">
      <c r="A9" s="123" t="s">
        <v>301</v>
      </c>
      <c r="B9" s="199">
        <v>313.62856055862159</v>
      </c>
      <c r="C9" s="199">
        <v>383.28756062371843</v>
      </c>
      <c r="D9" s="199">
        <v>423.58885207524719</v>
      </c>
      <c r="E9" s="199">
        <v>388.42983980990601</v>
      </c>
      <c r="F9" s="199">
        <v>362.38229799999999</v>
      </c>
      <c r="G9" s="199">
        <v>527.52261199999998</v>
      </c>
      <c r="H9" s="199">
        <f>+'7.1'!N12</f>
        <v>553.8751289999999</v>
      </c>
      <c r="I9" s="199">
        <f t="shared" si="1"/>
        <v>26.352516999999921</v>
      </c>
      <c r="J9" s="198">
        <f t="shared" si="2"/>
        <v>4.9955236800351521E-2</v>
      </c>
      <c r="L9" s="120"/>
    </row>
    <row r="10" spans="1:17" ht="12" customHeight="1">
      <c r="A10" s="123" t="s">
        <v>302</v>
      </c>
      <c r="B10" s="199">
        <v>33848.785665968302</v>
      </c>
      <c r="C10" s="199">
        <v>33508.532210038909</v>
      </c>
      <c r="D10" s="199">
        <v>36775.313857560184</v>
      </c>
      <c r="E10" s="199">
        <v>32288.978359000012</v>
      </c>
      <c r="F10" s="199">
        <v>30742.161058000005</v>
      </c>
      <c r="G10" s="199">
        <v>30938.980745000001</v>
      </c>
      <c r="H10" s="199">
        <f>+'7.1'!N13</f>
        <v>32885.366398999999</v>
      </c>
      <c r="I10" s="199">
        <f t="shared" si="1"/>
        <v>1946.3856539999979</v>
      </c>
      <c r="J10" s="198">
        <f t="shared" si="2"/>
        <v>6.2910464634958974E-2</v>
      </c>
      <c r="L10" s="120"/>
    </row>
    <row r="11" spans="1:17" ht="12" customHeight="1">
      <c r="A11" s="123" t="s">
        <v>303</v>
      </c>
      <c r="B11" s="199">
        <v>18669.824002031695</v>
      </c>
      <c r="C11" s="199">
        <v>18657.963497485754</v>
      </c>
      <c r="D11" s="199">
        <v>20036.598336999992</v>
      </c>
      <c r="E11" s="199">
        <v>17105.546163999999</v>
      </c>
      <c r="F11" s="199">
        <v>15977.290081000001</v>
      </c>
      <c r="G11" s="199">
        <v>15199.667363999994</v>
      </c>
      <c r="H11" s="199">
        <f>+'7.1'!N14</f>
        <v>16571.825241000002</v>
      </c>
      <c r="I11" s="199">
        <f t="shared" si="1"/>
        <v>1372.1578770000087</v>
      </c>
      <c r="J11" s="198">
        <f t="shared" si="2"/>
        <v>9.0275520124205366E-2</v>
      </c>
      <c r="L11" s="120"/>
    </row>
    <row r="12" spans="1:17">
      <c r="A12" s="123" t="s">
        <v>236</v>
      </c>
      <c r="B12" s="150">
        <v>1733.5678169999996</v>
      </c>
      <c r="C12" s="150">
        <v>1596.3844650000001</v>
      </c>
      <c r="D12" s="150">
        <v>1772.896776</v>
      </c>
      <c r="E12" s="150">
        <v>2012.1314239999997</v>
      </c>
      <c r="F12" s="150">
        <v>1564.6789729999998</v>
      </c>
      <c r="G12" s="150">
        <v>1504.6883420000001</v>
      </c>
      <c r="H12" s="199">
        <f>+'7.1'!N15</f>
        <v>1537.4254799999994</v>
      </c>
      <c r="I12" s="150">
        <f t="shared" si="1"/>
        <v>32.737137999999277</v>
      </c>
      <c r="J12" s="198">
        <f t="shared" si="2"/>
        <v>2.1756756589531134E-2</v>
      </c>
      <c r="L12" s="120"/>
    </row>
    <row r="13" spans="1:17" s="4" customFormat="1" ht="11.25">
      <c r="A13" s="4" t="s">
        <v>304</v>
      </c>
      <c r="I13" s="79"/>
      <c r="Q13" s="3"/>
    </row>
    <row r="14" spans="1:17" ht="9.6" customHeight="1">
      <c r="A14" s="173"/>
    </row>
    <row r="19" spans="18:20">
      <c r="R19" s="119"/>
      <c r="S19" s="119"/>
      <c r="T19" s="119"/>
    </row>
    <row r="20" spans="18:20">
      <c r="R20" s="119"/>
      <c r="S20" s="119"/>
      <c r="T20" s="119"/>
    </row>
  </sheetData>
  <pageMargins left="0.31496062992125984" right="0.31496062992125984" top="0.35433070866141736" bottom="0.35433070866141736" header="0.31496062992125984" footer="0.19685039370078741"/>
  <pageSetup paperSize="9" orientation="landscape" r:id="rId1"/>
  <headerFooter differentFirst="1" scaleWithDoc="0">
    <oddFooter>&amp;C&amp;"Calibri,Obyčejné"&amp;9&amp;P</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List48">
    <tabColor rgb="FF00B0F0"/>
  </sheetPr>
  <dimension ref="A1:L23"/>
  <sheetViews>
    <sheetView showGridLines="0" view="pageBreakPreview" zoomScaleNormal="70" zoomScaleSheetLayoutView="100" workbookViewId="0">
      <selection activeCell="L19" sqref="L19"/>
    </sheetView>
  </sheetViews>
  <sheetFormatPr defaultRowHeight="12.75"/>
  <cols>
    <col min="1" max="1" width="31.28515625" customWidth="1"/>
    <col min="2" max="3" width="9.140625" customWidth="1"/>
    <col min="11" max="12" width="10.7109375" customWidth="1"/>
    <col min="14" max="14" width="20.7109375" customWidth="1"/>
    <col min="15" max="15" width="15.28515625" customWidth="1"/>
  </cols>
  <sheetData>
    <row r="1" spans="1:12" ht="18">
      <c r="A1" s="189" t="s">
        <v>359</v>
      </c>
    </row>
    <row r="2" spans="1:12" ht="6" customHeight="1"/>
    <row r="3" spans="1:12" ht="28.15" customHeight="1">
      <c r="A3" s="122"/>
      <c r="B3" s="128">
        <v>2017</v>
      </c>
      <c r="C3" s="128">
        <v>2018</v>
      </c>
      <c r="D3" s="128">
        <v>2019</v>
      </c>
      <c r="E3" s="128">
        <v>2020</v>
      </c>
      <c r="F3" s="128">
        <v>2021</v>
      </c>
      <c r="G3" s="128">
        <v>2022</v>
      </c>
      <c r="H3" s="128">
        <v>2023</v>
      </c>
      <c r="I3" s="128">
        <v>2024</v>
      </c>
      <c r="J3" s="128">
        <v>2025</v>
      </c>
      <c r="K3" s="169" t="s">
        <v>375</v>
      </c>
      <c r="L3" s="169" t="s">
        <v>355</v>
      </c>
    </row>
    <row r="4" spans="1:12">
      <c r="A4" s="124" t="s">
        <v>360</v>
      </c>
      <c r="B4" s="153">
        <f t="shared" ref="B4:J4" si="0">SUM(B5:B20)</f>
        <v>103620.95282343167</v>
      </c>
      <c r="C4" s="153">
        <f t="shared" si="0"/>
        <v>102301.63699019999</v>
      </c>
      <c r="D4" s="153">
        <f t="shared" si="0"/>
        <v>99298.921240800017</v>
      </c>
      <c r="E4" s="153">
        <f t="shared" si="0"/>
        <v>100297.05224364574</v>
      </c>
      <c r="F4" s="153">
        <f t="shared" si="0"/>
        <v>99014.94651200001</v>
      </c>
      <c r="G4" s="153">
        <f t="shared" si="0"/>
        <v>90748.603673999984</v>
      </c>
      <c r="H4" s="153">
        <f t="shared" si="0"/>
        <v>84164.228015000001</v>
      </c>
      <c r="I4" s="153">
        <f t="shared" si="0"/>
        <v>80585.814240999985</v>
      </c>
      <c r="J4" s="153">
        <f t="shared" si="0"/>
        <v>85172.709582999989</v>
      </c>
      <c r="K4" s="153">
        <f>+J4-I4</f>
        <v>4586.8953420000034</v>
      </c>
      <c r="L4" s="165">
        <f>+J4/I4-1</f>
        <v>5.6919389413655708E-2</v>
      </c>
    </row>
    <row r="5" spans="1:12">
      <c r="A5" s="123" t="s">
        <v>223</v>
      </c>
      <c r="B5" s="150">
        <v>10527.950374741195</v>
      </c>
      <c r="C5" s="150">
        <v>12114.8908978</v>
      </c>
      <c r="D5" s="150">
        <v>12780.684266200002</v>
      </c>
      <c r="E5" s="150">
        <v>17194.483432142843</v>
      </c>
      <c r="F5" s="150">
        <v>16038.198128</v>
      </c>
      <c r="G5" s="150">
        <v>15932.346435000001</v>
      </c>
      <c r="H5" s="150">
        <v>14597.058566</v>
      </c>
      <c r="I5" s="150">
        <v>17841.73718</v>
      </c>
      <c r="J5" s="150">
        <f>+'9'!O6</f>
        <v>20630.942105000002</v>
      </c>
      <c r="K5" s="150">
        <f t="shared" ref="K5:K20" si="1">+J5-I5</f>
        <v>2789.2049250000018</v>
      </c>
      <c r="L5" s="198">
        <f t="shared" ref="L5:L20" si="2">+J5/I5-1</f>
        <v>0.15633034478989005</v>
      </c>
    </row>
    <row r="6" spans="1:12">
      <c r="A6" s="123" t="s">
        <v>224</v>
      </c>
      <c r="B6" s="150">
        <v>2003.6269192329996</v>
      </c>
      <c r="C6" s="150">
        <v>1996.6380130000002</v>
      </c>
      <c r="D6" s="150">
        <v>1971.9887340000002</v>
      </c>
      <c r="E6" s="150">
        <v>2009.2799136000001</v>
      </c>
      <c r="F6" s="150">
        <v>2061.861253</v>
      </c>
      <c r="G6" s="150">
        <v>2013.3853749999996</v>
      </c>
      <c r="H6" s="150">
        <v>1942.3768240000002</v>
      </c>
      <c r="I6" s="150">
        <v>1830.907698</v>
      </c>
      <c r="J6" s="150">
        <f>+'9'!O7</f>
        <v>1904.95741</v>
      </c>
      <c r="K6" s="150">
        <f t="shared" si="1"/>
        <v>74.049712</v>
      </c>
      <c r="L6" s="198">
        <f t="shared" si="2"/>
        <v>4.0444262745133797E-2</v>
      </c>
    </row>
    <row r="7" spans="1:12">
      <c r="A7" s="123" t="s">
        <v>225</v>
      </c>
      <c r="B7" s="150">
        <v>14724.9680092</v>
      </c>
      <c r="C7" s="150">
        <v>12784.2748398</v>
      </c>
      <c r="D7" s="150">
        <v>11105.674919000001</v>
      </c>
      <c r="E7" s="150">
        <v>10744.463397</v>
      </c>
      <c r="F7" s="150">
        <v>11181.814396000002</v>
      </c>
      <c r="G7" s="150">
        <v>9247.0677140000007</v>
      </c>
      <c r="H7" s="150">
        <v>8085.8991990000004</v>
      </c>
      <c r="I7" s="150">
        <v>5405.0088109999997</v>
      </c>
      <c r="J7" s="150">
        <f>+'9'!O8</f>
        <v>5644.0206079999989</v>
      </c>
      <c r="K7" s="150">
        <f t="shared" si="1"/>
        <v>239.01179699999921</v>
      </c>
      <c r="L7" s="198">
        <f t="shared" si="2"/>
        <v>4.4220426896173448E-2</v>
      </c>
    </row>
    <row r="8" spans="1:12">
      <c r="A8" s="123" t="s">
        <v>226</v>
      </c>
      <c r="B8" s="150">
        <v>0</v>
      </c>
      <c r="C8" s="150">
        <v>0</v>
      </c>
      <c r="D8" s="150">
        <v>0</v>
      </c>
      <c r="E8" s="150">
        <v>0</v>
      </c>
      <c r="F8" s="150">
        <v>0</v>
      </c>
      <c r="G8" s="150">
        <v>0</v>
      </c>
      <c r="H8" s="150">
        <v>0</v>
      </c>
      <c r="I8" s="150">
        <v>0</v>
      </c>
      <c r="J8" s="150">
        <f>+'9'!O9</f>
        <v>0</v>
      </c>
      <c r="K8" s="150">
        <f t="shared" si="1"/>
        <v>0</v>
      </c>
      <c r="L8" s="198">
        <v>0</v>
      </c>
    </row>
    <row r="9" spans="1:12">
      <c r="A9" s="123" t="s">
        <v>227</v>
      </c>
      <c r="B9" s="150">
        <v>0</v>
      </c>
      <c r="C9" s="150">
        <v>0</v>
      </c>
      <c r="D9" s="150">
        <v>0</v>
      </c>
      <c r="E9" s="150">
        <v>0</v>
      </c>
      <c r="F9" s="150">
        <v>0</v>
      </c>
      <c r="G9" s="150">
        <v>0</v>
      </c>
      <c r="H9" s="150">
        <v>0</v>
      </c>
      <c r="I9" s="150">
        <v>0</v>
      </c>
      <c r="J9" s="150">
        <f>+'9'!O10</f>
        <v>0</v>
      </c>
      <c r="K9" s="150">
        <f t="shared" si="1"/>
        <v>0</v>
      </c>
      <c r="L9" s="198">
        <v>0</v>
      </c>
    </row>
    <row r="10" spans="1:12">
      <c r="A10" s="123" t="s">
        <v>228</v>
      </c>
      <c r="B10" s="150">
        <v>0</v>
      </c>
      <c r="C10" s="150">
        <v>0</v>
      </c>
      <c r="D10" s="150">
        <v>0</v>
      </c>
      <c r="E10" s="150">
        <v>0</v>
      </c>
      <c r="F10" s="150">
        <v>0</v>
      </c>
      <c r="G10" s="150">
        <v>0</v>
      </c>
      <c r="H10" s="150">
        <v>0</v>
      </c>
      <c r="I10" s="150">
        <v>0</v>
      </c>
      <c r="J10" s="150">
        <f>+'9'!O11</f>
        <v>0</v>
      </c>
      <c r="K10" s="150">
        <f t="shared" si="1"/>
        <v>0</v>
      </c>
      <c r="L10" s="198">
        <v>0</v>
      </c>
    </row>
    <row r="11" spans="1:12">
      <c r="A11" s="123" t="s">
        <v>229</v>
      </c>
      <c r="B11" s="150">
        <v>57245.380185057482</v>
      </c>
      <c r="C11" s="150">
        <v>56044.8712122</v>
      </c>
      <c r="D11" s="150">
        <v>54526.170524000001</v>
      </c>
      <c r="E11" s="150">
        <v>50558.541071519154</v>
      </c>
      <c r="F11" s="150">
        <v>48450.166348999999</v>
      </c>
      <c r="G11" s="150">
        <v>43692.191358999997</v>
      </c>
      <c r="H11" s="150">
        <v>41694.092797999998</v>
      </c>
      <c r="I11" s="150">
        <v>37159.170652999994</v>
      </c>
      <c r="J11" s="150">
        <f>+'9'!O12</f>
        <v>38447.611305999999</v>
      </c>
      <c r="K11" s="150">
        <f t="shared" si="1"/>
        <v>1288.4406530000051</v>
      </c>
      <c r="L11" s="198">
        <f t="shared" si="2"/>
        <v>3.4673557842066272E-2</v>
      </c>
    </row>
    <row r="12" spans="1:12">
      <c r="A12" s="123" t="s">
        <v>230</v>
      </c>
      <c r="B12" s="150">
        <v>0</v>
      </c>
      <c r="C12" s="150">
        <v>0</v>
      </c>
      <c r="D12" s="150">
        <v>0</v>
      </c>
      <c r="E12" s="150">
        <v>0</v>
      </c>
      <c r="F12" s="150">
        <v>0</v>
      </c>
      <c r="G12" s="150">
        <v>0</v>
      </c>
      <c r="H12" s="150">
        <v>0</v>
      </c>
      <c r="I12" s="150">
        <v>0</v>
      </c>
      <c r="J12" s="150">
        <f>+'9'!O13</f>
        <v>0</v>
      </c>
      <c r="K12" s="150">
        <f t="shared" si="1"/>
        <v>0</v>
      </c>
      <c r="L12" s="198">
        <v>0</v>
      </c>
    </row>
    <row r="13" spans="1:12">
      <c r="A13" s="123" t="s">
        <v>231</v>
      </c>
      <c r="B13" s="150">
        <v>0</v>
      </c>
      <c r="C13" s="150">
        <v>0</v>
      </c>
      <c r="D13" s="150">
        <v>0</v>
      </c>
      <c r="E13" s="150">
        <v>0</v>
      </c>
      <c r="F13" s="150">
        <v>0</v>
      </c>
      <c r="G13" s="150">
        <v>0</v>
      </c>
      <c r="H13" s="150">
        <v>0</v>
      </c>
      <c r="I13" s="150">
        <v>0</v>
      </c>
      <c r="J13" s="150">
        <f>+'9'!O14</f>
        <v>0</v>
      </c>
      <c r="K13" s="150">
        <f t="shared" si="1"/>
        <v>0</v>
      </c>
      <c r="L13" s="198">
        <v>0</v>
      </c>
    </row>
    <row r="14" spans="1:12">
      <c r="A14" s="123" t="s">
        <v>232</v>
      </c>
      <c r="B14" s="150">
        <v>630.11542000000009</v>
      </c>
      <c r="C14" s="150">
        <v>748.95317</v>
      </c>
      <c r="D14" s="150">
        <v>697.70323199999996</v>
      </c>
      <c r="E14" s="150">
        <v>787.15328</v>
      </c>
      <c r="F14" s="150">
        <v>776.07319000000007</v>
      </c>
      <c r="G14" s="150">
        <v>785.55790000000002</v>
      </c>
      <c r="H14" s="150">
        <v>776.27449000000001</v>
      </c>
      <c r="I14" s="150">
        <v>805.84057799999994</v>
      </c>
      <c r="J14" s="150">
        <f>+'9'!O15</f>
        <v>799.15626300000008</v>
      </c>
      <c r="K14" s="150">
        <f t="shared" si="1"/>
        <v>-6.6843149999998559</v>
      </c>
      <c r="L14" s="198">
        <f t="shared" si="2"/>
        <v>-8.2948354581368067E-3</v>
      </c>
    </row>
    <row r="15" spans="1:12">
      <c r="A15" s="123" t="s">
        <v>233</v>
      </c>
      <c r="B15" s="150">
        <v>353.21351299999998</v>
      </c>
      <c r="C15" s="150">
        <v>296.60518200000001</v>
      </c>
      <c r="D15" s="150">
        <v>227.97512399999999</v>
      </c>
      <c r="E15" s="150">
        <v>325.39891499999999</v>
      </c>
      <c r="F15" s="150">
        <v>199.10836999999998</v>
      </c>
      <c r="G15" s="150">
        <v>133.92592200000001</v>
      </c>
      <c r="H15" s="150">
        <v>261.18663700000002</v>
      </c>
      <c r="I15" s="150">
        <v>160.23908499999999</v>
      </c>
      <c r="J15" s="150">
        <f>+'9'!O16</f>
        <v>37.367556</v>
      </c>
      <c r="K15" s="150">
        <f t="shared" si="1"/>
        <v>-122.87152899999998</v>
      </c>
      <c r="L15" s="198">
        <f t="shared" si="2"/>
        <v>-0.76680123953528567</v>
      </c>
    </row>
    <row r="16" spans="1:12">
      <c r="A16" s="123" t="s">
        <v>234</v>
      </c>
      <c r="B16" s="150">
        <v>2492.852124</v>
      </c>
      <c r="C16" s="150">
        <v>2354.4121970000001</v>
      </c>
      <c r="D16" s="150">
        <v>2023.9110490000003</v>
      </c>
      <c r="E16" s="150">
        <v>2365.7706279999998</v>
      </c>
      <c r="F16" s="150">
        <v>2266.6262059999999</v>
      </c>
      <c r="G16" s="150">
        <v>2202.596767</v>
      </c>
      <c r="H16" s="150">
        <v>2600.1032650000002</v>
      </c>
      <c r="I16" s="150">
        <v>3008.8836940000001</v>
      </c>
      <c r="J16" s="150">
        <f>+'9'!O17</f>
        <v>2828.9742990000004</v>
      </c>
      <c r="K16" s="150">
        <f t="shared" si="1"/>
        <v>-179.90939499999968</v>
      </c>
      <c r="L16" s="198">
        <f t="shared" si="2"/>
        <v>-5.9792738203459317E-2</v>
      </c>
    </row>
    <row r="17" spans="1:12">
      <c r="A17" s="123" t="s">
        <v>235</v>
      </c>
      <c r="B17" s="150">
        <v>4556.337082</v>
      </c>
      <c r="C17" s="150">
        <v>4795.1426036000003</v>
      </c>
      <c r="D17" s="150">
        <v>4451.2921349999997</v>
      </c>
      <c r="E17" s="150">
        <v>4356.7861709999997</v>
      </c>
      <c r="F17" s="150">
        <v>4861.466077</v>
      </c>
      <c r="G17" s="150">
        <v>4640.9587630000005</v>
      </c>
      <c r="H17" s="150">
        <v>4029.6796360000003</v>
      </c>
      <c r="I17" s="150">
        <v>3965.310035</v>
      </c>
      <c r="J17" s="150">
        <f>+'9'!O18</f>
        <v>3687.2761039999996</v>
      </c>
      <c r="K17" s="150">
        <f t="shared" si="1"/>
        <v>-278.03393100000039</v>
      </c>
      <c r="L17" s="198">
        <f t="shared" si="2"/>
        <v>-7.0116568073094077E-2</v>
      </c>
    </row>
    <row r="18" spans="1:12">
      <c r="A18" s="123" t="s">
        <v>236</v>
      </c>
      <c r="B18" s="150">
        <v>0</v>
      </c>
      <c r="C18" s="150">
        <v>0</v>
      </c>
      <c r="D18" s="150">
        <v>0</v>
      </c>
      <c r="E18" s="150">
        <v>0</v>
      </c>
      <c r="F18" s="150">
        <v>0</v>
      </c>
      <c r="G18" s="150">
        <v>0</v>
      </c>
      <c r="H18" s="150">
        <v>0</v>
      </c>
      <c r="I18" s="150">
        <v>0</v>
      </c>
      <c r="J18" s="150">
        <f>+'9'!O19</f>
        <v>0</v>
      </c>
      <c r="K18" s="150">
        <f t="shared" si="1"/>
        <v>0</v>
      </c>
      <c r="L18" s="198">
        <v>0</v>
      </c>
    </row>
    <row r="19" spans="1:12">
      <c r="A19" s="123" t="s">
        <v>237</v>
      </c>
      <c r="B19" s="150">
        <v>163.65148760000002</v>
      </c>
      <c r="C19" s="150">
        <v>43.1060132</v>
      </c>
      <c r="D19" s="150">
        <v>24.411899999999999</v>
      </c>
      <c r="E19" s="150">
        <v>16.972341999999998</v>
      </c>
      <c r="F19" s="150">
        <v>15.821845000000001</v>
      </c>
      <c r="G19" s="150">
        <v>135.261279</v>
      </c>
      <c r="H19" s="150">
        <v>32.678040000000003</v>
      </c>
      <c r="I19" s="150">
        <v>37.941207000000006</v>
      </c>
      <c r="J19" s="150">
        <f>+'9'!O20</f>
        <v>35.938223999999998</v>
      </c>
      <c r="K19" s="150">
        <f t="shared" si="1"/>
        <v>-2.0029830000000075</v>
      </c>
      <c r="L19" s="198">
        <f t="shared" si="2"/>
        <v>-5.2791757521051141E-2</v>
      </c>
    </row>
    <row r="20" spans="1:12">
      <c r="A20" s="123" t="s">
        <v>238</v>
      </c>
      <c r="B20" s="150">
        <v>10922.857708600004</v>
      </c>
      <c r="C20" s="150">
        <v>11122.742861599998</v>
      </c>
      <c r="D20" s="150">
        <v>11489.109357599997</v>
      </c>
      <c r="E20" s="150">
        <v>11938.203093383758</v>
      </c>
      <c r="F20" s="150">
        <v>13163.810697999999</v>
      </c>
      <c r="G20" s="150">
        <v>11965.312159999998</v>
      </c>
      <c r="H20" s="150">
        <v>10144.878560000005</v>
      </c>
      <c r="I20" s="150">
        <v>10370.775300000001</v>
      </c>
      <c r="J20" s="150">
        <f>+'9'!O21</f>
        <v>11156.465708000002</v>
      </c>
      <c r="K20" s="150">
        <f t="shared" si="1"/>
        <v>785.69040800000039</v>
      </c>
      <c r="L20" s="198">
        <f t="shared" si="2"/>
        <v>7.5760045442311297E-2</v>
      </c>
    </row>
    <row r="21" spans="1:12" s="69" customFormat="1" ht="11.25">
      <c r="L21" s="79"/>
    </row>
    <row r="23" spans="1:12">
      <c r="B23" s="116"/>
      <c r="C23" s="116"/>
      <c r="D23" s="116"/>
      <c r="E23" s="116"/>
    </row>
  </sheetData>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1FF4-15CD-4699-BF18-A75099A2B1A0}">
  <sheetPr>
    <tabColor rgb="FF00B0F0"/>
  </sheetPr>
  <dimension ref="A1:L4"/>
  <sheetViews>
    <sheetView showGridLines="0" view="pageBreakPreview" zoomScaleNormal="70" zoomScaleSheetLayoutView="100" workbookViewId="0">
      <selection activeCell="P35" sqref="P35"/>
    </sheetView>
  </sheetViews>
  <sheetFormatPr defaultRowHeight="12.75"/>
  <cols>
    <col min="1" max="1" width="31.28515625" customWidth="1"/>
    <col min="2" max="3" width="9.140625" customWidth="1"/>
    <col min="7" max="7" width="9.28515625" customWidth="1"/>
    <col min="13" max="13" width="20.7109375" customWidth="1"/>
    <col min="14" max="14" width="15.28515625" customWidth="1"/>
  </cols>
  <sheetData>
    <row r="1" spans="1:12" ht="20.25">
      <c r="A1" s="136" t="s">
        <v>376</v>
      </c>
      <c r="L1" s="191" t="str">
        <f>'3'!N1</f>
        <v>2022</v>
      </c>
    </row>
    <row r="2" spans="1:12" ht="6" customHeight="1"/>
    <row r="4" spans="1:12">
      <c r="B4" s="116"/>
      <c r="C4" s="116"/>
      <c r="D4" s="116"/>
      <c r="E4" s="116"/>
    </row>
  </sheetData>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List49">
    <tabColor rgb="FF00B0F0"/>
  </sheetPr>
  <dimension ref="A1:O1"/>
  <sheetViews>
    <sheetView showGridLines="0" view="pageBreakPreview" zoomScale="85" zoomScaleNormal="70" zoomScaleSheetLayoutView="85" workbookViewId="0">
      <selection activeCell="U29" sqref="U29"/>
    </sheetView>
  </sheetViews>
  <sheetFormatPr defaultColWidth="9.140625" defaultRowHeight="12.75"/>
  <cols>
    <col min="1" max="14" width="9.140625" style="2"/>
    <col min="15" max="15" width="16" style="2" customWidth="1"/>
    <col min="16" max="16384" width="9.140625" style="2"/>
  </cols>
  <sheetData>
    <row r="1" spans="1:15">
      <c r="A1" s="295" t="s">
        <v>377</v>
      </c>
      <c r="B1" s="295"/>
      <c r="C1" s="295"/>
      <c r="D1" s="295"/>
      <c r="E1" s="295"/>
      <c r="F1" s="295"/>
      <c r="G1" s="295"/>
      <c r="H1" s="295"/>
      <c r="I1" s="295"/>
      <c r="J1" s="295"/>
      <c r="K1" s="295"/>
      <c r="L1" s="295"/>
      <c r="M1" s="295"/>
      <c r="N1" s="295"/>
      <c r="O1" s="295"/>
    </row>
  </sheetData>
  <mergeCells count="1">
    <mergeCell ref="A1:O1"/>
  </mergeCells>
  <pageMargins left="0.31496062992125984" right="0.31496062992125984" top="0.35433070866141736" bottom="0.35433070866141736" header="0.31496062992125984" footer="0.19685039370078741"/>
  <pageSetup paperSize="9" orientation="landscape" r:id="rId1"/>
  <headerFooter>
    <oddFooter>&amp;C&amp;"Calibri,Obyčejné"&amp;9&amp;P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E30910C169A742B2EA2F6857C7D85D" ma:contentTypeVersion="13" ma:contentTypeDescription="Create a new document." ma:contentTypeScope="" ma:versionID="348c13282ee6afdfb781e834b7895c38">
  <xsd:schema xmlns:xsd="http://www.w3.org/2001/XMLSchema" xmlns:xs="http://www.w3.org/2001/XMLSchema" xmlns:p="http://schemas.microsoft.com/office/2006/metadata/properties" xmlns:ns2="14dc2d1e-e557-46df-b43d-86cdda3daf61" xmlns:ns3="5bf3f6dc-e993-4359-8647-cf971b7e723e" targetNamespace="http://schemas.microsoft.com/office/2006/metadata/properties" ma:root="true" ma:fieldsID="13208d426c497f9b3965c1401757bb05" ns2:_="" ns3:_="">
    <xsd:import namespace="14dc2d1e-e557-46df-b43d-86cdda3daf61"/>
    <xsd:import namespace="5bf3f6dc-e993-4359-8647-cf971b7e72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c2d1e-e557-46df-b43d-86cdda3daf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33881d7-4c0e-47fb-8323-9fb0d5f480f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f3f6dc-e993-4359-8647-cf971b7e723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dc2d1e-e557-46df-b43d-86cdda3daf6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40EE897-94AE-4486-8AC8-0ABA38AD11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dc2d1e-e557-46df-b43d-86cdda3daf61"/>
    <ds:schemaRef ds:uri="5bf3f6dc-e993-4359-8647-cf971b7e7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2DD05D-22E0-4019-BE77-DF1C16FC999B}">
  <ds:schemaRefs>
    <ds:schemaRef ds:uri="http://schemas.microsoft.com/sharepoint/v3/contenttype/forms"/>
  </ds:schemaRefs>
</ds:datastoreItem>
</file>

<file path=customXml/itemProps3.xml><?xml version="1.0" encoding="utf-8"?>
<ds:datastoreItem xmlns:ds="http://schemas.openxmlformats.org/officeDocument/2006/customXml" ds:itemID="{58C148F3-6171-44C0-BAD6-807D14DBBAAE}">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5bf3f6dc-e993-4359-8647-cf971b7e723e"/>
    <ds:schemaRef ds:uri="http://schemas.microsoft.com/office/infopath/2007/PartnerControls"/>
    <ds:schemaRef ds:uri="http://purl.org/dc/elements/1.1/"/>
    <ds:schemaRef ds:uri="14dc2d1e-e557-46df-b43d-86cdda3daf6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52</vt:i4>
      </vt:variant>
      <vt:variant>
        <vt:lpstr>Pojmenované oblasti</vt:lpstr>
      </vt:variant>
      <vt:variant>
        <vt:i4>1</vt:i4>
      </vt:variant>
    </vt:vector>
  </HeadingPairs>
  <TitlesOfParts>
    <vt:vector size="53" baseType="lpstr">
      <vt:lpstr>COVER PAGE</vt:lpstr>
      <vt:lpstr>CONTENTS</vt:lpstr>
      <vt:lpstr>INTRODUCTION</vt:lpstr>
      <vt:lpstr>1</vt:lpstr>
      <vt:lpstr>2</vt:lpstr>
      <vt:lpstr>3</vt:lpstr>
      <vt:lpstr>4.1</vt:lpstr>
      <vt:lpstr>4.2</vt:lpstr>
      <vt:lpstr>4.3</vt:lpstr>
      <vt:lpstr>5.1</vt:lpstr>
      <vt:lpstr>5.2</vt:lpstr>
      <vt:lpstr>5.3</vt:lpstr>
      <vt:lpstr>5.4</vt:lpstr>
      <vt:lpstr>6</vt:lpstr>
      <vt:lpstr>7.1</vt:lpstr>
      <vt:lpstr>7.2</vt:lpstr>
      <vt:lpstr>8.1</vt:lpstr>
      <vt:lpstr>8.2</vt:lpstr>
      <vt:lpstr>14.2</vt:lpstr>
      <vt:lpstr>14.3</vt:lpstr>
      <vt:lpstr>14.4</vt:lpstr>
      <vt:lpstr>14.5</vt:lpstr>
      <vt:lpstr>14.6</vt:lpstr>
      <vt:lpstr>14.7</vt:lpstr>
      <vt:lpstr>14.8</vt:lpstr>
      <vt:lpstr>14.9</vt:lpstr>
      <vt:lpstr>14.10</vt:lpstr>
      <vt:lpstr>14.11</vt:lpstr>
      <vt:lpstr>14.12</vt:lpstr>
      <vt:lpstr>14.13</vt:lpstr>
      <vt:lpstr>14.14</vt:lpstr>
      <vt:lpstr>8.3</vt:lpstr>
      <vt:lpstr>8.4</vt:lpstr>
      <vt:lpstr>8.5</vt:lpstr>
      <vt:lpstr>8.6</vt:lpstr>
      <vt:lpstr>8.7</vt:lpstr>
      <vt:lpstr>8.8</vt:lpstr>
      <vt:lpstr>8.9</vt:lpstr>
      <vt:lpstr>8.10</vt:lpstr>
      <vt:lpstr>8.11</vt:lpstr>
      <vt:lpstr>8.12</vt:lpstr>
      <vt:lpstr>8.13</vt:lpstr>
      <vt:lpstr>8.14</vt:lpstr>
      <vt:lpstr>9</vt:lpstr>
      <vt:lpstr>10.1</vt:lpstr>
      <vt:lpstr>10.2</vt:lpstr>
      <vt:lpstr>10.3</vt:lpstr>
      <vt:lpstr>10.4</vt:lpstr>
      <vt:lpstr>10.5</vt:lpstr>
      <vt:lpstr>10.6</vt:lpstr>
      <vt:lpstr>11.1</vt:lpstr>
      <vt:lpstr>11.2</vt:lpstr>
      <vt:lpstr>'COVER PAGE'!Oblast_tisku</vt:lpstr>
    </vt:vector>
  </TitlesOfParts>
  <Company>Energetický regulační úřad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jan.sefranek@eru.cz</dc:creator>
  <cp:lastModifiedBy>Rosecký Daniel Ing.</cp:lastModifiedBy>
  <cp:lastPrinted>2026-08-31T12:50:02Z</cp:lastPrinted>
  <dcterms:created xsi:type="dcterms:W3CDTF">2006-03-02T11:20:40Z</dcterms:created>
  <dcterms:modified xsi:type="dcterms:W3CDTF">2026-08-31T12:50:56Z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0x01010016E30910C169A742B2EA2F6857C7D85D</vt:lpwstr>
  </property>
</Properties>
</file>