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theme/themeOverride1.xml" ContentType="application/vnd.openxmlformats-officedocument.themeOverride+xml"/>
  <Override PartName="/xl/charts/chart13.xml" ContentType="application/vnd.openxmlformats-officedocument.drawingml.chart+xml"/>
  <Override PartName="/xl/drawings/drawing7.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1.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13.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theme/themeOverride2.xml" ContentType="application/vnd.openxmlformats-officedocument.themeOverride+xml"/>
  <Override PartName="/xl/charts/chart44.xml" ContentType="application/vnd.openxmlformats-officedocument.drawingml.chart+xml"/>
  <Override PartName="/xl/charts/chart45.xml" ContentType="application/vnd.openxmlformats-officedocument.drawingml.chart+xml"/>
  <Override PartName="/xl/drawings/drawing15.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1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7.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8.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19.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20.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21.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22.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23.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drawings/drawing2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25.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26.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27.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drawings/drawing28.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theme/themeOverride3.xml" ContentType="application/vnd.openxmlformats-officedocument.themeOverride+xml"/>
  <Override PartName="/xl/charts/chart114.xml" ContentType="application/vnd.openxmlformats-officedocument.drawingml.chart+xml"/>
  <Override PartName="/xl/charts/chart115.xml" ContentType="application/vnd.openxmlformats-officedocument.drawingml.chart+xml"/>
  <Override PartName="/xl/drawings/drawing29.xml" ContentType="application/vnd.openxmlformats-officedocument.drawing+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theme/themeOverride4.xml" ContentType="application/vnd.openxmlformats-officedocument.themeOverride+xml"/>
  <Override PartName="/xl/charts/chart119.xml" ContentType="application/vnd.openxmlformats-officedocument.drawingml.chart+xml"/>
  <Override PartName="/xl/charts/chart120.xml" ContentType="application/vnd.openxmlformats-officedocument.drawingml.chart+xml"/>
  <Override PartName="/xl/drawings/drawing30.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theme/themeOverride5.xml" ContentType="application/vnd.openxmlformats-officedocument.themeOverride+xml"/>
  <Override PartName="/xl/charts/chart124.xml" ContentType="application/vnd.openxmlformats-officedocument.drawingml.chart+xml"/>
  <Override PartName="/xl/charts/chart125.xml" ContentType="application/vnd.openxmlformats-officedocument.drawingml.chart+xml"/>
  <Override PartName="/xl/drawings/drawing31.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theme/themeOverride6.xml" ContentType="application/vnd.openxmlformats-officedocument.themeOverride+xml"/>
  <Override PartName="/xl/charts/chart129.xml" ContentType="application/vnd.openxmlformats-officedocument.drawingml.chart+xml"/>
  <Override PartName="/xl/charts/chart130.xml" ContentType="application/vnd.openxmlformats-officedocument.drawingml.chart+xml"/>
  <Override PartName="/xl/drawings/drawing32.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theme/themeOverride7.xml" ContentType="application/vnd.openxmlformats-officedocument.themeOverride+xml"/>
  <Override PartName="/xl/charts/chart134.xml" ContentType="application/vnd.openxmlformats-officedocument.drawingml.chart+xml"/>
  <Override PartName="/xl/charts/chart135.xml" ContentType="application/vnd.openxmlformats-officedocument.drawingml.chart+xml"/>
  <Override PartName="/xl/drawings/drawing33.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theme/themeOverride8.xml" ContentType="application/vnd.openxmlformats-officedocument.themeOverride+xml"/>
  <Override PartName="/xl/charts/chart139.xml" ContentType="application/vnd.openxmlformats-officedocument.drawingml.chart+xml"/>
  <Override PartName="/xl/charts/chart140.xml" ContentType="application/vnd.openxmlformats-officedocument.drawingml.chart+xml"/>
  <Override PartName="/xl/drawings/drawing34.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theme/themeOverride9.xml" ContentType="application/vnd.openxmlformats-officedocument.themeOverride+xml"/>
  <Override PartName="/xl/charts/chart144.xml" ContentType="application/vnd.openxmlformats-officedocument.drawingml.chart+xml"/>
  <Override PartName="/xl/charts/chart145.xml" ContentType="application/vnd.openxmlformats-officedocument.drawingml.chart+xml"/>
  <Override PartName="/xl/drawings/drawing35.xml" ContentType="application/vnd.openxmlformats-officedocument.drawing+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theme/themeOverride10.xml" ContentType="application/vnd.openxmlformats-officedocument.themeOverride+xml"/>
  <Override PartName="/xl/charts/chart149.xml" ContentType="application/vnd.openxmlformats-officedocument.drawingml.chart+xml"/>
  <Override PartName="/xl/charts/chart150.xml" ContentType="application/vnd.openxmlformats-officedocument.drawingml.chart+xml"/>
  <Override PartName="/xl/drawings/drawing36.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theme/themeOverride11.xml" ContentType="application/vnd.openxmlformats-officedocument.themeOverride+xml"/>
  <Override PartName="/xl/charts/chart154.xml" ContentType="application/vnd.openxmlformats-officedocument.drawingml.chart+xml"/>
  <Override PartName="/xl/charts/chart155.xml" ContentType="application/vnd.openxmlformats-officedocument.drawingml.chart+xml"/>
  <Override PartName="/xl/drawings/drawing37.xml" ContentType="application/vnd.openxmlformats-officedocument.drawing+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theme/themeOverride12.xml" ContentType="application/vnd.openxmlformats-officedocument.themeOverride+xml"/>
  <Override PartName="/xl/charts/chart159.xml" ContentType="application/vnd.openxmlformats-officedocument.drawingml.chart+xml"/>
  <Override PartName="/xl/charts/chart160.xml" ContentType="application/vnd.openxmlformats-officedocument.drawingml.chart+xml"/>
  <Override PartName="/xl/drawings/drawing38.xml" ContentType="application/vnd.openxmlformats-officedocument.drawing+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theme/themeOverride13.xml" ContentType="application/vnd.openxmlformats-officedocument.themeOverride+xml"/>
  <Override PartName="/xl/charts/chart164.xml" ContentType="application/vnd.openxmlformats-officedocument.drawingml.chart+xml"/>
  <Override PartName="/xl/charts/chart165.xml" ContentType="application/vnd.openxmlformats-officedocument.drawingml.chart+xml"/>
  <Override PartName="/xl/drawings/drawing39.xml" ContentType="application/vnd.openxmlformats-officedocument.drawing+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theme/themeOverride14.xml" ContentType="application/vnd.openxmlformats-officedocument.themeOverride+xml"/>
  <Override PartName="/xl/charts/chart169.xml" ContentType="application/vnd.openxmlformats-officedocument.drawingml.chart+xml"/>
  <Override PartName="/xl/charts/chart170.xml" ContentType="application/vnd.openxmlformats-officedocument.drawingml.chart+xml"/>
  <Override PartName="/xl/drawings/drawing40.xml" ContentType="application/vnd.openxmlformats-officedocument.drawing+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drawings/drawing41.xml" ContentType="application/vnd.openxmlformats-officedocument.drawing+xml"/>
  <Override PartName="/xl/charts/chart174.xml" ContentType="application/vnd.openxmlformats-officedocument.drawingml.chart+xml"/>
  <Override PartName="/xl/charts/chart175.xml" ContentType="application/vnd.openxmlformats-officedocument.drawingml.chart+xml"/>
  <Override PartName="/xl/drawings/drawing42.xml" ContentType="application/vnd.openxmlformats-officedocument.drawing+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drawings/drawing43.xml" ContentType="application/vnd.openxmlformats-officedocument.drawing+xml"/>
  <Override PartName="/xl/charts/chart179.xml" ContentType="application/vnd.openxmlformats-officedocument.drawingml.chart+xml"/>
  <Override PartName="/xl/charts/chart180.xml" ContentType="application/vnd.openxmlformats-officedocument.drawingml.chart+xml"/>
  <Override PartName="/xl/drawings/drawing44.xml" ContentType="application/vnd.openxmlformats-officedocument.drawing+xml"/>
  <Override PartName="/xl/charts/chart181.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mc:AlternateContent xmlns:mc="http://schemas.openxmlformats.org/markup-compatibility/2006">
    <mc:Choice Requires="x15">
      <x15ac:absPath xmlns:x15ac="http://schemas.microsoft.com/office/spreadsheetml/2010/11/ac" url="S:\NOVÁ STATISTIKA\Zprávy TEPLO\Roční zprávy TEPLO\RZ Teplo 2024_en\v1\"/>
    </mc:Choice>
  </mc:AlternateContent>
  <xr:revisionPtr revIDLastSave="0" documentId="13_ncr:1_{D4CD4ED8-AEB1-4FAE-A127-6D463981D42D}" xr6:coauthVersionLast="36" xr6:coauthVersionMax="47" xr10:uidLastSave="{00000000-0000-0000-0000-000000000000}"/>
  <bookViews>
    <workbookView xWindow="6450" yWindow="330" windowWidth="16530" windowHeight="14265" tabRatio="943" activeTab="6" xr2:uid="{00000000-000D-0000-FFFF-FFFF00000000}"/>
  </bookViews>
  <sheets>
    <sheet name="COVER_PAGE" sheetId="180" r:id="rId1"/>
    <sheet name="CONTENTS" sheetId="27" r:id="rId2"/>
    <sheet name="INTRODUCTION" sheetId="170" r:id="rId3"/>
    <sheet name="1" sheetId="181" r:id="rId4"/>
    <sheet name="2" sheetId="105" r:id="rId5"/>
    <sheet name="3" sheetId="7" r:id="rId6"/>
    <sheet name="4.1" sheetId="128" r:id="rId7"/>
    <sheet name="4.2" sheetId="127" r:id="rId8"/>
    <sheet name="4.3" sheetId="132" r:id="rId9"/>
    <sheet name="5.1" sheetId="53" r:id="rId10"/>
    <sheet name="5.2" sheetId="131" r:id="rId11"/>
    <sheet name="5.3" sheetId="130" r:id="rId12"/>
    <sheet name="5.4" sheetId="147" r:id="rId13"/>
    <sheet name="6" sheetId="77" r:id="rId14"/>
    <sheet name="7.1" sheetId="129" r:id="rId15"/>
    <sheet name="7.2" sheetId="57" r:id="rId16"/>
    <sheet name="8.1" sheetId="146" r:id="rId17"/>
    <sheet name="8.2" sheetId="148" r:id="rId18"/>
    <sheet name="14.2" sheetId="118" state="hidden" r:id="rId19"/>
    <sheet name="14.3" sheetId="112" state="hidden" r:id="rId20"/>
    <sheet name="14.4" sheetId="119" state="hidden" r:id="rId21"/>
    <sheet name="14.5" sheetId="113" state="hidden" r:id="rId22"/>
    <sheet name="14.6" sheetId="120" state="hidden" r:id="rId23"/>
    <sheet name="14.7" sheetId="114" state="hidden" r:id="rId24"/>
    <sheet name="14.8" sheetId="121" state="hidden" r:id="rId25"/>
    <sheet name="14.9" sheetId="115" state="hidden" r:id="rId26"/>
    <sheet name="14.10" sheetId="122" state="hidden" r:id="rId27"/>
    <sheet name="14.11" sheetId="116" state="hidden" r:id="rId28"/>
    <sheet name="14.12" sheetId="123" state="hidden" r:id="rId29"/>
    <sheet name="14.13" sheetId="117" state="hidden" r:id="rId30"/>
    <sheet name="14.14" sheetId="124" state="hidden" r:id="rId31"/>
    <sheet name="8.3" sheetId="149" r:id="rId32"/>
    <sheet name="8.4" sheetId="150" r:id="rId33"/>
    <sheet name="8.5" sheetId="151" r:id="rId34"/>
    <sheet name="8.6" sheetId="152" r:id="rId35"/>
    <sheet name="8.7" sheetId="153" r:id="rId36"/>
    <sheet name="8.8" sheetId="154" r:id="rId37"/>
    <sheet name="8.9" sheetId="155" r:id="rId38"/>
    <sheet name="8.10" sheetId="156" r:id="rId39"/>
    <sheet name="8.11" sheetId="157" r:id="rId40"/>
    <sheet name="8.12" sheetId="158" r:id="rId41"/>
    <sheet name="8.13" sheetId="159" r:id="rId42"/>
    <sheet name="8.14" sheetId="160" r:id="rId43"/>
    <sheet name="9" sheetId="161" r:id="rId44"/>
    <sheet name="10.1" sheetId="162" r:id="rId45"/>
    <sheet name="10.2" sheetId="166" r:id="rId46"/>
    <sheet name="10.3" sheetId="163" r:id="rId47"/>
    <sheet name="10.4" sheetId="173" r:id="rId48"/>
    <sheet name="10.5" sheetId="171" r:id="rId49"/>
    <sheet name="10.6" sheetId="167" r:id="rId50"/>
    <sheet name="11.1" sheetId="175" r:id="rId51"/>
    <sheet name="11.2" sheetId="168" r:id="rId52"/>
    <sheet name="CLOSING_PAGE" sheetId="178" r:id="rId53"/>
  </sheets>
  <externalReferences>
    <externalReference r:id="rId54"/>
    <externalReference r:id="rId55"/>
  </externalReferences>
  <definedNames>
    <definedName name="Datum_OTE">"2. 5. 2017"</definedName>
    <definedName name="_xlnm.Print_Area" localSheetId="0">COVER_PAGE!$A$1:$B$2</definedName>
  </definedNames>
  <calcPr calcId="191029"/>
</workbook>
</file>

<file path=xl/calcChain.xml><?xml version="1.0" encoding="utf-8"?>
<calcChain xmlns="http://schemas.openxmlformats.org/spreadsheetml/2006/main">
  <c r="C39" i="166" l="1"/>
  <c r="D39" i="166"/>
  <c r="E39" i="166"/>
  <c r="F39" i="166"/>
  <c r="G39" i="166"/>
  <c r="H39" i="166"/>
  <c r="I39" i="166"/>
  <c r="J39" i="166"/>
  <c r="K39" i="166"/>
  <c r="L39" i="166"/>
  <c r="M39" i="166"/>
  <c r="B39" i="166"/>
  <c r="C37" i="166"/>
  <c r="D37" i="166"/>
  <c r="E37" i="166"/>
  <c r="F37" i="166"/>
  <c r="G37" i="166"/>
  <c r="H37" i="166"/>
  <c r="I37" i="166"/>
  <c r="J37" i="166"/>
  <c r="K37" i="166"/>
  <c r="L37" i="166"/>
  <c r="M37" i="166"/>
  <c r="B37" i="166"/>
  <c r="C36" i="166"/>
  <c r="D36" i="166"/>
  <c r="E36" i="166"/>
  <c r="F36" i="166"/>
  <c r="G36" i="166"/>
  <c r="H36" i="166"/>
  <c r="I36" i="166"/>
  <c r="J36" i="166"/>
  <c r="K36" i="166"/>
  <c r="L36" i="166"/>
  <c r="M36" i="166"/>
  <c r="B36" i="166"/>
  <c r="C32" i="166"/>
  <c r="D32" i="166"/>
  <c r="E32" i="166"/>
  <c r="F32" i="166"/>
  <c r="G32" i="166"/>
  <c r="H32" i="166"/>
  <c r="I32" i="166"/>
  <c r="J32" i="166"/>
  <c r="K32" i="166"/>
  <c r="L32" i="166"/>
  <c r="M32" i="166"/>
  <c r="B32" i="166"/>
  <c r="C30" i="166"/>
  <c r="D30" i="166"/>
  <c r="E30" i="166"/>
  <c r="F30" i="166"/>
  <c r="G30" i="166"/>
  <c r="H30" i="166"/>
  <c r="I30" i="166"/>
  <c r="J30" i="166"/>
  <c r="K30" i="166"/>
  <c r="L30" i="166"/>
  <c r="M30" i="166"/>
  <c r="B30" i="166"/>
  <c r="C29" i="166"/>
  <c r="D29" i="166"/>
  <c r="E29" i="166"/>
  <c r="F29" i="166"/>
  <c r="G29" i="166"/>
  <c r="H29" i="166"/>
  <c r="I29" i="166"/>
  <c r="J29" i="166"/>
  <c r="K29" i="166"/>
  <c r="L29" i="166"/>
  <c r="M29" i="166"/>
  <c r="B29" i="166"/>
  <c r="M21" i="166"/>
  <c r="M23" i="166" s="1"/>
  <c r="L21" i="166"/>
  <c r="L23" i="166" s="1"/>
  <c r="K21" i="166"/>
  <c r="K22" i="166" s="1"/>
  <c r="J21" i="166"/>
  <c r="J23" i="166" s="1"/>
  <c r="I21" i="166"/>
  <c r="I23" i="166" s="1"/>
  <c r="H21" i="166"/>
  <c r="H23" i="166" s="1"/>
  <c r="G21" i="166"/>
  <c r="G22" i="166" s="1"/>
  <c r="F21" i="166"/>
  <c r="F23" i="166" s="1"/>
  <c r="E21" i="166"/>
  <c r="E23" i="166" s="1"/>
  <c r="D21" i="166"/>
  <c r="D23" i="166" s="1"/>
  <c r="C21" i="166"/>
  <c r="C22" i="166" s="1"/>
  <c r="B21" i="166"/>
  <c r="B23" i="166" s="1"/>
  <c r="N20" i="166"/>
  <c r="N10" i="166"/>
  <c r="F21" i="162"/>
  <c r="F11" i="162"/>
  <c r="M40" i="166" l="1"/>
  <c r="L40" i="166"/>
  <c r="G40" i="166"/>
  <c r="F40" i="166"/>
  <c r="H40" i="166"/>
  <c r="B40" i="166"/>
  <c r="K40" i="166"/>
  <c r="E40" i="166"/>
  <c r="J40" i="166"/>
  <c r="D40" i="166"/>
  <c r="I40" i="166"/>
  <c r="C40" i="166"/>
  <c r="D22" i="166"/>
  <c r="H22" i="166"/>
  <c r="L22" i="166"/>
  <c r="C23" i="166"/>
  <c r="G23" i="166"/>
  <c r="K23" i="166"/>
  <c r="N21" i="166"/>
  <c r="E22" i="166"/>
  <c r="I22" i="166"/>
  <c r="M22" i="166"/>
  <c r="B22" i="166"/>
  <c r="F22" i="166"/>
  <c r="J22" i="166"/>
  <c r="N23" i="166" l="1"/>
  <c r="N22" i="166"/>
  <c r="P21" i="161" l="1"/>
  <c r="O21" i="161"/>
  <c r="I20" i="167" s="1"/>
  <c r="N21" i="161"/>
  <c r="M21" i="161"/>
  <c r="L21" i="161"/>
  <c r="K21" i="161"/>
  <c r="J21" i="161"/>
  <c r="I21" i="161"/>
  <c r="H21" i="161"/>
  <c r="G21" i="161"/>
  <c r="F21" i="161"/>
  <c r="E21" i="161"/>
  <c r="D21" i="161"/>
  <c r="C21" i="161"/>
  <c r="B21" i="161"/>
  <c r="P20" i="161"/>
  <c r="O20" i="161"/>
  <c r="I19" i="167" s="1"/>
  <c r="N20" i="161"/>
  <c r="M20" i="161"/>
  <c r="L20" i="161"/>
  <c r="K20" i="161"/>
  <c r="J20" i="161"/>
  <c r="I20" i="161"/>
  <c r="H20" i="161"/>
  <c r="G20" i="161"/>
  <c r="F20" i="161"/>
  <c r="E20" i="161"/>
  <c r="D20" i="161"/>
  <c r="C20" i="161"/>
  <c r="B20" i="161"/>
  <c r="P19" i="161"/>
  <c r="O19" i="161"/>
  <c r="I18" i="167" s="1"/>
  <c r="J18" i="167" s="1"/>
  <c r="N19" i="161"/>
  <c r="M19" i="161"/>
  <c r="L19" i="161"/>
  <c r="K19" i="161"/>
  <c r="J19" i="161"/>
  <c r="I19" i="161"/>
  <c r="H19" i="161"/>
  <c r="G19" i="161"/>
  <c r="F19" i="161"/>
  <c r="E19" i="161"/>
  <c r="D19" i="161"/>
  <c r="C19" i="161"/>
  <c r="B19" i="161"/>
  <c r="P18" i="161"/>
  <c r="O18" i="161"/>
  <c r="I17" i="167" s="1"/>
  <c r="N18" i="161"/>
  <c r="M18" i="161"/>
  <c r="L18" i="161"/>
  <c r="K18" i="161"/>
  <c r="J18" i="161"/>
  <c r="I18" i="161"/>
  <c r="H18" i="161"/>
  <c r="G18" i="161"/>
  <c r="F18" i="161"/>
  <c r="E18" i="161"/>
  <c r="D18" i="161"/>
  <c r="C18" i="161"/>
  <c r="B18" i="161"/>
  <c r="P17" i="161"/>
  <c r="O17" i="161"/>
  <c r="I16" i="167" s="1"/>
  <c r="N17" i="161"/>
  <c r="M17" i="161"/>
  <c r="L17" i="161"/>
  <c r="K17" i="161"/>
  <c r="J17" i="161"/>
  <c r="I17" i="161"/>
  <c r="H17" i="161"/>
  <c r="G17" i="161"/>
  <c r="F17" i="161"/>
  <c r="E17" i="161"/>
  <c r="D17" i="161"/>
  <c r="C17" i="161"/>
  <c r="B17" i="161"/>
  <c r="P16" i="161"/>
  <c r="O16" i="161"/>
  <c r="I15" i="167" s="1"/>
  <c r="N16" i="161"/>
  <c r="M16" i="161"/>
  <c r="L16" i="161"/>
  <c r="K16" i="161"/>
  <c r="J16" i="161"/>
  <c r="I16" i="161"/>
  <c r="H16" i="161"/>
  <c r="G16" i="161"/>
  <c r="F16" i="161"/>
  <c r="E16" i="161"/>
  <c r="D16" i="161"/>
  <c r="C16" i="161"/>
  <c r="B16" i="161"/>
  <c r="P15" i="161"/>
  <c r="O15" i="161"/>
  <c r="I14" i="167" s="1"/>
  <c r="N15" i="161"/>
  <c r="M15" i="161"/>
  <c r="L15" i="161"/>
  <c r="K15" i="161"/>
  <c r="J15" i="161"/>
  <c r="I15" i="161"/>
  <c r="H15" i="161"/>
  <c r="G15" i="161"/>
  <c r="F15" i="161"/>
  <c r="E15" i="161"/>
  <c r="D15" i="161"/>
  <c r="C15" i="161"/>
  <c r="B15" i="161"/>
  <c r="P14" i="161"/>
  <c r="O14" i="161"/>
  <c r="I13" i="167" s="1"/>
  <c r="J13" i="167" s="1"/>
  <c r="N14" i="161"/>
  <c r="L14" i="161"/>
  <c r="K14" i="161"/>
  <c r="I14" i="161"/>
  <c r="H14" i="161"/>
  <c r="F14" i="161"/>
  <c r="E14" i="161"/>
  <c r="D14" i="161"/>
  <c r="C14" i="161"/>
  <c r="B14" i="161"/>
  <c r="P13" i="161"/>
  <c r="O13" i="161"/>
  <c r="I12" i="167" s="1"/>
  <c r="J12" i="167" s="1"/>
  <c r="N13" i="161"/>
  <c r="M13" i="161"/>
  <c r="L13" i="161"/>
  <c r="K13" i="161"/>
  <c r="J13" i="161"/>
  <c r="I13" i="161"/>
  <c r="H13" i="161"/>
  <c r="G13" i="161"/>
  <c r="F13" i="161"/>
  <c r="E13" i="161"/>
  <c r="D13" i="161"/>
  <c r="C13" i="161"/>
  <c r="B13" i="161"/>
  <c r="P12" i="161"/>
  <c r="O12" i="161"/>
  <c r="I11" i="167" s="1"/>
  <c r="N12" i="161"/>
  <c r="M12" i="161"/>
  <c r="L12" i="161"/>
  <c r="K12" i="161"/>
  <c r="J12" i="161"/>
  <c r="I12" i="161"/>
  <c r="H12" i="161"/>
  <c r="G12" i="161"/>
  <c r="F12" i="161"/>
  <c r="E12" i="161"/>
  <c r="D12" i="161"/>
  <c r="C12" i="161"/>
  <c r="B12" i="161"/>
  <c r="P11" i="161"/>
  <c r="O11" i="161"/>
  <c r="I10" i="167" s="1"/>
  <c r="J10" i="167" s="1"/>
  <c r="N11" i="161"/>
  <c r="M11" i="161"/>
  <c r="L11" i="161"/>
  <c r="K11" i="161"/>
  <c r="J11" i="161"/>
  <c r="I11" i="161"/>
  <c r="H11" i="161"/>
  <c r="G11" i="161"/>
  <c r="F11" i="161"/>
  <c r="E11" i="161"/>
  <c r="D11" i="161"/>
  <c r="C11" i="161"/>
  <c r="B11" i="161"/>
  <c r="P10" i="161"/>
  <c r="O10" i="161"/>
  <c r="I9" i="167" s="1"/>
  <c r="J9" i="167" s="1"/>
  <c r="N10" i="161"/>
  <c r="M10" i="161"/>
  <c r="L10" i="161"/>
  <c r="K10" i="161"/>
  <c r="J10" i="161"/>
  <c r="I10" i="161"/>
  <c r="H10" i="161"/>
  <c r="G10" i="161"/>
  <c r="F10" i="161"/>
  <c r="E10" i="161"/>
  <c r="D10" i="161"/>
  <c r="C10" i="161"/>
  <c r="B10" i="161"/>
  <c r="P9" i="161"/>
  <c r="O9" i="161"/>
  <c r="I8" i="167" s="1"/>
  <c r="J8" i="167" s="1"/>
  <c r="N9" i="161"/>
  <c r="M9" i="161"/>
  <c r="L9" i="161"/>
  <c r="K9" i="161"/>
  <c r="J9" i="161"/>
  <c r="I9" i="161"/>
  <c r="H9" i="161"/>
  <c r="G9" i="161"/>
  <c r="F9" i="161"/>
  <c r="E9" i="161"/>
  <c r="D9" i="161"/>
  <c r="C9" i="161"/>
  <c r="B9" i="161"/>
  <c r="P8" i="161"/>
  <c r="O8" i="161"/>
  <c r="I7" i="167" s="1"/>
  <c r="N8" i="161"/>
  <c r="M8" i="161"/>
  <c r="L8" i="161"/>
  <c r="K8" i="161"/>
  <c r="J8" i="161"/>
  <c r="I8" i="161"/>
  <c r="H8" i="161"/>
  <c r="G8" i="161"/>
  <c r="F8" i="161"/>
  <c r="E8" i="161"/>
  <c r="D8" i="161"/>
  <c r="C8" i="161"/>
  <c r="B8" i="161"/>
  <c r="P7" i="161"/>
  <c r="O7" i="161"/>
  <c r="I6" i="167" s="1"/>
  <c r="N7" i="161"/>
  <c r="M7" i="161"/>
  <c r="L7" i="161"/>
  <c r="K7" i="161"/>
  <c r="J7" i="161"/>
  <c r="I7" i="161"/>
  <c r="H7" i="161"/>
  <c r="G7" i="161"/>
  <c r="F7" i="161"/>
  <c r="E7" i="161"/>
  <c r="D7" i="161"/>
  <c r="C7" i="161"/>
  <c r="B7" i="161"/>
  <c r="P6" i="161"/>
  <c r="O6" i="161"/>
  <c r="I5" i="167" s="1"/>
  <c r="N6" i="161"/>
  <c r="M6" i="161"/>
  <c r="L6" i="161"/>
  <c r="K6" i="161"/>
  <c r="J6" i="161"/>
  <c r="I6" i="161"/>
  <c r="H6" i="161"/>
  <c r="G6" i="161"/>
  <c r="F6" i="161"/>
  <c r="E6" i="161"/>
  <c r="D6" i="161"/>
  <c r="C6" i="161"/>
  <c r="B6" i="161"/>
  <c r="P5" i="161"/>
  <c r="O5" i="161"/>
  <c r="N5" i="161"/>
  <c r="M5" i="161"/>
  <c r="L5" i="161"/>
  <c r="K5" i="161"/>
  <c r="J5" i="161"/>
  <c r="I5" i="161"/>
  <c r="H5" i="161"/>
  <c r="G5" i="161"/>
  <c r="F5" i="161"/>
  <c r="E5" i="161"/>
  <c r="D5" i="161"/>
  <c r="C5" i="161"/>
  <c r="B5" i="161"/>
  <c r="O34" i="160"/>
  <c r="N34" i="160"/>
  <c r="M34" i="160"/>
  <c r="L34" i="160"/>
  <c r="K34" i="160"/>
  <c r="J34" i="160"/>
  <c r="I34" i="160"/>
  <c r="H34" i="160"/>
  <c r="G34" i="160"/>
  <c r="F34" i="160"/>
  <c r="E34" i="160"/>
  <c r="D34" i="160"/>
  <c r="C34" i="160"/>
  <c r="B34" i="160"/>
  <c r="O33" i="160"/>
  <c r="N33" i="160"/>
  <c r="M33" i="160"/>
  <c r="L33" i="160"/>
  <c r="K33" i="160"/>
  <c r="J33" i="160"/>
  <c r="I33" i="160"/>
  <c r="H33" i="160"/>
  <c r="G33" i="160"/>
  <c r="F33" i="160"/>
  <c r="E33" i="160"/>
  <c r="D33" i="160"/>
  <c r="C33" i="160"/>
  <c r="B33" i="160"/>
  <c r="O32" i="160"/>
  <c r="N32" i="160"/>
  <c r="M32" i="160"/>
  <c r="L32" i="160"/>
  <c r="K32" i="160"/>
  <c r="J32" i="160"/>
  <c r="I32" i="160"/>
  <c r="H32" i="160"/>
  <c r="G32" i="160"/>
  <c r="F32" i="160"/>
  <c r="E32" i="160"/>
  <c r="D32" i="160"/>
  <c r="C32" i="160"/>
  <c r="B32" i="160"/>
  <c r="O31" i="160"/>
  <c r="N31" i="160"/>
  <c r="M31" i="160"/>
  <c r="L31" i="160"/>
  <c r="K31" i="160"/>
  <c r="J31" i="160"/>
  <c r="I31" i="160"/>
  <c r="H31" i="160"/>
  <c r="G31" i="160"/>
  <c r="F31" i="160"/>
  <c r="E31" i="160"/>
  <c r="D31" i="160"/>
  <c r="C31" i="160"/>
  <c r="B31" i="160"/>
  <c r="O30" i="160"/>
  <c r="N30" i="160"/>
  <c r="M30" i="160"/>
  <c r="L30" i="160"/>
  <c r="K30" i="160"/>
  <c r="J30" i="160"/>
  <c r="I30" i="160"/>
  <c r="H30" i="160"/>
  <c r="G30" i="160"/>
  <c r="F30" i="160"/>
  <c r="E30" i="160"/>
  <c r="D30" i="160"/>
  <c r="C30" i="160"/>
  <c r="B30" i="160"/>
  <c r="O29" i="160"/>
  <c r="N29" i="160"/>
  <c r="M29" i="160"/>
  <c r="L29" i="160"/>
  <c r="K29" i="160"/>
  <c r="J29" i="160"/>
  <c r="I29" i="160"/>
  <c r="H29" i="160"/>
  <c r="G29" i="160"/>
  <c r="F29" i="160"/>
  <c r="E29" i="160"/>
  <c r="D29" i="160"/>
  <c r="C29" i="160"/>
  <c r="B29" i="160"/>
  <c r="O28" i="160"/>
  <c r="N28" i="160"/>
  <c r="M28" i="160"/>
  <c r="L28" i="160"/>
  <c r="K28" i="160"/>
  <c r="J28" i="160"/>
  <c r="I28" i="160"/>
  <c r="H28" i="160"/>
  <c r="G28" i="160"/>
  <c r="F28" i="160"/>
  <c r="E28" i="160"/>
  <c r="D28" i="160"/>
  <c r="C28" i="160"/>
  <c r="B28" i="160"/>
  <c r="O27" i="160"/>
  <c r="N27" i="160"/>
  <c r="M27" i="160"/>
  <c r="L27" i="160"/>
  <c r="K27" i="160"/>
  <c r="J27" i="160"/>
  <c r="I27" i="160"/>
  <c r="H27" i="160"/>
  <c r="G27" i="160"/>
  <c r="F27" i="160"/>
  <c r="E27" i="160"/>
  <c r="D27" i="160"/>
  <c r="C27" i="160"/>
  <c r="B27" i="160"/>
  <c r="O26" i="160"/>
  <c r="N26" i="160"/>
  <c r="M26" i="160"/>
  <c r="L26" i="160"/>
  <c r="K26" i="160"/>
  <c r="J26" i="160"/>
  <c r="I26" i="160"/>
  <c r="H26" i="160"/>
  <c r="G26" i="160"/>
  <c r="F26" i="160"/>
  <c r="E26" i="160"/>
  <c r="D26" i="160"/>
  <c r="C26" i="160"/>
  <c r="B26" i="160"/>
  <c r="O25" i="160"/>
  <c r="N25" i="160"/>
  <c r="M25" i="160"/>
  <c r="L25" i="160"/>
  <c r="K25" i="160"/>
  <c r="J25" i="160"/>
  <c r="I25" i="160"/>
  <c r="H25" i="160"/>
  <c r="G25" i="160"/>
  <c r="F25" i="160"/>
  <c r="E25" i="160"/>
  <c r="D25" i="160"/>
  <c r="C25" i="160"/>
  <c r="B25" i="160"/>
  <c r="O24" i="160"/>
  <c r="N24" i="160"/>
  <c r="M24" i="160"/>
  <c r="L24" i="160"/>
  <c r="K24" i="160"/>
  <c r="J24" i="160"/>
  <c r="I24" i="160"/>
  <c r="H24" i="160"/>
  <c r="G24" i="160"/>
  <c r="F24" i="160"/>
  <c r="E24" i="160"/>
  <c r="D24" i="160"/>
  <c r="C24" i="160"/>
  <c r="B24" i="160"/>
  <c r="O23" i="160"/>
  <c r="N23" i="160"/>
  <c r="M23" i="160"/>
  <c r="L23" i="160"/>
  <c r="K23" i="160"/>
  <c r="J23" i="160"/>
  <c r="I23" i="160"/>
  <c r="H23" i="160"/>
  <c r="G23" i="160"/>
  <c r="F23" i="160"/>
  <c r="E23" i="160"/>
  <c r="D23" i="160"/>
  <c r="C23" i="160"/>
  <c r="B23" i="160"/>
  <c r="O22" i="160"/>
  <c r="N22" i="160"/>
  <c r="M22" i="160"/>
  <c r="L22" i="160"/>
  <c r="K22" i="160"/>
  <c r="J22" i="160"/>
  <c r="I22" i="160"/>
  <c r="H22" i="160"/>
  <c r="G22" i="160"/>
  <c r="F22" i="160"/>
  <c r="E22" i="160"/>
  <c r="D22" i="160"/>
  <c r="C22" i="160"/>
  <c r="B22" i="160"/>
  <c r="O21" i="160"/>
  <c r="N21" i="160"/>
  <c r="M21" i="160"/>
  <c r="L21" i="160"/>
  <c r="K21" i="160"/>
  <c r="J21" i="160"/>
  <c r="I21" i="160"/>
  <c r="H21" i="160"/>
  <c r="G21" i="160"/>
  <c r="F21" i="160"/>
  <c r="E21" i="160"/>
  <c r="D21" i="160"/>
  <c r="C21" i="160"/>
  <c r="B21" i="160"/>
  <c r="O20" i="160"/>
  <c r="N20" i="160"/>
  <c r="M20" i="160"/>
  <c r="L20" i="160"/>
  <c r="K20" i="160"/>
  <c r="J20" i="160"/>
  <c r="I20" i="160"/>
  <c r="H20" i="160"/>
  <c r="G20" i="160"/>
  <c r="F20" i="160"/>
  <c r="E20" i="160"/>
  <c r="D20" i="160"/>
  <c r="C20" i="160"/>
  <c r="B20" i="160"/>
  <c r="O19" i="160"/>
  <c r="N19" i="160"/>
  <c r="M19" i="160"/>
  <c r="L19" i="160"/>
  <c r="K19" i="160"/>
  <c r="J19" i="160"/>
  <c r="I19" i="160"/>
  <c r="H19" i="160"/>
  <c r="G19" i="160"/>
  <c r="F19" i="160"/>
  <c r="E19" i="160"/>
  <c r="D19" i="160"/>
  <c r="C19" i="160"/>
  <c r="B19" i="160"/>
  <c r="O18" i="160"/>
  <c r="N18" i="160"/>
  <c r="M18" i="160"/>
  <c r="L18" i="160"/>
  <c r="K18" i="160"/>
  <c r="J18" i="160"/>
  <c r="I18" i="160"/>
  <c r="H18" i="160"/>
  <c r="G18" i="160"/>
  <c r="F18" i="160"/>
  <c r="E18" i="160"/>
  <c r="D18" i="160"/>
  <c r="C18" i="160"/>
  <c r="B18" i="160"/>
  <c r="O17" i="160"/>
  <c r="N17" i="160"/>
  <c r="M17" i="160"/>
  <c r="L17" i="160"/>
  <c r="K17" i="160"/>
  <c r="J17" i="160"/>
  <c r="I17" i="160"/>
  <c r="H17" i="160"/>
  <c r="G17" i="160"/>
  <c r="F17" i="160"/>
  <c r="E17" i="160"/>
  <c r="D17" i="160"/>
  <c r="C17" i="160"/>
  <c r="B17" i="160"/>
  <c r="O16" i="160"/>
  <c r="N16" i="160"/>
  <c r="M16" i="160"/>
  <c r="L16" i="160"/>
  <c r="K16" i="160"/>
  <c r="J16" i="160"/>
  <c r="I16" i="160"/>
  <c r="H16" i="160"/>
  <c r="G16" i="160"/>
  <c r="F16" i="160"/>
  <c r="E16" i="160"/>
  <c r="D16" i="160"/>
  <c r="C16" i="160"/>
  <c r="B16" i="160"/>
  <c r="O15" i="160"/>
  <c r="N15" i="160"/>
  <c r="M15" i="160"/>
  <c r="L15" i="160"/>
  <c r="K15" i="160"/>
  <c r="J15" i="160"/>
  <c r="I15" i="160"/>
  <c r="H15" i="160"/>
  <c r="G15" i="160"/>
  <c r="F15" i="160"/>
  <c r="E15" i="160"/>
  <c r="D15" i="160"/>
  <c r="C15" i="160"/>
  <c r="B15" i="160"/>
  <c r="O14" i="160"/>
  <c r="N14" i="160"/>
  <c r="M14" i="160"/>
  <c r="L14" i="160"/>
  <c r="K14" i="160"/>
  <c r="J14" i="160"/>
  <c r="I14" i="160"/>
  <c r="H14" i="160"/>
  <c r="G14" i="160"/>
  <c r="F14" i="160"/>
  <c r="E14" i="160"/>
  <c r="D14" i="160"/>
  <c r="C14" i="160"/>
  <c r="B14" i="160"/>
  <c r="O13" i="160"/>
  <c r="N13" i="160"/>
  <c r="M13" i="160"/>
  <c r="L13" i="160"/>
  <c r="K13" i="160"/>
  <c r="J13" i="160"/>
  <c r="I13" i="160"/>
  <c r="H13" i="160"/>
  <c r="G13" i="160"/>
  <c r="F13" i="160"/>
  <c r="E13" i="160"/>
  <c r="D13" i="160"/>
  <c r="C13" i="160"/>
  <c r="B13" i="160"/>
  <c r="O12" i="160"/>
  <c r="N12" i="160"/>
  <c r="M12" i="160"/>
  <c r="L12" i="160"/>
  <c r="K12" i="160"/>
  <c r="J12" i="160"/>
  <c r="I12" i="160"/>
  <c r="H12" i="160"/>
  <c r="G12" i="160"/>
  <c r="F12" i="160"/>
  <c r="E12" i="160"/>
  <c r="D12" i="160"/>
  <c r="C12" i="160"/>
  <c r="B12" i="160"/>
  <c r="O11" i="160"/>
  <c r="N11" i="160"/>
  <c r="M11" i="160"/>
  <c r="L11" i="160"/>
  <c r="K11" i="160"/>
  <c r="J11" i="160"/>
  <c r="I11" i="160"/>
  <c r="H11" i="160"/>
  <c r="G11" i="160"/>
  <c r="F11" i="160"/>
  <c r="E11" i="160"/>
  <c r="D11" i="160"/>
  <c r="C11" i="160"/>
  <c r="B11" i="160"/>
  <c r="O10" i="160"/>
  <c r="N10" i="160"/>
  <c r="M10" i="160"/>
  <c r="L10" i="160"/>
  <c r="K10" i="160"/>
  <c r="J10" i="160"/>
  <c r="I10" i="160"/>
  <c r="H10" i="160"/>
  <c r="G10" i="160"/>
  <c r="F10" i="160"/>
  <c r="E10" i="160"/>
  <c r="D10" i="160"/>
  <c r="C10" i="160"/>
  <c r="B10" i="160"/>
  <c r="O9" i="160"/>
  <c r="N9" i="160"/>
  <c r="M9" i="160"/>
  <c r="L9" i="160"/>
  <c r="K9" i="160"/>
  <c r="J9" i="160"/>
  <c r="I9" i="160"/>
  <c r="H9" i="160"/>
  <c r="G9" i="160"/>
  <c r="F9" i="160"/>
  <c r="E9" i="160"/>
  <c r="D9" i="160"/>
  <c r="C9" i="160"/>
  <c r="B9" i="160"/>
  <c r="O8" i="160"/>
  <c r="N8" i="160"/>
  <c r="M8" i="160"/>
  <c r="L8" i="160"/>
  <c r="K8" i="160"/>
  <c r="J8" i="160"/>
  <c r="I8" i="160"/>
  <c r="H8" i="160"/>
  <c r="G8" i="160"/>
  <c r="F8" i="160"/>
  <c r="E8" i="160"/>
  <c r="D8" i="160"/>
  <c r="C8" i="160"/>
  <c r="B8" i="160"/>
  <c r="O7" i="160"/>
  <c r="N7" i="160"/>
  <c r="M7" i="160"/>
  <c r="L7" i="160"/>
  <c r="K7" i="160"/>
  <c r="J7" i="160"/>
  <c r="I7" i="160"/>
  <c r="H7" i="160"/>
  <c r="G7" i="160"/>
  <c r="F7" i="160"/>
  <c r="E7" i="160"/>
  <c r="D7" i="160"/>
  <c r="C7" i="160"/>
  <c r="B7" i="160"/>
  <c r="O34" i="159"/>
  <c r="N34" i="159"/>
  <c r="M34" i="159"/>
  <c r="L34" i="159"/>
  <c r="K34" i="159"/>
  <c r="J34" i="159"/>
  <c r="I34" i="159"/>
  <c r="H34" i="159"/>
  <c r="G34" i="159"/>
  <c r="F34" i="159"/>
  <c r="E34" i="159"/>
  <c r="D34" i="159"/>
  <c r="C34" i="159"/>
  <c r="B34" i="159"/>
  <c r="O33" i="159"/>
  <c r="N33" i="159"/>
  <c r="M33" i="159"/>
  <c r="L33" i="159"/>
  <c r="K33" i="159"/>
  <c r="J33" i="159"/>
  <c r="I33" i="159"/>
  <c r="H33" i="159"/>
  <c r="G33" i="159"/>
  <c r="F33" i="159"/>
  <c r="E33" i="159"/>
  <c r="D33" i="159"/>
  <c r="C33" i="159"/>
  <c r="B33" i="159"/>
  <c r="O32" i="159"/>
  <c r="N32" i="159"/>
  <c r="M32" i="159"/>
  <c r="L32" i="159"/>
  <c r="K32" i="159"/>
  <c r="J32" i="159"/>
  <c r="I32" i="159"/>
  <c r="H32" i="159"/>
  <c r="G32" i="159"/>
  <c r="F32" i="159"/>
  <c r="E32" i="159"/>
  <c r="D32" i="159"/>
  <c r="C32" i="159"/>
  <c r="B32" i="159"/>
  <c r="O31" i="159"/>
  <c r="N31" i="159"/>
  <c r="M31" i="159"/>
  <c r="L31" i="159"/>
  <c r="K31" i="159"/>
  <c r="J31" i="159"/>
  <c r="I31" i="159"/>
  <c r="H31" i="159"/>
  <c r="G31" i="159"/>
  <c r="F31" i="159"/>
  <c r="E31" i="159"/>
  <c r="D31" i="159"/>
  <c r="C31" i="159"/>
  <c r="B31" i="159"/>
  <c r="O30" i="159"/>
  <c r="N30" i="159"/>
  <c r="M30" i="159"/>
  <c r="L30" i="159"/>
  <c r="K30" i="159"/>
  <c r="J30" i="159"/>
  <c r="I30" i="159"/>
  <c r="H30" i="159"/>
  <c r="G30" i="159"/>
  <c r="F30" i="159"/>
  <c r="E30" i="159"/>
  <c r="D30" i="159"/>
  <c r="C30" i="159"/>
  <c r="B30" i="159"/>
  <c r="O29" i="159"/>
  <c r="N29" i="159"/>
  <c r="M29" i="159"/>
  <c r="L29" i="159"/>
  <c r="K29" i="159"/>
  <c r="J29" i="159"/>
  <c r="I29" i="159"/>
  <c r="H29" i="159"/>
  <c r="G29" i="159"/>
  <c r="F29" i="159"/>
  <c r="E29" i="159"/>
  <c r="D29" i="159"/>
  <c r="C29" i="159"/>
  <c r="B29" i="159"/>
  <c r="O28" i="159"/>
  <c r="N28" i="159"/>
  <c r="M28" i="159"/>
  <c r="L28" i="159"/>
  <c r="K28" i="159"/>
  <c r="J28" i="159"/>
  <c r="I28" i="159"/>
  <c r="H28" i="159"/>
  <c r="G28" i="159"/>
  <c r="F28" i="159"/>
  <c r="E28" i="159"/>
  <c r="D28" i="159"/>
  <c r="C28" i="159"/>
  <c r="B28" i="159"/>
  <c r="O27" i="159"/>
  <c r="N27" i="159"/>
  <c r="M27" i="159"/>
  <c r="L27" i="159"/>
  <c r="K27" i="159"/>
  <c r="J27" i="159"/>
  <c r="I27" i="159"/>
  <c r="H27" i="159"/>
  <c r="G27" i="159"/>
  <c r="F27" i="159"/>
  <c r="E27" i="159"/>
  <c r="D27" i="159"/>
  <c r="C27" i="159"/>
  <c r="B27" i="159"/>
  <c r="O26" i="159"/>
  <c r="N26" i="159"/>
  <c r="M26" i="159"/>
  <c r="L26" i="159"/>
  <c r="K26" i="159"/>
  <c r="J26" i="159"/>
  <c r="I26" i="159"/>
  <c r="H26" i="159"/>
  <c r="G26" i="159"/>
  <c r="F26" i="159"/>
  <c r="E26" i="159"/>
  <c r="D26" i="159"/>
  <c r="C26" i="159"/>
  <c r="B26" i="159"/>
  <c r="O25" i="159"/>
  <c r="N25" i="159"/>
  <c r="M25" i="159"/>
  <c r="L25" i="159"/>
  <c r="K25" i="159"/>
  <c r="J25" i="159"/>
  <c r="I25" i="159"/>
  <c r="H25" i="159"/>
  <c r="G25" i="159"/>
  <c r="F25" i="159"/>
  <c r="E25" i="159"/>
  <c r="D25" i="159"/>
  <c r="C25" i="159"/>
  <c r="B25" i="159"/>
  <c r="O24" i="159"/>
  <c r="N24" i="159"/>
  <c r="M24" i="159"/>
  <c r="L24" i="159"/>
  <c r="K24" i="159"/>
  <c r="J24" i="159"/>
  <c r="I24" i="159"/>
  <c r="H24" i="159"/>
  <c r="G24" i="159"/>
  <c r="F24" i="159"/>
  <c r="E24" i="159"/>
  <c r="D24" i="159"/>
  <c r="C24" i="159"/>
  <c r="B24" i="159"/>
  <c r="O23" i="159"/>
  <c r="N23" i="159"/>
  <c r="M23" i="159"/>
  <c r="L23" i="159"/>
  <c r="K23" i="159"/>
  <c r="J23" i="159"/>
  <c r="I23" i="159"/>
  <c r="H23" i="159"/>
  <c r="G23" i="159"/>
  <c r="F23" i="159"/>
  <c r="E23" i="159"/>
  <c r="D23" i="159"/>
  <c r="C23" i="159"/>
  <c r="B23" i="159"/>
  <c r="O22" i="159"/>
  <c r="N22" i="159"/>
  <c r="M22" i="159"/>
  <c r="L22" i="159"/>
  <c r="K22" i="159"/>
  <c r="J22" i="159"/>
  <c r="I22" i="159"/>
  <c r="H22" i="159"/>
  <c r="G22" i="159"/>
  <c r="F22" i="159"/>
  <c r="E22" i="159"/>
  <c r="D22" i="159"/>
  <c r="C22" i="159"/>
  <c r="B22" i="159"/>
  <c r="O21" i="159"/>
  <c r="N21" i="159"/>
  <c r="M21" i="159"/>
  <c r="L21" i="159"/>
  <c r="K21" i="159"/>
  <c r="J21" i="159"/>
  <c r="I21" i="159"/>
  <c r="H21" i="159"/>
  <c r="G21" i="159"/>
  <c r="F21" i="159"/>
  <c r="E21" i="159"/>
  <c r="D21" i="159"/>
  <c r="C21" i="159"/>
  <c r="B21" i="159"/>
  <c r="O20" i="159"/>
  <c r="N20" i="159"/>
  <c r="M20" i="159"/>
  <c r="L20" i="159"/>
  <c r="K20" i="159"/>
  <c r="J20" i="159"/>
  <c r="I20" i="159"/>
  <c r="H20" i="159"/>
  <c r="G20" i="159"/>
  <c r="F20" i="159"/>
  <c r="E20" i="159"/>
  <c r="D20" i="159"/>
  <c r="C20" i="159"/>
  <c r="B20" i="159"/>
  <c r="O19" i="159"/>
  <c r="N19" i="159"/>
  <c r="M19" i="159"/>
  <c r="L19" i="159"/>
  <c r="K19" i="159"/>
  <c r="J19" i="159"/>
  <c r="I19" i="159"/>
  <c r="H19" i="159"/>
  <c r="G19" i="159"/>
  <c r="F19" i="159"/>
  <c r="E19" i="159"/>
  <c r="D19" i="159"/>
  <c r="C19" i="159"/>
  <c r="B19" i="159"/>
  <c r="O18" i="159"/>
  <c r="N18" i="159"/>
  <c r="M18" i="159"/>
  <c r="L18" i="159"/>
  <c r="K18" i="159"/>
  <c r="J18" i="159"/>
  <c r="I18" i="159"/>
  <c r="H18" i="159"/>
  <c r="G18" i="159"/>
  <c r="F18" i="159"/>
  <c r="E18" i="159"/>
  <c r="D18" i="159"/>
  <c r="C18" i="159"/>
  <c r="B18" i="159"/>
  <c r="O17" i="159"/>
  <c r="N17" i="159"/>
  <c r="M17" i="159"/>
  <c r="L17" i="159"/>
  <c r="K17" i="159"/>
  <c r="J17" i="159"/>
  <c r="I17" i="159"/>
  <c r="H17" i="159"/>
  <c r="G17" i="159"/>
  <c r="F17" i="159"/>
  <c r="E17" i="159"/>
  <c r="D17" i="159"/>
  <c r="C17" i="159"/>
  <c r="B17" i="159"/>
  <c r="O16" i="159"/>
  <c r="N16" i="159"/>
  <c r="M16" i="159"/>
  <c r="L16" i="159"/>
  <c r="K16" i="159"/>
  <c r="J16" i="159"/>
  <c r="I16" i="159"/>
  <c r="H16" i="159"/>
  <c r="G16" i="159"/>
  <c r="F16" i="159"/>
  <c r="E16" i="159"/>
  <c r="D16" i="159"/>
  <c r="C16" i="159"/>
  <c r="B16" i="159"/>
  <c r="O15" i="159"/>
  <c r="N15" i="159"/>
  <c r="M15" i="159"/>
  <c r="L15" i="159"/>
  <c r="K15" i="159"/>
  <c r="J15" i="159"/>
  <c r="I15" i="159"/>
  <c r="H15" i="159"/>
  <c r="G15" i="159"/>
  <c r="F15" i="159"/>
  <c r="E15" i="159"/>
  <c r="D15" i="159"/>
  <c r="C15" i="159"/>
  <c r="B15" i="159"/>
  <c r="O14" i="159"/>
  <c r="N14" i="159"/>
  <c r="M14" i="159"/>
  <c r="L14" i="159"/>
  <c r="K14" i="159"/>
  <c r="J14" i="159"/>
  <c r="I14" i="159"/>
  <c r="H14" i="159"/>
  <c r="G14" i="159"/>
  <c r="F14" i="159"/>
  <c r="E14" i="159"/>
  <c r="D14" i="159"/>
  <c r="C14" i="159"/>
  <c r="B14" i="159"/>
  <c r="O13" i="159"/>
  <c r="N13" i="159"/>
  <c r="M13" i="159"/>
  <c r="L13" i="159"/>
  <c r="K13" i="159"/>
  <c r="J13" i="159"/>
  <c r="I13" i="159"/>
  <c r="H13" i="159"/>
  <c r="G13" i="159"/>
  <c r="F13" i="159"/>
  <c r="E13" i="159"/>
  <c r="D13" i="159"/>
  <c r="C13" i="159"/>
  <c r="B13" i="159"/>
  <c r="O12" i="159"/>
  <c r="N12" i="159"/>
  <c r="M12" i="159"/>
  <c r="L12" i="159"/>
  <c r="K12" i="159"/>
  <c r="J12" i="159"/>
  <c r="I12" i="159"/>
  <c r="H12" i="159"/>
  <c r="G12" i="159"/>
  <c r="F12" i="159"/>
  <c r="E12" i="159"/>
  <c r="D12" i="159"/>
  <c r="C12" i="159"/>
  <c r="B12" i="159"/>
  <c r="O11" i="159"/>
  <c r="N11" i="159"/>
  <c r="M11" i="159"/>
  <c r="L11" i="159"/>
  <c r="K11" i="159"/>
  <c r="J11" i="159"/>
  <c r="I11" i="159"/>
  <c r="H11" i="159"/>
  <c r="G11" i="159"/>
  <c r="F11" i="159"/>
  <c r="E11" i="159"/>
  <c r="D11" i="159"/>
  <c r="C11" i="159"/>
  <c r="B11" i="159"/>
  <c r="O10" i="159"/>
  <c r="N10" i="159"/>
  <c r="M10" i="159"/>
  <c r="L10" i="159"/>
  <c r="K10" i="159"/>
  <c r="J10" i="159"/>
  <c r="I10" i="159"/>
  <c r="H10" i="159"/>
  <c r="G10" i="159"/>
  <c r="F10" i="159"/>
  <c r="E10" i="159"/>
  <c r="D10" i="159"/>
  <c r="C10" i="159"/>
  <c r="B10" i="159"/>
  <c r="O9" i="159"/>
  <c r="N9" i="159"/>
  <c r="M9" i="159"/>
  <c r="L9" i="159"/>
  <c r="K9" i="159"/>
  <c r="J9" i="159"/>
  <c r="I9" i="159"/>
  <c r="H9" i="159"/>
  <c r="G9" i="159"/>
  <c r="F9" i="159"/>
  <c r="E9" i="159"/>
  <c r="D9" i="159"/>
  <c r="C9" i="159"/>
  <c r="B9" i="159"/>
  <c r="O8" i="159"/>
  <c r="N8" i="159"/>
  <c r="M8" i="159"/>
  <c r="L8" i="159"/>
  <c r="K8" i="159"/>
  <c r="J8" i="159"/>
  <c r="I8" i="159"/>
  <c r="H8" i="159"/>
  <c r="G8" i="159"/>
  <c r="F8" i="159"/>
  <c r="E8" i="159"/>
  <c r="D8" i="159"/>
  <c r="C8" i="159"/>
  <c r="B8" i="159"/>
  <c r="O7" i="159"/>
  <c r="N7" i="159"/>
  <c r="M7" i="159"/>
  <c r="L7" i="159"/>
  <c r="K7" i="159"/>
  <c r="J7" i="159"/>
  <c r="I7" i="159"/>
  <c r="H7" i="159"/>
  <c r="G7" i="159"/>
  <c r="F7" i="159"/>
  <c r="E7" i="159"/>
  <c r="D7" i="159"/>
  <c r="C7" i="159"/>
  <c r="B7" i="159"/>
  <c r="O34" i="158"/>
  <c r="N34" i="158"/>
  <c r="M34" i="158"/>
  <c r="L34" i="158"/>
  <c r="K34" i="158"/>
  <c r="J34" i="158"/>
  <c r="I34" i="158"/>
  <c r="H34" i="158"/>
  <c r="G34" i="158"/>
  <c r="F34" i="158"/>
  <c r="E34" i="158"/>
  <c r="D34" i="158"/>
  <c r="C34" i="158"/>
  <c r="B34" i="158"/>
  <c r="O33" i="158"/>
  <c r="N33" i="158"/>
  <c r="M33" i="158"/>
  <c r="L33" i="158"/>
  <c r="K33" i="158"/>
  <c r="J33" i="158"/>
  <c r="I33" i="158"/>
  <c r="H33" i="158"/>
  <c r="G33" i="158"/>
  <c r="F33" i="158"/>
  <c r="E33" i="158"/>
  <c r="D33" i="158"/>
  <c r="C33" i="158"/>
  <c r="B33" i="158"/>
  <c r="O32" i="158"/>
  <c r="N32" i="158"/>
  <c r="M32" i="158"/>
  <c r="L32" i="158"/>
  <c r="K32" i="158"/>
  <c r="J32" i="158"/>
  <c r="I32" i="158"/>
  <c r="H32" i="158"/>
  <c r="G32" i="158"/>
  <c r="F32" i="158"/>
  <c r="E32" i="158"/>
  <c r="D32" i="158"/>
  <c r="C32" i="158"/>
  <c r="B32" i="158"/>
  <c r="O31" i="158"/>
  <c r="N31" i="158"/>
  <c r="M31" i="158"/>
  <c r="L31" i="158"/>
  <c r="K31" i="158"/>
  <c r="J31" i="158"/>
  <c r="I31" i="158"/>
  <c r="H31" i="158"/>
  <c r="G31" i="158"/>
  <c r="F31" i="158"/>
  <c r="E31" i="158"/>
  <c r="D31" i="158"/>
  <c r="C31" i="158"/>
  <c r="B31" i="158"/>
  <c r="O30" i="158"/>
  <c r="N30" i="158"/>
  <c r="M30" i="158"/>
  <c r="L30" i="158"/>
  <c r="K30" i="158"/>
  <c r="J30" i="158"/>
  <c r="I30" i="158"/>
  <c r="H30" i="158"/>
  <c r="G30" i="158"/>
  <c r="F30" i="158"/>
  <c r="E30" i="158"/>
  <c r="D30" i="158"/>
  <c r="C30" i="158"/>
  <c r="B30" i="158"/>
  <c r="O29" i="158"/>
  <c r="N29" i="158"/>
  <c r="M29" i="158"/>
  <c r="L29" i="158"/>
  <c r="K29" i="158"/>
  <c r="J29" i="158"/>
  <c r="I29" i="158"/>
  <c r="H29" i="158"/>
  <c r="G29" i="158"/>
  <c r="F29" i="158"/>
  <c r="E29" i="158"/>
  <c r="D29" i="158"/>
  <c r="C29" i="158"/>
  <c r="B29" i="158"/>
  <c r="O28" i="158"/>
  <c r="N28" i="158"/>
  <c r="M28" i="158"/>
  <c r="L28" i="158"/>
  <c r="K28" i="158"/>
  <c r="J28" i="158"/>
  <c r="I28" i="158"/>
  <c r="H28" i="158"/>
  <c r="G28" i="158"/>
  <c r="F28" i="158"/>
  <c r="E28" i="158"/>
  <c r="D28" i="158"/>
  <c r="C28" i="158"/>
  <c r="B28" i="158"/>
  <c r="O27" i="158"/>
  <c r="N27" i="158"/>
  <c r="M27" i="158"/>
  <c r="L27" i="158"/>
  <c r="K27" i="158"/>
  <c r="J27" i="158"/>
  <c r="I27" i="158"/>
  <c r="H27" i="158"/>
  <c r="G27" i="158"/>
  <c r="F27" i="158"/>
  <c r="E27" i="158"/>
  <c r="D27" i="158"/>
  <c r="C27" i="158"/>
  <c r="B27" i="158"/>
  <c r="O26" i="158"/>
  <c r="N26" i="158"/>
  <c r="M26" i="158"/>
  <c r="L26" i="158"/>
  <c r="K26" i="158"/>
  <c r="J26" i="158"/>
  <c r="I26" i="158"/>
  <c r="H26" i="158"/>
  <c r="G26" i="158"/>
  <c r="F26" i="158"/>
  <c r="E26" i="158"/>
  <c r="D26" i="158"/>
  <c r="C26" i="158"/>
  <c r="B26" i="158"/>
  <c r="N25" i="158"/>
  <c r="M25" i="158"/>
  <c r="L25" i="158"/>
  <c r="K25" i="158"/>
  <c r="J25" i="158"/>
  <c r="I25" i="158"/>
  <c r="H25" i="158"/>
  <c r="G25" i="158"/>
  <c r="F25" i="158"/>
  <c r="E25" i="158"/>
  <c r="D25" i="158"/>
  <c r="C25" i="158"/>
  <c r="B25" i="158"/>
  <c r="O24" i="158"/>
  <c r="N24" i="158"/>
  <c r="M24" i="158"/>
  <c r="L24" i="158"/>
  <c r="K24" i="158"/>
  <c r="J24" i="158"/>
  <c r="I24" i="158"/>
  <c r="H24" i="158"/>
  <c r="G24" i="158"/>
  <c r="F24" i="158"/>
  <c r="E24" i="158"/>
  <c r="D24" i="158"/>
  <c r="C24" i="158"/>
  <c r="B24" i="158"/>
  <c r="O23" i="158"/>
  <c r="N23" i="158"/>
  <c r="M23" i="158"/>
  <c r="L23" i="158"/>
  <c r="K23" i="158"/>
  <c r="J23" i="158"/>
  <c r="I23" i="158"/>
  <c r="H23" i="158"/>
  <c r="G23" i="158"/>
  <c r="F23" i="158"/>
  <c r="E23" i="158"/>
  <c r="D23" i="158"/>
  <c r="C23" i="158"/>
  <c r="B23" i="158"/>
  <c r="O22" i="158"/>
  <c r="N22" i="158"/>
  <c r="M22" i="158"/>
  <c r="L22" i="158"/>
  <c r="K22" i="158"/>
  <c r="J22" i="158"/>
  <c r="I22" i="158"/>
  <c r="H22" i="158"/>
  <c r="G22" i="158"/>
  <c r="F22" i="158"/>
  <c r="E22" i="158"/>
  <c r="D22" i="158"/>
  <c r="C22" i="158"/>
  <c r="B22" i="158"/>
  <c r="O21" i="158"/>
  <c r="N21" i="158"/>
  <c r="M21" i="158"/>
  <c r="L21" i="158"/>
  <c r="K21" i="158"/>
  <c r="J21" i="158"/>
  <c r="I21" i="158"/>
  <c r="H21" i="158"/>
  <c r="G21" i="158"/>
  <c r="F21" i="158"/>
  <c r="E21" i="158"/>
  <c r="D21" i="158"/>
  <c r="C21" i="158"/>
  <c r="B21" i="158"/>
  <c r="O20" i="158"/>
  <c r="N20" i="158"/>
  <c r="M20" i="158"/>
  <c r="L20" i="158"/>
  <c r="K20" i="158"/>
  <c r="J20" i="158"/>
  <c r="I20" i="158"/>
  <c r="H20" i="158"/>
  <c r="G20" i="158"/>
  <c r="F20" i="158"/>
  <c r="E20" i="158"/>
  <c r="D20" i="158"/>
  <c r="C20" i="158"/>
  <c r="B20" i="158"/>
  <c r="O19" i="158"/>
  <c r="N19" i="158"/>
  <c r="M19" i="158"/>
  <c r="L19" i="158"/>
  <c r="K19" i="158"/>
  <c r="J19" i="158"/>
  <c r="I19" i="158"/>
  <c r="H19" i="158"/>
  <c r="G19" i="158"/>
  <c r="F19" i="158"/>
  <c r="E19" i="158"/>
  <c r="D19" i="158"/>
  <c r="C19" i="158"/>
  <c r="B19" i="158"/>
  <c r="O18" i="158"/>
  <c r="N18" i="158"/>
  <c r="M18" i="158"/>
  <c r="L18" i="158"/>
  <c r="K18" i="158"/>
  <c r="J18" i="158"/>
  <c r="I18" i="158"/>
  <c r="H18" i="158"/>
  <c r="G18" i="158"/>
  <c r="F18" i="158"/>
  <c r="E18" i="158"/>
  <c r="D18" i="158"/>
  <c r="C18" i="158"/>
  <c r="B18" i="158"/>
  <c r="O17" i="158"/>
  <c r="N17" i="158"/>
  <c r="M17" i="158"/>
  <c r="L17" i="158"/>
  <c r="K17" i="158"/>
  <c r="J17" i="158"/>
  <c r="I17" i="158"/>
  <c r="H17" i="158"/>
  <c r="G17" i="158"/>
  <c r="F17" i="158"/>
  <c r="E17" i="158"/>
  <c r="D17" i="158"/>
  <c r="C17" i="158"/>
  <c r="B17" i="158"/>
  <c r="O16" i="158"/>
  <c r="N16" i="158"/>
  <c r="M16" i="158"/>
  <c r="L16" i="158"/>
  <c r="K16" i="158"/>
  <c r="J16" i="158"/>
  <c r="I16" i="158"/>
  <c r="H16" i="158"/>
  <c r="G16" i="158"/>
  <c r="F16" i="158"/>
  <c r="E16" i="158"/>
  <c r="D16" i="158"/>
  <c r="C16" i="158"/>
  <c r="B16" i="158"/>
  <c r="O15" i="158"/>
  <c r="N15" i="158"/>
  <c r="M15" i="158"/>
  <c r="L15" i="158"/>
  <c r="K15" i="158"/>
  <c r="J15" i="158"/>
  <c r="I15" i="158"/>
  <c r="H15" i="158"/>
  <c r="G15" i="158"/>
  <c r="F15" i="158"/>
  <c r="E15" i="158"/>
  <c r="D15" i="158"/>
  <c r="C15" i="158"/>
  <c r="B15" i="158"/>
  <c r="O14" i="158"/>
  <c r="N14" i="158"/>
  <c r="M14" i="158"/>
  <c r="L14" i="158"/>
  <c r="K14" i="158"/>
  <c r="J14" i="158"/>
  <c r="I14" i="158"/>
  <c r="H14" i="158"/>
  <c r="G14" i="158"/>
  <c r="F14" i="158"/>
  <c r="E14" i="158"/>
  <c r="D14" i="158"/>
  <c r="C14" i="158"/>
  <c r="B14" i="158"/>
  <c r="O13" i="158"/>
  <c r="N13" i="158"/>
  <c r="M13" i="158"/>
  <c r="L13" i="158"/>
  <c r="K13" i="158"/>
  <c r="J13" i="158"/>
  <c r="I13" i="158"/>
  <c r="H13" i="158"/>
  <c r="G13" i="158"/>
  <c r="F13" i="158"/>
  <c r="E13" i="158"/>
  <c r="D13" i="158"/>
  <c r="C13" i="158"/>
  <c r="B13" i="158"/>
  <c r="O12" i="158"/>
  <c r="N12" i="158"/>
  <c r="M12" i="158"/>
  <c r="L12" i="158"/>
  <c r="K12" i="158"/>
  <c r="J12" i="158"/>
  <c r="I12" i="158"/>
  <c r="H12" i="158"/>
  <c r="G12" i="158"/>
  <c r="F12" i="158"/>
  <c r="E12" i="158"/>
  <c r="D12" i="158"/>
  <c r="C12" i="158"/>
  <c r="B12" i="158"/>
  <c r="O11" i="158"/>
  <c r="N11" i="158"/>
  <c r="M11" i="158"/>
  <c r="L11" i="158"/>
  <c r="K11" i="158"/>
  <c r="J11" i="158"/>
  <c r="I11" i="158"/>
  <c r="H11" i="158"/>
  <c r="G11" i="158"/>
  <c r="F11" i="158"/>
  <c r="E11" i="158"/>
  <c r="D11" i="158"/>
  <c r="C11" i="158"/>
  <c r="B11" i="158"/>
  <c r="O10" i="158"/>
  <c r="N10" i="158"/>
  <c r="M10" i="158"/>
  <c r="L10" i="158"/>
  <c r="K10" i="158"/>
  <c r="J10" i="158"/>
  <c r="I10" i="158"/>
  <c r="H10" i="158"/>
  <c r="G10" i="158"/>
  <c r="F10" i="158"/>
  <c r="E10" i="158"/>
  <c r="D10" i="158"/>
  <c r="C10" i="158"/>
  <c r="B10" i="158"/>
  <c r="O9" i="158"/>
  <c r="N9" i="158"/>
  <c r="M9" i="158"/>
  <c r="L9" i="158"/>
  <c r="K9" i="158"/>
  <c r="J9" i="158"/>
  <c r="I9" i="158"/>
  <c r="H9" i="158"/>
  <c r="G9" i="158"/>
  <c r="F9" i="158"/>
  <c r="E9" i="158"/>
  <c r="D9" i="158"/>
  <c r="C9" i="158"/>
  <c r="B9" i="158"/>
  <c r="O8" i="158"/>
  <c r="N8" i="158"/>
  <c r="M8" i="158"/>
  <c r="L8" i="158"/>
  <c r="K8" i="158"/>
  <c r="J8" i="158"/>
  <c r="I8" i="158"/>
  <c r="H8" i="158"/>
  <c r="G8" i="158"/>
  <c r="F8" i="158"/>
  <c r="E8" i="158"/>
  <c r="D8" i="158"/>
  <c r="C8" i="158"/>
  <c r="B8" i="158"/>
  <c r="O7" i="158"/>
  <c r="N7" i="158"/>
  <c r="M7" i="158"/>
  <c r="L7" i="158"/>
  <c r="K7" i="158"/>
  <c r="J7" i="158"/>
  <c r="I7" i="158"/>
  <c r="H7" i="158"/>
  <c r="G7" i="158"/>
  <c r="F7" i="158"/>
  <c r="E7" i="158"/>
  <c r="D7" i="158"/>
  <c r="C7" i="158"/>
  <c r="B7" i="158"/>
  <c r="O6" i="158"/>
  <c r="N6" i="158"/>
  <c r="M6" i="158"/>
  <c r="L6" i="158"/>
  <c r="K6" i="158"/>
  <c r="J6" i="158"/>
  <c r="I6" i="158"/>
  <c r="H6" i="158"/>
  <c r="G6" i="158"/>
  <c r="F6" i="158"/>
  <c r="E6" i="158"/>
  <c r="D6" i="158"/>
  <c r="C6" i="158"/>
  <c r="B6" i="158"/>
  <c r="O34" i="157"/>
  <c r="N34" i="157"/>
  <c r="M34" i="157"/>
  <c r="L34" i="157"/>
  <c r="K34" i="157"/>
  <c r="J34" i="157"/>
  <c r="I34" i="157"/>
  <c r="H34" i="157"/>
  <c r="G34" i="157"/>
  <c r="F34" i="157"/>
  <c r="E34" i="157"/>
  <c r="D34" i="157"/>
  <c r="C34" i="157"/>
  <c r="B34" i="157"/>
  <c r="O33" i="157"/>
  <c r="N33" i="157"/>
  <c r="M33" i="157"/>
  <c r="L33" i="157"/>
  <c r="K33" i="157"/>
  <c r="J33" i="157"/>
  <c r="I33" i="157"/>
  <c r="H33" i="157"/>
  <c r="G33" i="157"/>
  <c r="F33" i="157"/>
  <c r="E33" i="157"/>
  <c r="D33" i="157"/>
  <c r="C33" i="157"/>
  <c r="B33" i="157"/>
  <c r="O32" i="157"/>
  <c r="N32" i="157"/>
  <c r="M32" i="157"/>
  <c r="L32" i="157"/>
  <c r="K32" i="157"/>
  <c r="J32" i="157"/>
  <c r="I32" i="157"/>
  <c r="H32" i="157"/>
  <c r="G32" i="157"/>
  <c r="F32" i="157"/>
  <c r="E32" i="157"/>
  <c r="D32" i="157"/>
  <c r="C32" i="157"/>
  <c r="B32" i="157"/>
  <c r="O31" i="157"/>
  <c r="N31" i="157"/>
  <c r="M31" i="157"/>
  <c r="L31" i="157"/>
  <c r="K31" i="157"/>
  <c r="J31" i="157"/>
  <c r="I31" i="157"/>
  <c r="H31" i="157"/>
  <c r="G31" i="157"/>
  <c r="F31" i="157"/>
  <c r="E31" i="157"/>
  <c r="D31" i="157"/>
  <c r="C31" i="157"/>
  <c r="B31" i="157"/>
  <c r="O30" i="157"/>
  <c r="N30" i="157"/>
  <c r="M30" i="157"/>
  <c r="L30" i="157"/>
  <c r="K30" i="157"/>
  <c r="J30" i="157"/>
  <c r="I30" i="157"/>
  <c r="H30" i="157"/>
  <c r="G30" i="157"/>
  <c r="F30" i="157"/>
  <c r="E30" i="157"/>
  <c r="D30" i="157"/>
  <c r="C30" i="157"/>
  <c r="B30" i="157"/>
  <c r="O29" i="157"/>
  <c r="N29" i="157"/>
  <c r="M29" i="157"/>
  <c r="L29" i="157"/>
  <c r="K29" i="157"/>
  <c r="J29" i="157"/>
  <c r="I29" i="157"/>
  <c r="H29" i="157"/>
  <c r="G29" i="157"/>
  <c r="F29" i="157"/>
  <c r="E29" i="157"/>
  <c r="D29" i="157"/>
  <c r="C29" i="157"/>
  <c r="B29" i="157"/>
  <c r="O28" i="157"/>
  <c r="N28" i="157"/>
  <c r="M28" i="157"/>
  <c r="L28" i="157"/>
  <c r="K28" i="157"/>
  <c r="J28" i="157"/>
  <c r="I28" i="157"/>
  <c r="H28" i="157"/>
  <c r="G28" i="157"/>
  <c r="F28" i="157"/>
  <c r="E28" i="157"/>
  <c r="D28" i="157"/>
  <c r="C28" i="157"/>
  <c r="B28" i="157"/>
  <c r="O27" i="157"/>
  <c r="N27" i="157"/>
  <c r="M27" i="157"/>
  <c r="L27" i="157"/>
  <c r="K27" i="157"/>
  <c r="J27" i="157"/>
  <c r="I27" i="157"/>
  <c r="H27" i="157"/>
  <c r="G27" i="157"/>
  <c r="F27" i="157"/>
  <c r="E27" i="157"/>
  <c r="D27" i="157"/>
  <c r="C27" i="157"/>
  <c r="B27" i="157"/>
  <c r="O26" i="157"/>
  <c r="N26" i="157"/>
  <c r="M26" i="157"/>
  <c r="L26" i="157"/>
  <c r="K26" i="157"/>
  <c r="J26" i="157"/>
  <c r="I26" i="157"/>
  <c r="H26" i="157"/>
  <c r="G26" i="157"/>
  <c r="F26" i="157"/>
  <c r="E26" i="157"/>
  <c r="D26" i="157"/>
  <c r="C26" i="157"/>
  <c r="B26" i="157"/>
  <c r="O25" i="157"/>
  <c r="N25" i="157"/>
  <c r="M25" i="157"/>
  <c r="L25" i="157"/>
  <c r="K25" i="157"/>
  <c r="J25" i="157"/>
  <c r="I25" i="157"/>
  <c r="H25" i="157"/>
  <c r="G25" i="157"/>
  <c r="F25" i="157"/>
  <c r="E25" i="157"/>
  <c r="D25" i="157"/>
  <c r="C25" i="157"/>
  <c r="B25" i="157"/>
  <c r="O24" i="157"/>
  <c r="N24" i="157"/>
  <c r="M24" i="157"/>
  <c r="L24" i="157"/>
  <c r="K24" i="157"/>
  <c r="J24" i="157"/>
  <c r="I24" i="157"/>
  <c r="H24" i="157"/>
  <c r="G24" i="157"/>
  <c r="F24" i="157"/>
  <c r="E24" i="157"/>
  <c r="D24" i="157"/>
  <c r="C24" i="157"/>
  <c r="B24" i="157"/>
  <c r="O23" i="157"/>
  <c r="N23" i="157"/>
  <c r="M23" i="157"/>
  <c r="L23" i="157"/>
  <c r="K23" i="157"/>
  <c r="J23" i="157"/>
  <c r="I23" i="157"/>
  <c r="H23" i="157"/>
  <c r="G23" i="157"/>
  <c r="F23" i="157"/>
  <c r="E23" i="157"/>
  <c r="D23" i="157"/>
  <c r="C23" i="157"/>
  <c r="B23" i="157"/>
  <c r="O22" i="157"/>
  <c r="N22" i="157"/>
  <c r="M22" i="157"/>
  <c r="L22" i="157"/>
  <c r="K22" i="157"/>
  <c r="J22" i="157"/>
  <c r="I22" i="157"/>
  <c r="H22" i="157"/>
  <c r="G22" i="157"/>
  <c r="F22" i="157"/>
  <c r="E22" i="157"/>
  <c r="D22" i="157"/>
  <c r="C22" i="157"/>
  <c r="B22" i="157"/>
  <c r="O21" i="157"/>
  <c r="N21" i="157"/>
  <c r="M21" i="157"/>
  <c r="L21" i="157"/>
  <c r="K21" i="157"/>
  <c r="J21" i="157"/>
  <c r="I21" i="157"/>
  <c r="H21" i="157"/>
  <c r="G21" i="157"/>
  <c r="F21" i="157"/>
  <c r="E21" i="157"/>
  <c r="D21" i="157"/>
  <c r="C21" i="157"/>
  <c r="B21" i="157"/>
  <c r="O20" i="157"/>
  <c r="N20" i="157"/>
  <c r="M20" i="157"/>
  <c r="L20" i="157"/>
  <c r="K20" i="157"/>
  <c r="J20" i="157"/>
  <c r="I20" i="157"/>
  <c r="H20" i="157"/>
  <c r="G20" i="157"/>
  <c r="F20" i="157"/>
  <c r="E20" i="157"/>
  <c r="D20" i="157"/>
  <c r="C20" i="157"/>
  <c r="B20" i="157"/>
  <c r="O19" i="157"/>
  <c r="N19" i="157"/>
  <c r="M19" i="157"/>
  <c r="L19" i="157"/>
  <c r="K19" i="157"/>
  <c r="J19" i="157"/>
  <c r="I19" i="157"/>
  <c r="H19" i="157"/>
  <c r="G19" i="157"/>
  <c r="F19" i="157"/>
  <c r="E19" i="157"/>
  <c r="D19" i="157"/>
  <c r="C19" i="157"/>
  <c r="B19" i="157"/>
  <c r="O18" i="157"/>
  <c r="N18" i="157"/>
  <c r="M18" i="157"/>
  <c r="L18" i="157"/>
  <c r="K18" i="157"/>
  <c r="J18" i="157"/>
  <c r="I18" i="157"/>
  <c r="H18" i="157"/>
  <c r="G18" i="157"/>
  <c r="F18" i="157"/>
  <c r="E18" i="157"/>
  <c r="D18" i="157"/>
  <c r="C18" i="157"/>
  <c r="B18" i="157"/>
  <c r="O17" i="157"/>
  <c r="N17" i="157"/>
  <c r="M17" i="157"/>
  <c r="L17" i="157"/>
  <c r="K17" i="157"/>
  <c r="J17" i="157"/>
  <c r="I17" i="157"/>
  <c r="H17" i="157"/>
  <c r="G17" i="157"/>
  <c r="F17" i="157"/>
  <c r="E17" i="157"/>
  <c r="D17" i="157"/>
  <c r="C17" i="157"/>
  <c r="B17" i="157"/>
  <c r="O16" i="157"/>
  <c r="N16" i="157"/>
  <c r="M16" i="157"/>
  <c r="L16" i="157"/>
  <c r="K16" i="157"/>
  <c r="J16" i="157"/>
  <c r="I16" i="157"/>
  <c r="H16" i="157"/>
  <c r="G16" i="157"/>
  <c r="F16" i="157"/>
  <c r="E16" i="157"/>
  <c r="D16" i="157"/>
  <c r="C16" i="157"/>
  <c r="B16" i="157"/>
  <c r="O15" i="157"/>
  <c r="N15" i="157"/>
  <c r="M15" i="157"/>
  <c r="L15" i="157"/>
  <c r="K15" i="157"/>
  <c r="J15" i="157"/>
  <c r="I15" i="157"/>
  <c r="H15" i="157"/>
  <c r="G15" i="157"/>
  <c r="F15" i="157"/>
  <c r="E15" i="157"/>
  <c r="D15" i="157"/>
  <c r="C15" i="157"/>
  <c r="B15" i="157"/>
  <c r="O14" i="157"/>
  <c r="N14" i="157"/>
  <c r="M14" i="157"/>
  <c r="L14" i="157"/>
  <c r="K14" i="157"/>
  <c r="J14" i="157"/>
  <c r="I14" i="157"/>
  <c r="H14" i="157"/>
  <c r="G14" i="157"/>
  <c r="F14" i="157"/>
  <c r="E14" i="157"/>
  <c r="D14" i="157"/>
  <c r="C14" i="157"/>
  <c r="B14" i="157"/>
  <c r="O13" i="157"/>
  <c r="N13" i="157"/>
  <c r="M13" i="157"/>
  <c r="L13" i="157"/>
  <c r="K13" i="157"/>
  <c r="J13" i="157"/>
  <c r="I13" i="157"/>
  <c r="H13" i="157"/>
  <c r="G13" i="157"/>
  <c r="F13" i="157"/>
  <c r="E13" i="157"/>
  <c r="D13" i="157"/>
  <c r="C13" i="157"/>
  <c r="B13" i="157"/>
  <c r="O12" i="157"/>
  <c r="N12" i="157"/>
  <c r="M12" i="157"/>
  <c r="L12" i="157"/>
  <c r="K12" i="157"/>
  <c r="J12" i="157"/>
  <c r="I12" i="157"/>
  <c r="H12" i="157"/>
  <c r="G12" i="157"/>
  <c r="F12" i="157"/>
  <c r="E12" i="157"/>
  <c r="D12" i="157"/>
  <c r="C12" i="157"/>
  <c r="B12" i="157"/>
  <c r="O11" i="157"/>
  <c r="N11" i="157"/>
  <c r="M11" i="157"/>
  <c r="L11" i="157"/>
  <c r="K11" i="157"/>
  <c r="J11" i="157"/>
  <c r="I11" i="157"/>
  <c r="H11" i="157"/>
  <c r="G11" i="157"/>
  <c r="F11" i="157"/>
  <c r="E11" i="157"/>
  <c r="D11" i="157"/>
  <c r="C11" i="157"/>
  <c r="B11" i="157"/>
  <c r="O10" i="157"/>
  <c r="N10" i="157"/>
  <c r="M10" i="157"/>
  <c r="L10" i="157"/>
  <c r="K10" i="157"/>
  <c r="J10" i="157"/>
  <c r="I10" i="157"/>
  <c r="H10" i="157"/>
  <c r="G10" i="157"/>
  <c r="F10" i="157"/>
  <c r="E10" i="157"/>
  <c r="D10" i="157"/>
  <c r="C10" i="157"/>
  <c r="B10" i="157"/>
  <c r="O9" i="157"/>
  <c r="N9" i="157"/>
  <c r="M9" i="157"/>
  <c r="L9" i="157"/>
  <c r="K9" i="157"/>
  <c r="J9" i="157"/>
  <c r="I9" i="157"/>
  <c r="H9" i="157"/>
  <c r="G9" i="157"/>
  <c r="F9" i="157"/>
  <c r="E9" i="157"/>
  <c r="D9" i="157"/>
  <c r="C9" i="157"/>
  <c r="B9" i="157"/>
  <c r="O8" i="157"/>
  <c r="N8" i="157"/>
  <c r="M8" i="157"/>
  <c r="L8" i="157"/>
  <c r="K8" i="157"/>
  <c r="J8" i="157"/>
  <c r="I8" i="157"/>
  <c r="H8" i="157"/>
  <c r="G8" i="157"/>
  <c r="F8" i="157"/>
  <c r="E8" i="157"/>
  <c r="D8" i="157"/>
  <c r="C8" i="157"/>
  <c r="B8" i="157"/>
  <c r="O7" i="157"/>
  <c r="N7" i="157"/>
  <c r="M7" i="157"/>
  <c r="L7" i="157"/>
  <c r="K7" i="157"/>
  <c r="J7" i="157"/>
  <c r="I7" i="157"/>
  <c r="H7" i="157"/>
  <c r="G7" i="157"/>
  <c r="F7" i="157"/>
  <c r="E7" i="157"/>
  <c r="D7" i="157"/>
  <c r="C7" i="157"/>
  <c r="B7" i="157"/>
  <c r="O35" i="156"/>
  <c r="N35" i="156"/>
  <c r="M35" i="156"/>
  <c r="L35" i="156"/>
  <c r="K35" i="156"/>
  <c r="J35" i="156"/>
  <c r="I35" i="156"/>
  <c r="H35" i="156"/>
  <c r="G35" i="156"/>
  <c r="F35" i="156"/>
  <c r="E35" i="156"/>
  <c r="D35" i="156"/>
  <c r="C35" i="156"/>
  <c r="B35" i="156"/>
  <c r="O34" i="156"/>
  <c r="N34" i="156"/>
  <c r="M34" i="156"/>
  <c r="L34" i="156"/>
  <c r="K34" i="156"/>
  <c r="J34" i="156"/>
  <c r="I34" i="156"/>
  <c r="H34" i="156"/>
  <c r="G34" i="156"/>
  <c r="F34" i="156"/>
  <c r="E34" i="156"/>
  <c r="D34" i="156"/>
  <c r="C34" i="156"/>
  <c r="B34" i="156"/>
  <c r="O33" i="156"/>
  <c r="N33" i="156"/>
  <c r="M33" i="156"/>
  <c r="L33" i="156"/>
  <c r="K33" i="156"/>
  <c r="J33" i="156"/>
  <c r="I33" i="156"/>
  <c r="H33" i="156"/>
  <c r="G33" i="156"/>
  <c r="F33" i="156"/>
  <c r="E33" i="156"/>
  <c r="D33" i="156"/>
  <c r="C33" i="156"/>
  <c r="B33" i="156"/>
  <c r="O32" i="156"/>
  <c r="N32" i="156"/>
  <c r="M32" i="156"/>
  <c r="L32" i="156"/>
  <c r="K32" i="156"/>
  <c r="J32" i="156"/>
  <c r="I32" i="156"/>
  <c r="H32" i="156"/>
  <c r="G32" i="156"/>
  <c r="F32" i="156"/>
  <c r="E32" i="156"/>
  <c r="D32" i="156"/>
  <c r="C32" i="156"/>
  <c r="B32" i="156"/>
  <c r="O31" i="156"/>
  <c r="N31" i="156"/>
  <c r="M31" i="156"/>
  <c r="L31" i="156"/>
  <c r="K31" i="156"/>
  <c r="J31" i="156"/>
  <c r="I31" i="156"/>
  <c r="H31" i="156"/>
  <c r="G31" i="156"/>
  <c r="F31" i="156"/>
  <c r="E31" i="156"/>
  <c r="D31" i="156"/>
  <c r="C31" i="156"/>
  <c r="B31" i="156"/>
  <c r="O30" i="156"/>
  <c r="N30" i="156"/>
  <c r="M30" i="156"/>
  <c r="L30" i="156"/>
  <c r="K30" i="156"/>
  <c r="J30" i="156"/>
  <c r="I30" i="156"/>
  <c r="H30" i="156"/>
  <c r="G30" i="156"/>
  <c r="F30" i="156"/>
  <c r="E30" i="156"/>
  <c r="D30" i="156"/>
  <c r="C30" i="156"/>
  <c r="B30" i="156"/>
  <c r="O29" i="156"/>
  <c r="N29" i="156"/>
  <c r="M29" i="156"/>
  <c r="L29" i="156"/>
  <c r="K29" i="156"/>
  <c r="J29" i="156"/>
  <c r="I29" i="156"/>
  <c r="H29" i="156"/>
  <c r="G29" i="156"/>
  <c r="F29" i="156"/>
  <c r="E29" i="156"/>
  <c r="D29" i="156"/>
  <c r="C29" i="156"/>
  <c r="B29" i="156"/>
  <c r="O28" i="156"/>
  <c r="N28" i="156"/>
  <c r="M28" i="156"/>
  <c r="L28" i="156"/>
  <c r="K28" i="156"/>
  <c r="J28" i="156"/>
  <c r="I28" i="156"/>
  <c r="H28" i="156"/>
  <c r="G28" i="156"/>
  <c r="F28" i="156"/>
  <c r="E28" i="156"/>
  <c r="D28" i="156"/>
  <c r="C28" i="156"/>
  <c r="B28" i="156"/>
  <c r="O27" i="156"/>
  <c r="N27" i="156"/>
  <c r="M27" i="156"/>
  <c r="L27" i="156"/>
  <c r="K27" i="156"/>
  <c r="J27" i="156"/>
  <c r="I27" i="156"/>
  <c r="H27" i="156"/>
  <c r="G27" i="156"/>
  <c r="F27" i="156"/>
  <c r="E27" i="156"/>
  <c r="D27" i="156"/>
  <c r="C27" i="156"/>
  <c r="B27" i="156"/>
  <c r="N26" i="156"/>
  <c r="M26" i="156"/>
  <c r="L26" i="156"/>
  <c r="K26" i="156"/>
  <c r="J26" i="156"/>
  <c r="I26" i="156"/>
  <c r="H26" i="156"/>
  <c r="G26" i="156"/>
  <c r="F26" i="156"/>
  <c r="E26" i="156"/>
  <c r="D26" i="156"/>
  <c r="C26" i="156"/>
  <c r="B26" i="156"/>
  <c r="O25" i="156"/>
  <c r="N25" i="156"/>
  <c r="M25" i="156"/>
  <c r="L25" i="156"/>
  <c r="K25" i="156"/>
  <c r="J25" i="156"/>
  <c r="I25" i="156"/>
  <c r="H25" i="156"/>
  <c r="G25" i="156"/>
  <c r="F25" i="156"/>
  <c r="E25" i="156"/>
  <c r="D25" i="156"/>
  <c r="C25" i="156"/>
  <c r="B25" i="156"/>
  <c r="O24" i="156"/>
  <c r="N24" i="156"/>
  <c r="M24" i="156"/>
  <c r="L24" i="156"/>
  <c r="K24" i="156"/>
  <c r="J24" i="156"/>
  <c r="I24" i="156"/>
  <c r="H24" i="156"/>
  <c r="G24" i="156"/>
  <c r="F24" i="156"/>
  <c r="E24" i="156"/>
  <c r="D24" i="156"/>
  <c r="C24" i="156"/>
  <c r="B24" i="156"/>
  <c r="O23" i="156"/>
  <c r="N23" i="156"/>
  <c r="M23" i="156"/>
  <c r="L23" i="156"/>
  <c r="K23" i="156"/>
  <c r="J23" i="156"/>
  <c r="I23" i="156"/>
  <c r="H23" i="156"/>
  <c r="G23" i="156"/>
  <c r="F23" i="156"/>
  <c r="E23" i="156"/>
  <c r="D23" i="156"/>
  <c r="C23" i="156"/>
  <c r="B23" i="156"/>
  <c r="O22" i="156"/>
  <c r="N22" i="156"/>
  <c r="M22" i="156"/>
  <c r="L22" i="156"/>
  <c r="K22" i="156"/>
  <c r="J22" i="156"/>
  <c r="I22" i="156"/>
  <c r="H22" i="156"/>
  <c r="G22" i="156"/>
  <c r="F22" i="156"/>
  <c r="E22" i="156"/>
  <c r="D22" i="156"/>
  <c r="C22" i="156"/>
  <c r="B22" i="156"/>
  <c r="O21" i="156"/>
  <c r="N21" i="156"/>
  <c r="M21" i="156"/>
  <c r="L21" i="156"/>
  <c r="K21" i="156"/>
  <c r="J21" i="156"/>
  <c r="I21" i="156"/>
  <c r="H21" i="156"/>
  <c r="G21" i="156"/>
  <c r="F21" i="156"/>
  <c r="E21" i="156"/>
  <c r="D21" i="156"/>
  <c r="C21" i="156"/>
  <c r="B21" i="156"/>
  <c r="O20" i="156"/>
  <c r="N20" i="156"/>
  <c r="M20" i="156"/>
  <c r="L20" i="156"/>
  <c r="K20" i="156"/>
  <c r="J20" i="156"/>
  <c r="I20" i="156"/>
  <c r="H20" i="156"/>
  <c r="G20" i="156"/>
  <c r="F20" i="156"/>
  <c r="E20" i="156"/>
  <c r="D20" i="156"/>
  <c r="C20" i="156"/>
  <c r="B20" i="156"/>
  <c r="O19" i="156"/>
  <c r="N19" i="156"/>
  <c r="M19" i="156"/>
  <c r="L19" i="156"/>
  <c r="K19" i="156"/>
  <c r="J19" i="156"/>
  <c r="I19" i="156"/>
  <c r="H19" i="156"/>
  <c r="G19" i="156"/>
  <c r="F19" i="156"/>
  <c r="E19" i="156"/>
  <c r="D19" i="156"/>
  <c r="C19" i="156"/>
  <c r="B19" i="156"/>
  <c r="O18" i="156"/>
  <c r="N18" i="156"/>
  <c r="M18" i="156"/>
  <c r="L18" i="156"/>
  <c r="K18" i="156"/>
  <c r="J18" i="156"/>
  <c r="I18" i="156"/>
  <c r="H18" i="156"/>
  <c r="G18" i="156"/>
  <c r="F18" i="156"/>
  <c r="E18" i="156"/>
  <c r="D18" i="156"/>
  <c r="C18" i="156"/>
  <c r="B18" i="156"/>
  <c r="O17" i="156"/>
  <c r="N17" i="156"/>
  <c r="M17" i="156"/>
  <c r="L17" i="156"/>
  <c r="K17" i="156"/>
  <c r="J17" i="156"/>
  <c r="I17" i="156"/>
  <c r="H17" i="156"/>
  <c r="G17" i="156"/>
  <c r="F17" i="156"/>
  <c r="E17" i="156"/>
  <c r="D17" i="156"/>
  <c r="C17" i="156"/>
  <c r="B17" i="156"/>
  <c r="O16" i="156"/>
  <c r="N16" i="156"/>
  <c r="M16" i="156"/>
  <c r="L16" i="156"/>
  <c r="K16" i="156"/>
  <c r="J16" i="156"/>
  <c r="I16" i="156"/>
  <c r="H16" i="156"/>
  <c r="G16" i="156"/>
  <c r="F16" i="156"/>
  <c r="E16" i="156"/>
  <c r="D16" i="156"/>
  <c r="C16" i="156"/>
  <c r="B16" i="156"/>
  <c r="O15" i="156"/>
  <c r="N15" i="156"/>
  <c r="M15" i="156"/>
  <c r="L15" i="156"/>
  <c r="K15" i="156"/>
  <c r="J15" i="156"/>
  <c r="I15" i="156"/>
  <c r="H15" i="156"/>
  <c r="G15" i="156"/>
  <c r="F15" i="156"/>
  <c r="E15" i="156"/>
  <c r="D15" i="156"/>
  <c r="C15" i="156"/>
  <c r="B15" i="156"/>
  <c r="O14" i="156"/>
  <c r="N14" i="156"/>
  <c r="M14" i="156"/>
  <c r="L14" i="156"/>
  <c r="K14" i="156"/>
  <c r="J14" i="156"/>
  <c r="I14" i="156"/>
  <c r="H14" i="156"/>
  <c r="G14" i="156"/>
  <c r="F14" i="156"/>
  <c r="E14" i="156"/>
  <c r="D14" i="156"/>
  <c r="C14" i="156"/>
  <c r="B14" i="156"/>
  <c r="O13" i="156"/>
  <c r="N13" i="156"/>
  <c r="M13" i="156"/>
  <c r="L13" i="156"/>
  <c r="K13" i="156"/>
  <c r="J13" i="156"/>
  <c r="I13" i="156"/>
  <c r="H13" i="156"/>
  <c r="G13" i="156"/>
  <c r="F13" i="156"/>
  <c r="E13" i="156"/>
  <c r="D13" i="156"/>
  <c r="C13" i="156"/>
  <c r="B13" i="156"/>
  <c r="O12" i="156"/>
  <c r="N12" i="156"/>
  <c r="M12" i="156"/>
  <c r="L12" i="156"/>
  <c r="K12" i="156"/>
  <c r="J12" i="156"/>
  <c r="I12" i="156"/>
  <c r="H12" i="156"/>
  <c r="G12" i="156"/>
  <c r="F12" i="156"/>
  <c r="E12" i="156"/>
  <c r="D12" i="156"/>
  <c r="C12" i="156"/>
  <c r="B12" i="156"/>
  <c r="O11" i="156"/>
  <c r="N11" i="156"/>
  <c r="M11" i="156"/>
  <c r="L11" i="156"/>
  <c r="K11" i="156"/>
  <c r="J11" i="156"/>
  <c r="I11" i="156"/>
  <c r="H11" i="156"/>
  <c r="G11" i="156"/>
  <c r="F11" i="156"/>
  <c r="E11" i="156"/>
  <c r="D11" i="156"/>
  <c r="C11" i="156"/>
  <c r="B11" i="156"/>
  <c r="O10" i="156"/>
  <c r="N10" i="156"/>
  <c r="M10" i="156"/>
  <c r="L10" i="156"/>
  <c r="K10" i="156"/>
  <c r="J10" i="156"/>
  <c r="I10" i="156"/>
  <c r="H10" i="156"/>
  <c r="G10" i="156"/>
  <c r="F10" i="156"/>
  <c r="E10" i="156"/>
  <c r="D10" i="156"/>
  <c r="C10" i="156"/>
  <c r="B10" i="156"/>
  <c r="O9" i="156"/>
  <c r="N9" i="156"/>
  <c r="M9" i="156"/>
  <c r="L9" i="156"/>
  <c r="K9" i="156"/>
  <c r="J9" i="156"/>
  <c r="I9" i="156"/>
  <c r="H9" i="156"/>
  <c r="G9" i="156"/>
  <c r="F9" i="156"/>
  <c r="E9" i="156"/>
  <c r="D9" i="156"/>
  <c r="C9" i="156"/>
  <c r="B9" i="156"/>
  <c r="O8" i="156"/>
  <c r="N8" i="156"/>
  <c r="M8" i="156"/>
  <c r="L8" i="156"/>
  <c r="K8" i="156"/>
  <c r="J8" i="156"/>
  <c r="I8" i="156"/>
  <c r="H8" i="156"/>
  <c r="G8" i="156"/>
  <c r="F8" i="156"/>
  <c r="E8" i="156"/>
  <c r="D8" i="156"/>
  <c r="C8" i="156"/>
  <c r="B8" i="156"/>
  <c r="O7" i="156"/>
  <c r="N7" i="156"/>
  <c r="M7" i="156"/>
  <c r="L7" i="156"/>
  <c r="K7" i="156"/>
  <c r="J7" i="156"/>
  <c r="I7" i="156"/>
  <c r="H7" i="156"/>
  <c r="G7" i="156"/>
  <c r="F7" i="156"/>
  <c r="E7" i="156"/>
  <c r="D7" i="156"/>
  <c r="C7" i="156"/>
  <c r="B7" i="156"/>
  <c r="O34" i="155"/>
  <c r="N34" i="155"/>
  <c r="M34" i="155"/>
  <c r="L34" i="155"/>
  <c r="K34" i="155"/>
  <c r="J34" i="155"/>
  <c r="I34" i="155"/>
  <c r="H34" i="155"/>
  <c r="G34" i="155"/>
  <c r="F34" i="155"/>
  <c r="E34" i="155"/>
  <c r="D34" i="155"/>
  <c r="C34" i="155"/>
  <c r="B34" i="155"/>
  <c r="O33" i="155"/>
  <c r="N33" i="155"/>
  <c r="M33" i="155"/>
  <c r="L33" i="155"/>
  <c r="K33" i="155"/>
  <c r="J33" i="155"/>
  <c r="I33" i="155"/>
  <c r="H33" i="155"/>
  <c r="G33" i="155"/>
  <c r="F33" i="155"/>
  <c r="E33" i="155"/>
  <c r="D33" i="155"/>
  <c r="C33" i="155"/>
  <c r="B33" i="155"/>
  <c r="O32" i="155"/>
  <c r="N32" i="155"/>
  <c r="M32" i="155"/>
  <c r="L32" i="155"/>
  <c r="K32" i="155"/>
  <c r="J32" i="155"/>
  <c r="I32" i="155"/>
  <c r="H32" i="155"/>
  <c r="G32" i="155"/>
  <c r="F32" i="155"/>
  <c r="E32" i="155"/>
  <c r="D32" i="155"/>
  <c r="C32" i="155"/>
  <c r="B32" i="155"/>
  <c r="O31" i="155"/>
  <c r="N31" i="155"/>
  <c r="M31" i="155"/>
  <c r="L31" i="155"/>
  <c r="K31" i="155"/>
  <c r="J31" i="155"/>
  <c r="I31" i="155"/>
  <c r="H31" i="155"/>
  <c r="G31" i="155"/>
  <c r="F31" i="155"/>
  <c r="E31" i="155"/>
  <c r="D31" i="155"/>
  <c r="C31" i="155"/>
  <c r="B31" i="155"/>
  <c r="O30" i="155"/>
  <c r="N30" i="155"/>
  <c r="M30" i="155"/>
  <c r="L30" i="155"/>
  <c r="K30" i="155"/>
  <c r="J30" i="155"/>
  <c r="I30" i="155"/>
  <c r="H30" i="155"/>
  <c r="G30" i="155"/>
  <c r="F30" i="155"/>
  <c r="E30" i="155"/>
  <c r="D30" i="155"/>
  <c r="C30" i="155"/>
  <c r="B30" i="155"/>
  <c r="O29" i="155"/>
  <c r="N29" i="155"/>
  <c r="M29" i="155"/>
  <c r="L29" i="155"/>
  <c r="K29" i="155"/>
  <c r="J29" i="155"/>
  <c r="I29" i="155"/>
  <c r="H29" i="155"/>
  <c r="G29" i="155"/>
  <c r="F29" i="155"/>
  <c r="E29" i="155"/>
  <c r="D29" i="155"/>
  <c r="C29" i="155"/>
  <c r="B29" i="155"/>
  <c r="O28" i="155"/>
  <c r="N28" i="155"/>
  <c r="M28" i="155"/>
  <c r="L28" i="155"/>
  <c r="K28" i="155"/>
  <c r="J28" i="155"/>
  <c r="I28" i="155"/>
  <c r="H28" i="155"/>
  <c r="G28" i="155"/>
  <c r="F28" i="155"/>
  <c r="E28" i="155"/>
  <c r="D28" i="155"/>
  <c r="C28" i="155"/>
  <c r="B28" i="155"/>
  <c r="O27" i="155"/>
  <c r="N27" i="155"/>
  <c r="M27" i="155"/>
  <c r="L27" i="155"/>
  <c r="K27" i="155"/>
  <c r="J27" i="155"/>
  <c r="I27" i="155"/>
  <c r="H27" i="155"/>
  <c r="G27" i="155"/>
  <c r="F27" i="155"/>
  <c r="E27" i="155"/>
  <c r="D27" i="155"/>
  <c r="C27" i="155"/>
  <c r="B27" i="155"/>
  <c r="O26" i="155"/>
  <c r="N26" i="155"/>
  <c r="M26" i="155"/>
  <c r="L26" i="155"/>
  <c r="K26" i="155"/>
  <c r="J26" i="155"/>
  <c r="I26" i="155"/>
  <c r="H26" i="155"/>
  <c r="G26" i="155"/>
  <c r="F26" i="155"/>
  <c r="E26" i="155"/>
  <c r="D26" i="155"/>
  <c r="C26" i="155"/>
  <c r="B26" i="155"/>
  <c r="O25" i="155"/>
  <c r="N25" i="155"/>
  <c r="M25" i="155"/>
  <c r="L25" i="155"/>
  <c r="K25" i="155"/>
  <c r="J25" i="155"/>
  <c r="I25" i="155"/>
  <c r="H25" i="155"/>
  <c r="G25" i="155"/>
  <c r="F25" i="155"/>
  <c r="E25" i="155"/>
  <c r="D25" i="155"/>
  <c r="C25" i="155"/>
  <c r="B25" i="155"/>
  <c r="O24" i="155"/>
  <c r="N24" i="155"/>
  <c r="M24" i="155"/>
  <c r="L24" i="155"/>
  <c r="K24" i="155"/>
  <c r="J24" i="155"/>
  <c r="I24" i="155"/>
  <c r="H24" i="155"/>
  <c r="G24" i="155"/>
  <c r="F24" i="155"/>
  <c r="E24" i="155"/>
  <c r="D24" i="155"/>
  <c r="C24" i="155"/>
  <c r="B24" i="155"/>
  <c r="O23" i="155"/>
  <c r="N23" i="155"/>
  <c r="M23" i="155"/>
  <c r="L23" i="155"/>
  <c r="K23" i="155"/>
  <c r="J23" i="155"/>
  <c r="I23" i="155"/>
  <c r="H23" i="155"/>
  <c r="G23" i="155"/>
  <c r="F23" i="155"/>
  <c r="E23" i="155"/>
  <c r="D23" i="155"/>
  <c r="C23" i="155"/>
  <c r="B23" i="155"/>
  <c r="O22" i="155"/>
  <c r="N22" i="155"/>
  <c r="M22" i="155"/>
  <c r="L22" i="155"/>
  <c r="K22" i="155"/>
  <c r="J22" i="155"/>
  <c r="I22" i="155"/>
  <c r="H22" i="155"/>
  <c r="G22" i="155"/>
  <c r="F22" i="155"/>
  <c r="E22" i="155"/>
  <c r="D22" i="155"/>
  <c r="C22" i="155"/>
  <c r="B22" i="155"/>
  <c r="O21" i="155"/>
  <c r="N21" i="155"/>
  <c r="M21" i="155"/>
  <c r="L21" i="155"/>
  <c r="K21" i="155"/>
  <c r="J21" i="155"/>
  <c r="I21" i="155"/>
  <c r="H21" i="155"/>
  <c r="G21" i="155"/>
  <c r="F21" i="155"/>
  <c r="E21" i="155"/>
  <c r="D21" i="155"/>
  <c r="C21" i="155"/>
  <c r="B21" i="155"/>
  <c r="O20" i="155"/>
  <c r="N20" i="155"/>
  <c r="M20" i="155"/>
  <c r="L20" i="155"/>
  <c r="K20" i="155"/>
  <c r="J20" i="155"/>
  <c r="I20" i="155"/>
  <c r="H20" i="155"/>
  <c r="G20" i="155"/>
  <c r="F20" i="155"/>
  <c r="E20" i="155"/>
  <c r="D20" i="155"/>
  <c r="C20" i="155"/>
  <c r="B20" i="155"/>
  <c r="O19" i="155"/>
  <c r="N19" i="155"/>
  <c r="M19" i="155"/>
  <c r="L19" i="155"/>
  <c r="K19" i="155"/>
  <c r="J19" i="155"/>
  <c r="I19" i="155"/>
  <c r="H19" i="155"/>
  <c r="G19" i="155"/>
  <c r="F19" i="155"/>
  <c r="E19" i="155"/>
  <c r="D19" i="155"/>
  <c r="C19" i="155"/>
  <c r="B19" i="155"/>
  <c r="O18" i="155"/>
  <c r="N18" i="155"/>
  <c r="M18" i="155"/>
  <c r="L18" i="155"/>
  <c r="K18" i="155"/>
  <c r="J18" i="155"/>
  <c r="I18" i="155"/>
  <c r="H18" i="155"/>
  <c r="G18" i="155"/>
  <c r="F18" i="155"/>
  <c r="E18" i="155"/>
  <c r="D18" i="155"/>
  <c r="C18" i="155"/>
  <c r="B18" i="155"/>
  <c r="O17" i="155"/>
  <c r="N17" i="155"/>
  <c r="M17" i="155"/>
  <c r="L17" i="155"/>
  <c r="K17" i="155"/>
  <c r="J17" i="155"/>
  <c r="I17" i="155"/>
  <c r="H17" i="155"/>
  <c r="G17" i="155"/>
  <c r="F17" i="155"/>
  <c r="E17" i="155"/>
  <c r="D17" i="155"/>
  <c r="C17" i="155"/>
  <c r="B17" i="155"/>
  <c r="O16" i="155"/>
  <c r="N16" i="155"/>
  <c r="M16" i="155"/>
  <c r="L16" i="155"/>
  <c r="K16" i="155"/>
  <c r="J16" i="155"/>
  <c r="I16" i="155"/>
  <c r="H16" i="155"/>
  <c r="G16" i="155"/>
  <c r="F16" i="155"/>
  <c r="E16" i="155"/>
  <c r="D16" i="155"/>
  <c r="C16" i="155"/>
  <c r="B16" i="155"/>
  <c r="O15" i="155"/>
  <c r="N15" i="155"/>
  <c r="M15" i="155"/>
  <c r="L15" i="155"/>
  <c r="K15" i="155"/>
  <c r="J15" i="155"/>
  <c r="I15" i="155"/>
  <c r="H15" i="155"/>
  <c r="G15" i="155"/>
  <c r="F15" i="155"/>
  <c r="E15" i="155"/>
  <c r="D15" i="155"/>
  <c r="C15" i="155"/>
  <c r="B15" i="155"/>
  <c r="O14" i="155"/>
  <c r="N14" i="155"/>
  <c r="M14" i="155"/>
  <c r="L14" i="155"/>
  <c r="K14" i="155"/>
  <c r="J14" i="155"/>
  <c r="I14" i="155"/>
  <c r="H14" i="155"/>
  <c r="G14" i="155"/>
  <c r="F14" i="155"/>
  <c r="E14" i="155"/>
  <c r="D14" i="155"/>
  <c r="C14" i="155"/>
  <c r="B14" i="155"/>
  <c r="O13" i="155"/>
  <c r="N13" i="155"/>
  <c r="M13" i="155"/>
  <c r="L13" i="155"/>
  <c r="K13" i="155"/>
  <c r="J13" i="155"/>
  <c r="I13" i="155"/>
  <c r="H13" i="155"/>
  <c r="G13" i="155"/>
  <c r="F13" i="155"/>
  <c r="E13" i="155"/>
  <c r="D13" i="155"/>
  <c r="C13" i="155"/>
  <c r="B13" i="155"/>
  <c r="O12" i="155"/>
  <c r="N12" i="155"/>
  <c r="M12" i="155"/>
  <c r="L12" i="155"/>
  <c r="K12" i="155"/>
  <c r="J12" i="155"/>
  <c r="I12" i="155"/>
  <c r="H12" i="155"/>
  <c r="G12" i="155"/>
  <c r="F12" i="155"/>
  <c r="E12" i="155"/>
  <c r="D12" i="155"/>
  <c r="C12" i="155"/>
  <c r="B12" i="155"/>
  <c r="O11" i="155"/>
  <c r="N11" i="155"/>
  <c r="M11" i="155"/>
  <c r="L11" i="155"/>
  <c r="K11" i="155"/>
  <c r="J11" i="155"/>
  <c r="I11" i="155"/>
  <c r="H11" i="155"/>
  <c r="G11" i="155"/>
  <c r="F11" i="155"/>
  <c r="E11" i="155"/>
  <c r="D11" i="155"/>
  <c r="C11" i="155"/>
  <c r="B11" i="155"/>
  <c r="O10" i="155"/>
  <c r="N10" i="155"/>
  <c r="M10" i="155"/>
  <c r="L10" i="155"/>
  <c r="K10" i="155"/>
  <c r="J10" i="155"/>
  <c r="I10" i="155"/>
  <c r="H10" i="155"/>
  <c r="G10" i="155"/>
  <c r="F10" i="155"/>
  <c r="E10" i="155"/>
  <c r="D10" i="155"/>
  <c r="C10" i="155"/>
  <c r="B10" i="155"/>
  <c r="O9" i="155"/>
  <c r="N9" i="155"/>
  <c r="M9" i="155"/>
  <c r="L9" i="155"/>
  <c r="K9" i="155"/>
  <c r="J9" i="155"/>
  <c r="I9" i="155"/>
  <c r="H9" i="155"/>
  <c r="G9" i="155"/>
  <c r="F9" i="155"/>
  <c r="E9" i="155"/>
  <c r="D9" i="155"/>
  <c r="C9" i="155"/>
  <c r="B9" i="155"/>
  <c r="O8" i="155"/>
  <c r="N8" i="155"/>
  <c r="M8" i="155"/>
  <c r="L8" i="155"/>
  <c r="K8" i="155"/>
  <c r="J8" i="155"/>
  <c r="I8" i="155"/>
  <c r="H8" i="155"/>
  <c r="G8" i="155"/>
  <c r="F8" i="155"/>
  <c r="E8" i="155"/>
  <c r="D8" i="155"/>
  <c r="C8" i="155"/>
  <c r="B8" i="155"/>
  <c r="O7" i="155"/>
  <c r="N7" i="155"/>
  <c r="M7" i="155"/>
  <c r="L7" i="155"/>
  <c r="K7" i="155"/>
  <c r="J7" i="155"/>
  <c r="I7" i="155"/>
  <c r="H7" i="155"/>
  <c r="G7" i="155"/>
  <c r="F7" i="155"/>
  <c r="E7" i="155"/>
  <c r="D7" i="155"/>
  <c r="C7" i="155"/>
  <c r="B7" i="155"/>
  <c r="O34" i="154"/>
  <c r="N34" i="154"/>
  <c r="M34" i="154"/>
  <c r="L34" i="154"/>
  <c r="K34" i="154"/>
  <c r="J34" i="154"/>
  <c r="I34" i="154"/>
  <c r="H34" i="154"/>
  <c r="G34" i="154"/>
  <c r="F34" i="154"/>
  <c r="E34" i="154"/>
  <c r="D34" i="154"/>
  <c r="C34" i="154"/>
  <c r="B34" i="154"/>
  <c r="O33" i="154"/>
  <c r="N33" i="154"/>
  <c r="M33" i="154"/>
  <c r="L33" i="154"/>
  <c r="K33" i="154"/>
  <c r="J33" i="154"/>
  <c r="I33" i="154"/>
  <c r="H33" i="154"/>
  <c r="G33" i="154"/>
  <c r="F33" i="154"/>
  <c r="E33" i="154"/>
  <c r="D33" i="154"/>
  <c r="C33" i="154"/>
  <c r="B33" i="154"/>
  <c r="O32" i="154"/>
  <c r="N32" i="154"/>
  <c r="M32" i="154"/>
  <c r="L32" i="154"/>
  <c r="K32" i="154"/>
  <c r="J32" i="154"/>
  <c r="I32" i="154"/>
  <c r="H32" i="154"/>
  <c r="G32" i="154"/>
  <c r="F32" i="154"/>
  <c r="E32" i="154"/>
  <c r="D32" i="154"/>
  <c r="C32" i="154"/>
  <c r="B32" i="154"/>
  <c r="O31" i="154"/>
  <c r="N31" i="154"/>
  <c r="M31" i="154"/>
  <c r="L31" i="154"/>
  <c r="K31" i="154"/>
  <c r="J31" i="154"/>
  <c r="I31" i="154"/>
  <c r="H31" i="154"/>
  <c r="G31" i="154"/>
  <c r="F31" i="154"/>
  <c r="E31" i="154"/>
  <c r="D31" i="154"/>
  <c r="C31" i="154"/>
  <c r="B31" i="154"/>
  <c r="O30" i="154"/>
  <c r="N30" i="154"/>
  <c r="M30" i="154"/>
  <c r="L30" i="154"/>
  <c r="K30" i="154"/>
  <c r="J30" i="154"/>
  <c r="I30" i="154"/>
  <c r="H30" i="154"/>
  <c r="G30" i="154"/>
  <c r="F30" i="154"/>
  <c r="E30" i="154"/>
  <c r="D30" i="154"/>
  <c r="C30" i="154"/>
  <c r="B30" i="154"/>
  <c r="O29" i="154"/>
  <c r="N29" i="154"/>
  <c r="M29" i="154"/>
  <c r="L29" i="154"/>
  <c r="K29" i="154"/>
  <c r="J29" i="154"/>
  <c r="I29" i="154"/>
  <c r="H29" i="154"/>
  <c r="G29" i="154"/>
  <c r="F29" i="154"/>
  <c r="E29" i="154"/>
  <c r="D29" i="154"/>
  <c r="C29" i="154"/>
  <c r="B29" i="154"/>
  <c r="O28" i="154"/>
  <c r="N28" i="154"/>
  <c r="M28" i="154"/>
  <c r="L28" i="154"/>
  <c r="K28" i="154"/>
  <c r="J28" i="154"/>
  <c r="I28" i="154"/>
  <c r="H28" i="154"/>
  <c r="G28" i="154"/>
  <c r="F28" i="154"/>
  <c r="E28" i="154"/>
  <c r="D28" i="154"/>
  <c r="C28" i="154"/>
  <c r="B28" i="154"/>
  <c r="O27" i="154"/>
  <c r="N27" i="154"/>
  <c r="M27" i="154"/>
  <c r="L27" i="154"/>
  <c r="K27" i="154"/>
  <c r="J27" i="154"/>
  <c r="I27" i="154"/>
  <c r="H27" i="154"/>
  <c r="G27" i="154"/>
  <c r="F27" i="154"/>
  <c r="E27" i="154"/>
  <c r="D27" i="154"/>
  <c r="C27" i="154"/>
  <c r="B27" i="154"/>
  <c r="O26" i="154"/>
  <c r="N26" i="154"/>
  <c r="M26" i="154"/>
  <c r="L26" i="154"/>
  <c r="K26" i="154"/>
  <c r="J26" i="154"/>
  <c r="I26" i="154"/>
  <c r="H26" i="154"/>
  <c r="G26" i="154"/>
  <c r="F26" i="154"/>
  <c r="E26" i="154"/>
  <c r="D26" i="154"/>
  <c r="C26" i="154"/>
  <c r="B26" i="154"/>
  <c r="O25" i="154"/>
  <c r="N25" i="154"/>
  <c r="M25" i="154"/>
  <c r="L25" i="154"/>
  <c r="K25" i="154"/>
  <c r="J25" i="154"/>
  <c r="I25" i="154"/>
  <c r="H25" i="154"/>
  <c r="G25" i="154"/>
  <c r="F25" i="154"/>
  <c r="E25" i="154"/>
  <c r="D25" i="154"/>
  <c r="C25" i="154"/>
  <c r="B25" i="154"/>
  <c r="O24" i="154"/>
  <c r="N24" i="154"/>
  <c r="M24" i="154"/>
  <c r="L24" i="154"/>
  <c r="K24" i="154"/>
  <c r="J24" i="154"/>
  <c r="I24" i="154"/>
  <c r="H24" i="154"/>
  <c r="G24" i="154"/>
  <c r="F24" i="154"/>
  <c r="E24" i="154"/>
  <c r="D24" i="154"/>
  <c r="C24" i="154"/>
  <c r="B24" i="154"/>
  <c r="O23" i="154"/>
  <c r="N23" i="154"/>
  <c r="M23" i="154"/>
  <c r="L23" i="154"/>
  <c r="K23" i="154"/>
  <c r="J23" i="154"/>
  <c r="I23" i="154"/>
  <c r="H23" i="154"/>
  <c r="G23" i="154"/>
  <c r="F23" i="154"/>
  <c r="E23" i="154"/>
  <c r="D23" i="154"/>
  <c r="C23" i="154"/>
  <c r="B23" i="154"/>
  <c r="O22" i="154"/>
  <c r="N22" i="154"/>
  <c r="M22" i="154"/>
  <c r="L22" i="154"/>
  <c r="K22" i="154"/>
  <c r="J22" i="154"/>
  <c r="I22" i="154"/>
  <c r="H22" i="154"/>
  <c r="G22" i="154"/>
  <c r="F22" i="154"/>
  <c r="E22" i="154"/>
  <c r="D22" i="154"/>
  <c r="C22" i="154"/>
  <c r="B22" i="154"/>
  <c r="O21" i="154"/>
  <c r="N21" i="154"/>
  <c r="M21" i="154"/>
  <c r="L21" i="154"/>
  <c r="K21" i="154"/>
  <c r="J21" i="154"/>
  <c r="I21" i="154"/>
  <c r="H21" i="154"/>
  <c r="G21" i="154"/>
  <c r="F21" i="154"/>
  <c r="E21" i="154"/>
  <c r="D21" i="154"/>
  <c r="C21" i="154"/>
  <c r="B21" i="154"/>
  <c r="O20" i="154"/>
  <c r="N20" i="154"/>
  <c r="M20" i="154"/>
  <c r="L20" i="154"/>
  <c r="K20" i="154"/>
  <c r="J20" i="154"/>
  <c r="I20" i="154"/>
  <c r="H20" i="154"/>
  <c r="G20" i="154"/>
  <c r="F20" i="154"/>
  <c r="E20" i="154"/>
  <c r="D20" i="154"/>
  <c r="C20" i="154"/>
  <c r="B20" i="154"/>
  <c r="O19" i="154"/>
  <c r="N19" i="154"/>
  <c r="M19" i="154"/>
  <c r="L19" i="154"/>
  <c r="K19" i="154"/>
  <c r="J19" i="154"/>
  <c r="I19" i="154"/>
  <c r="H19" i="154"/>
  <c r="G19" i="154"/>
  <c r="F19" i="154"/>
  <c r="E19" i="154"/>
  <c r="D19" i="154"/>
  <c r="C19" i="154"/>
  <c r="B19" i="154"/>
  <c r="O18" i="154"/>
  <c r="N18" i="154"/>
  <c r="M18" i="154"/>
  <c r="L18" i="154"/>
  <c r="K18" i="154"/>
  <c r="J18" i="154"/>
  <c r="I18" i="154"/>
  <c r="H18" i="154"/>
  <c r="G18" i="154"/>
  <c r="F18" i="154"/>
  <c r="E18" i="154"/>
  <c r="D18" i="154"/>
  <c r="C18" i="154"/>
  <c r="B18" i="154"/>
  <c r="O17" i="154"/>
  <c r="N17" i="154"/>
  <c r="M17" i="154"/>
  <c r="L17" i="154"/>
  <c r="K17" i="154"/>
  <c r="J17" i="154"/>
  <c r="I17" i="154"/>
  <c r="H17" i="154"/>
  <c r="G17" i="154"/>
  <c r="F17" i="154"/>
  <c r="E17" i="154"/>
  <c r="D17" i="154"/>
  <c r="C17" i="154"/>
  <c r="B17" i="154"/>
  <c r="O16" i="154"/>
  <c r="N16" i="154"/>
  <c r="M16" i="154"/>
  <c r="L16" i="154"/>
  <c r="K16" i="154"/>
  <c r="J16" i="154"/>
  <c r="I16" i="154"/>
  <c r="H16" i="154"/>
  <c r="G16" i="154"/>
  <c r="F16" i="154"/>
  <c r="E16" i="154"/>
  <c r="D16" i="154"/>
  <c r="C16" i="154"/>
  <c r="B16" i="154"/>
  <c r="O15" i="154"/>
  <c r="N15" i="154"/>
  <c r="M15" i="154"/>
  <c r="L15" i="154"/>
  <c r="K15" i="154"/>
  <c r="J15" i="154"/>
  <c r="I15" i="154"/>
  <c r="H15" i="154"/>
  <c r="G15" i="154"/>
  <c r="F15" i="154"/>
  <c r="E15" i="154"/>
  <c r="D15" i="154"/>
  <c r="C15" i="154"/>
  <c r="B15" i="154"/>
  <c r="O14" i="154"/>
  <c r="N14" i="154"/>
  <c r="M14" i="154"/>
  <c r="L14" i="154"/>
  <c r="K14" i="154"/>
  <c r="J14" i="154"/>
  <c r="I14" i="154"/>
  <c r="H14" i="154"/>
  <c r="G14" i="154"/>
  <c r="F14" i="154"/>
  <c r="E14" i="154"/>
  <c r="D14" i="154"/>
  <c r="C14" i="154"/>
  <c r="B14" i="154"/>
  <c r="O13" i="154"/>
  <c r="N13" i="154"/>
  <c r="M13" i="154"/>
  <c r="L13" i="154"/>
  <c r="K13" i="154"/>
  <c r="J13" i="154"/>
  <c r="I13" i="154"/>
  <c r="H13" i="154"/>
  <c r="G13" i="154"/>
  <c r="F13" i="154"/>
  <c r="E13" i="154"/>
  <c r="D13" i="154"/>
  <c r="C13" i="154"/>
  <c r="B13" i="154"/>
  <c r="O12" i="154"/>
  <c r="N12" i="154"/>
  <c r="M12" i="154"/>
  <c r="L12" i="154"/>
  <c r="K12" i="154"/>
  <c r="J12" i="154"/>
  <c r="I12" i="154"/>
  <c r="H12" i="154"/>
  <c r="G12" i="154"/>
  <c r="F12" i="154"/>
  <c r="E12" i="154"/>
  <c r="D12" i="154"/>
  <c r="C12" i="154"/>
  <c r="B12" i="154"/>
  <c r="O11" i="154"/>
  <c r="N11" i="154"/>
  <c r="M11" i="154"/>
  <c r="L11" i="154"/>
  <c r="K11" i="154"/>
  <c r="J11" i="154"/>
  <c r="I11" i="154"/>
  <c r="H11" i="154"/>
  <c r="G11" i="154"/>
  <c r="F11" i="154"/>
  <c r="E11" i="154"/>
  <c r="D11" i="154"/>
  <c r="C11" i="154"/>
  <c r="B11" i="154"/>
  <c r="O10" i="154"/>
  <c r="N10" i="154"/>
  <c r="M10" i="154"/>
  <c r="L10" i="154"/>
  <c r="K10" i="154"/>
  <c r="J10" i="154"/>
  <c r="I10" i="154"/>
  <c r="H10" i="154"/>
  <c r="G10" i="154"/>
  <c r="F10" i="154"/>
  <c r="E10" i="154"/>
  <c r="D10" i="154"/>
  <c r="C10" i="154"/>
  <c r="B10" i="154"/>
  <c r="O9" i="154"/>
  <c r="N9" i="154"/>
  <c r="M9" i="154"/>
  <c r="L9" i="154"/>
  <c r="K9" i="154"/>
  <c r="J9" i="154"/>
  <c r="I9" i="154"/>
  <c r="H9" i="154"/>
  <c r="G9" i="154"/>
  <c r="F9" i="154"/>
  <c r="E9" i="154"/>
  <c r="D9" i="154"/>
  <c r="C9" i="154"/>
  <c r="B9" i="154"/>
  <c r="O8" i="154"/>
  <c r="N8" i="154"/>
  <c r="M8" i="154"/>
  <c r="L8" i="154"/>
  <c r="K8" i="154"/>
  <c r="J8" i="154"/>
  <c r="I8" i="154"/>
  <c r="H8" i="154"/>
  <c r="G8" i="154"/>
  <c r="F8" i="154"/>
  <c r="E8" i="154"/>
  <c r="D8" i="154"/>
  <c r="C8" i="154"/>
  <c r="B8" i="154"/>
  <c r="O7" i="154"/>
  <c r="N7" i="154"/>
  <c r="M7" i="154"/>
  <c r="L7" i="154"/>
  <c r="K7" i="154"/>
  <c r="J7" i="154"/>
  <c r="I7" i="154"/>
  <c r="H7" i="154"/>
  <c r="G7" i="154"/>
  <c r="F7" i="154"/>
  <c r="E7" i="154"/>
  <c r="D7" i="154"/>
  <c r="C7" i="154"/>
  <c r="B7" i="154"/>
  <c r="O34" i="153"/>
  <c r="N34" i="153"/>
  <c r="M34" i="153"/>
  <c r="L34" i="153"/>
  <c r="K34" i="153"/>
  <c r="J34" i="153"/>
  <c r="I34" i="153"/>
  <c r="H34" i="153"/>
  <c r="G34" i="153"/>
  <c r="F34" i="153"/>
  <c r="E34" i="153"/>
  <c r="D34" i="153"/>
  <c r="C34" i="153"/>
  <c r="B34" i="153"/>
  <c r="O33" i="153"/>
  <c r="N33" i="153"/>
  <c r="M33" i="153"/>
  <c r="L33" i="153"/>
  <c r="K33" i="153"/>
  <c r="J33" i="153"/>
  <c r="I33" i="153"/>
  <c r="H33" i="153"/>
  <c r="G33" i="153"/>
  <c r="F33" i="153"/>
  <c r="E33" i="153"/>
  <c r="D33" i="153"/>
  <c r="C33" i="153"/>
  <c r="B33" i="153"/>
  <c r="O32" i="153"/>
  <c r="N32" i="153"/>
  <c r="M32" i="153"/>
  <c r="L32" i="153"/>
  <c r="K32" i="153"/>
  <c r="J32" i="153"/>
  <c r="I32" i="153"/>
  <c r="H32" i="153"/>
  <c r="G32" i="153"/>
  <c r="F32" i="153"/>
  <c r="E32" i="153"/>
  <c r="D32" i="153"/>
  <c r="C32" i="153"/>
  <c r="B32" i="153"/>
  <c r="O31" i="153"/>
  <c r="N31" i="153"/>
  <c r="M31" i="153"/>
  <c r="L31" i="153"/>
  <c r="K31" i="153"/>
  <c r="J31" i="153"/>
  <c r="I31" i="153"/>
  <c r="H31" i="153"/>
  <c r="G31" i="153"/>
  <c r="F31" i="153"/>
  <c r="E31" i="153"/>
  <c r="D31" i="153"/>
  <c r="C31" i="153"/>
  <c r="B31" i="153"/>
  <c r="O30" i="153"/>
  <c r="N30" i="153"/>
  <c r="M30" i="153"/>
  <c r="L30" i="153"/>
  <c r="K30" i="153"/>
  <c r="J30" i="153"/>
  <c r="I30" i="153"/>
  <c r="H30" i="153"/>
  <c r="G30" i="153"/>
  <c r="F30" i="153"/>
  <c r="E30" i="153"/>
  <c r="D30" i="153"/>
  <c r="C30" i="153"/>
  <c r="B30" i="153"/>
  <c r="O29" i="153"/>
  <c r="N29" i="153"/>
  <c r="M29" i="153"/>
  <c r="L29" i="153"/>
  <c r="K29" i="153"/>
  <c r="J29" i="153"/>
  <c r="I29" i="153"/>
  <c r="H29" i="153"/>
  <c r="G29" i="153"/>
  <c r="F29" i="153"/>
  <c r="E29" i="153"/>
  <c r="D29" i="153"/>
  <c r="C29" i="153"/>
  <c r="B29" i="153"/>
  <c r="O28" i="153"/>
  <c r="N28" i="153"/>
  <c r="M28" i="153"/>
  <c r="L28" i="153"/>
  <c r="K28" i="153"/>
  <c r="J28" i="153"/>
  <c r="I28" i="153"/>
  <c r="H28" i="153"/>
  <c r="G28" i="153"/>
  <c r="F28" i="153"/>
  <c r="E28" i="153"/>
  <c r="D28" i="153"/>
  <c r="C28" i="153"/>
  <c r="B28" i="153"/>
  <c r="O27" i="153"/>
  <c r="N27" i="153"/>
  <c r="M27" i="153"/>
  <c r="L27" i="153"/>
  <c r="K27" i="153"/>
  <c r="J27" i="153"/>
  <c r="I27" i="153"/>
  <c r="H27" i="153"/>
  <c r="G27" i="153"/>
  <c r="F27" i="153"/>
  <c r="E27" i="153"/>
  <c r="D27" i="153"/>
  <c r="C27" i="153"/>
  <c r="B27" i="153"/>
  <c r="O26" i="153"/>
  <c r="N26" i="153"/>
  <c r="M26" i="153"/>
  <c r="L26" i="153"/>
  <c r="K26" i="153"/>
  <c r="J26" i="153"/>
  <c r="I26" i="153"/>
  <c r="H26" i="153"/>
  <c r="G26" i="153"/>
  <c r="F26" i="153"/>
  <c r="E26" i="153"/>
  <c r="D26" i="153"/>
  <c r="C26" i="153"/>
  <c r="B26" i="153"/>
  <c r="O25" i="153"/>
  <c r="N25" i="153"/>
  <c r="M25" i="153"/>
  <c r="L25" i="153"/>
  <c r="K25" i="153"/>
  <c r="J25" i="153"/>
  <c r="I25" i="153"/>
  <c r="H25" i="153"/>
  <c r="G25" i="153"/>
  <c r="F25" i="153"/>
  <c r="E25" i="153"/>
  <c r="D25" i="153"/>
  <c r="C25" i="153"/>
  <c r="B25" i="153"/>
  <c r="O24" i="153"/>
  <c r="N24" i="153"/>
  <c r="M24" i="153"/>
  <c r="L24" i="153"/>
  <c r="K24" i="153"/>
  <c r="J24" i="153"/>
  <c r="I24" i="153"/>
  <c r="H24" i="153"/>
  <c r="G24" i="153"/>
  <c r="F24" i="153"/>
  <c r="E24" i="153"/>
  <c r="D24" i="153"/>
  <c r="C24" i="153"/>
  <c r="B24" i="153"/>
  <c r="O23" i="153"/>
  <c r="N23" i="153"/>
  <c r="M23" i="153"/>
  <c r="L23" i="153"/>
  <c r="K23" i="153"/>
  <c r="J23" i="153"/>
  <c r="I23" i="153"/>
  <c r="H23" i="153"/>
  <c r="G23" i="153"/>
  <c r="F23" i="153"/>
  <c r="E23" i="153"/>
  <c r="D23" i="153"/>
  <c r="C23" i="153"/>
  <c r="B23" i="153"/>
  <c r="O22" i="153"/>
  <c r="N22" i="153"/>
  <c r="M22" i="153"/>
  <c r="L22" i="153"/>
  <c r="K22" i="153"/>
  <c r="J22" i="153"/>
  <c r="I22" i="153"/>
  <c r="H22" i="153"/>
  <c r="G22" i="153"/>
  <c r="F22" i="153"/>
  <c r="E22" i="153"/>
  <c r="D22" i="153"/>
  <c r="C22" i="153"/>
  <c r="B22" i="153"/>
  <c r="O21" i="153"/>
  <c r="N21" i="153"/>
  <c r="M21" i="153"/>
  <c r="L21" i="153"/>
  <c r="K21" i="153"/>
  <c r="J21" i="153"/>
  <c r="I21" i="153"/>
  <c r="H21" i="153"/>
  <c r="G21" i="153"/>
  <c r="F21" i="153"/>
  <c r="E21" i="153"/>
  <c r="D21" i="153"/>
  <c r="C21" i="153"/>
  <c r="B21" i="153"/>
  <c r="O20" i="153"/>
  <c r="N20" i="153"/>
  <c r="M20" i="153"/>
  <c r="L20" i="153"/>
  <c r="K20" i="153"/>
  <c r="J20" i="153"/>
  <c r="I20" i="153"/>
  <c r="H20" i="153"/>
  <c r="G20" i="153"/>
  <c r="F20" i="153"/>
  <c r="E20" i="153"/>
  <c r="D20" i="153"/>
  <c r="C20" i="153"/>
  <c r="B20" i="153"/>
  <c r="O19" i="153"/>
  <c r="N19" i="153"/>
  <c r="M19" i="153"/>
  <c r="L19" i="153"/>
  <c r="K19" i="153"/>
  <c r="J19" i="153"/>
  <c r="I19" i="153"/>
  <c r="H19" i="153"/>
  <c r="G19" i="153"/>
  <c r="F19" i="153"/>
  <c r="E19" i="153"/>
  <c r="D19" i="153"/>
  <c r="C19" i="153"/>
  <c r="B19" i="153"/>
  <c r="O18" i="153"/>
  <c r="N18" i="153"/>
  <c r="M18" i="153"/>
  <c r="L18" i="153"/>
  <c r="K18" i="153"/>
  <c r="J18" i="153"/>
  <c r="I18" i="153"/>
  <c r="H18" i="153"/>
  <c r="G18" i="153"/>
  <c r="F18" i="153"/>
  <c r="E18" i="153"/>
  <c r="D18" i="153"/>
  <c r="C18" i="153"/>
  <c r="B18" i="153"/>
  <c r="O17" i="153"/>
  <c r="N17" i="153"/>
  <c r="M17" i="153"/>
  <c r="L17" i="153"/>
  <c r="K17" i="153"/>
  <c r="J17" i="153"/>
  <c r="I17" i="153"/>
  <c r="H17" i="153"/>
  <c r="G17" i="153"/>
  <c r="F17" i="153"/>
  <c r="E17" i="153"/>
  <c r="D17" i="153"/>
  <c r="C17" i="153"/>
  <c r="B17" i="153"/>
  <c r="O16" i="153"/>
  <c r="N16" i="153"/>
  <c r="M16" i="153"/>
  <c r="L16" i="153"/>
  <c r="K16" i="153"/>
  <c r="J16" i="153"/>
  <c r="I16" i="153"/>
  <c r="H16" i="153"/>
  <c r="G16" i="153"/>
  <c r="F16" i="153"/>
  <c r="E16" i="153"/>
  <c r="D16" i="153"/>
  <c r="C16" i="153"/>
  <c r="B16" i="153"/>
  <c r="O15" i="153"/>
  <c r="N15" i="153"/>
  <c r="M15" i="153"/>
  <c r="L15" i="153"/>
  <c r="K15" i="153"/>
  <c r="J15" i="153"/>
  <c r="I15" i="153"/>
  <c r="H15" i="153"/>
  <c r="G15" i="153"/>
  <c r="F15" i="153"/>
  <c r="E15" i="153"/>
  <c r="D15" i="153"/>
  <c r="C15" i="153"/>
  <c r="B15" i="153"/>
  <c r="O14" i="153"/>
  <c r="N14" i="153"/>
  <c r="M14" i="153"/>
  <c r="L14" i="153"/>
  <c r="K14" i="153"/>
  <c r="J14" i="153"/>
  <c r="I14" i="153"/>
  <c r="H14" i="153"/>
  <c r="G14" i="153"/>
  <c r="F14" i="153"/>
  <c r="E14" i="153"/>
  <c r="D14" i="153"/>
  <c r="C14" i="153"/>
  <c r="B14" i="153"/>
  <c r="O13" i="153"/>
  <c r="N13" i="153"/>
  <c r="M13" i="153"/>
  <c r="L13" i="153"/>
  <c r="K13" i="153"/>
  <c r="J13" i="153"/>
  <c r="I13" i="153"/>
  <c r="H13" i="153"/>
  <c r="G13" i="153"/>
  <c r="F13" i="153"/>
  <c r="E13" i="153"/>
  <c r="D13" i="153"/>
  <c r="C13" i="153"/>
  <c r="B13" i="153"/>
  <c r="O12" i="153"/>
  <c r="N12" i="153"/>
  <c r="M12" i="153"/>
  <c r="L12" i="153"/>
  <c r="K12" i="153"/>
  <c r="J12" i="153"/>
  <c r="I12" i="153"/>
  <c r="H12" i="153"/>
  <c r="G12" i="153"/>
  <c r="F12" i="153"/>
  <c r="E12" i="153"/>
  <c r="D12" i="153"/>
  <c r="C12" i="153"/>
  <c r="B12" i="153"/>
  <c r="O11" i="153"/>
  <c r="N11" i="153"/>
  <c r="M11" i="153"/>
  <c r="L11" i="153"/>
  <c r="K11" i="153"/>
  <c r="J11" i="153"/>
  <c r="I11" i="153"/>
  <c r="H11" i="153"/>
  <c r="G11" i="153"/>
  <c r="F11" i="153"/>
  <c r="E11" i="153"/>
  <c r="D11" i="153"/>
  <c r="C11" i="153"/>
  <c r="B11" i="153"/>
  <c r="O10" i="153"/>
  <c r="N10" i="153"/>
  <c r="M10" i="153"/>
  <c r="L10" i="153"/>
  <c r="K10" i="153"/>
  <c r="J10" i="153"/>
  <c r="I10" i="153"/>
  <c r="H10" i="153"/>
  <c r="G10" i="153"/>
  <c r="F10" i="153"/>
  <c r="E10" i="153"/>
  <c r="D10" i="153"/>
  <c r="C10" i="153"/>
  <c r="B10" i="153"/>
  <c r="O9" i="153"/>
  <c r="N9" i="153"/>
  <c r="M9" i="153"/>
  <c r="L9" i="153"/>
  <c r="K9" i="153"/>
  <c r="J9" i="153"/>
  <c r="I9" i="153"/>
  <c r="H9" i="153"/>
  <c r="G9" i="153"/>
  <c r="F9" i="153"/>
  <c r="E9" i="153"/>
  <c r="D9" i="153"/>
  <c r="C9" i="153"/>
  <c r="B9" i="153"/>
  <c r="O8" i="153"/>
  <c r="N8" i="153"/>
  <c r="M8" i="153"/>
  <c r="L8" i="153"/>
  <c r="K8" i="153"/>
  <c r="J8" i="153"/>
  <c r="I8" i="153"/>
  <c r="H8" i="153"/>
  <c r="G8" i="153"/>
  <c r="F8" i="153"/>
  <c r="E8" i="153"/>
  <c r="D8" i="153"/>
  <c r="C8" i="153"/>
  <c r="B8" i="153"/>
  <c r="O7" i="153"/>
  <c r="N7" i="153"/>
  <c r="M7" i="153"/>
  <c r="L7" i="153"/>
  <c r="K7" i="153"/>
  <c r="J7" i="153"/>
  <c r="I7" i="153"/>
  <c r="H7" i="153"/>
  <c r="G7" i="153"/>
  <c r="F7" i="153"/>
  <c r="E7" i="153"/>
  <c r="D7" i="153"/>
  <c r="C7" i="153"/>
  <c r="B7" i="153"/>
  <c r="O35" i="152"/>
  <c r="N35" i="152"/>
  <c r="M35" i="152"/>
  <c r="L35" i="152"/>
  <c r="K35" i="152"/>
  <c r="J35" i="152"/>
  <c r="I35" i="152"/>
  <c r="H35" i="152"/>
  <c r="G35" i="152"/>
  <c r="F35" i="152"/>
  <c r="E35" i="152"/>
  <c r="D35" i="152"/>
  <c r="C35" i="152"/>
  <c r="B35" i="152"/>
  <c r="O34" i="152"/>
  <c r="N34" i="152"/>
  <c r="M34" i="152"/>
  <c r="L34" i="152"/>
  <c r="K34" i="152"/>
  <c r="J34" i="152"/>
  <c r="I34" i="152"/>
  <c r="H34" i="152"/>
  <c r="G34" i="152"/>
  <c r="F34" i="152"/>
  <c r="E34" i="152"/>
  <c r="D34" i="152"/>
  <c r="C34" i="152"/>
  <c r="B34" i="152"/>
  <c r="O33" i="152"/>
  <c r="N33" i="152"/>
  <c r="M33" i="152"/>
  <c r="L33" i="152"/>
  <c r="K33" i="152"/>
  <c r="J33" i="152"/>
  <c r="I33" i="152"/>
  <c r="H33" i="152"/>
  <c r="G33" i="152"/>
  <c r="F33" i="152"/>
  <c r="E33" i="152"/>
  <c r="D33" i="152"/>
  <c r="C33" i="152"/>
  <c r="B33" i="152"/>
  <c r="O32" i="152"/>
  <c r="N32" i="152"/>
  <c r="M32" i="152"/>
  <c r="L32" i="152"/>
  <c r="K32" i="152"/>
  <c r="J32" i="152"/>
  <c r="I32" i="152"/>
  <c r="H32" i="152"/>
  <c r="G32" i="152"/>
  <c r="F32" i="152"/>
  <c r="E32" i="152"/>
  <c r="D32" i="152"/>
  <c r="C32" i="152"/>
  <c r="B32" i="152"/>
  <c r="O31" i="152"/>
  <c r="N31" i="152"/>
  <c r="M31" i="152"/>
  <c r="L31" i="152"/>
  <c r="K31" i="152"/>
  <c r="J31" i="152"/>
  <c r="I31" i="152"/>
  <c r="H31" i="152"/>
  <c r="G31" i="152"/>
  <c r="F31" i="152"/>
  <c r="E31" i="152"/>
  <c r="D31" i="152"/>
  <c r="C31" i="152"/>
  <c r="B31" i="152"/>
  <c r="O30" i="152"/>
  <c r="N30" i="152"/>
  <c r="M30" i="152"/>
  <c r="L30" i="152"/>
  <c r="K30" i="152"/>
  <c r="J30" i="152"/>
  <c r="I30" i="152"/>
  <c r="H30" i="152"/>
  <c r="G30" i="152"/>
  <c r="F30" i="152"/>
  <c r="E30" i="152"/>
  <c r="D30" i="152"/>
  <c r="C30" i="152"/>
  <c r="B30" i="152"/>
  <c r="O29" i="152"/>
  <c r="N29" i="152"/>
  <c r="M29" i="152"/>
  <c r="L29" i="152"/>
  <c r="K29" i="152"/>
  <c r="J29" i="152"/>
  <c r="I29" i="152"/>
  <c r="H29" i="152"/>
  <c r="G29" i="152"/>
  <c r="F29" i="152"/>
  <c r="E29" i="152"/>
  <c r="D29" i="152"/>
  <c r="C29" i="152"/>
  <c r="B29" i="152"/>
  <c r="O28" i="152"/>
  <c r="N28" i="152"/>
  <c r="M28" i="152"/>
  <c r="L28" i="152"/>
  <c r="K28" i="152"/>
  <c r="J28" i="152"/>
  <c r="I28" i="152"/>
  <c r="H28" i="152"/>
  <c r="G28" i="152"/>
  <c r="F28" i="152"/>
  <c r="E28" i="152"/>
  <c r="D28" i="152"/>
  <c r="C28" i="152"/>
  <c r="B28" i="152"/>
  <c r="O27" i="152"/>
  <c r="N27" i="152"/>
  <c r="M27" i="152"/>
  <c r="L27" i="152"/>
  <c r="K27" i="152"/>
  <c r="J27" i="152"/>
  <c r="I27" i="152"/>
  <c r="H27" i="152"/>
  <c r="G27" i="152"/>
  <c r="F27" i="152"/>
  <c r="E27" i="152"/>
  <c r="D27" i="152"/>
  <c r="C27" i="152"/>
  <c r="B27" i="152"/>
  <c r="N26" i="152"/>
  <c r="M26" i="152"/>
  <c r="L26" i="152"/>
  <c r="K26" i="152"/>
  <c r="J26" i="152"/>
  <c r="I26" i="152"/>
  <c r="H26" i="152"/>
  <c r="G26" i="152"/>
  <c r="F26" i="152"/>
  <c r="E26" i="152"/>
  <c r="D26" i="152"/>
  <c r="C26" i="152"/>
  <c r="B26" i="152"/>
  <c r="O25" i="152"/>
  <c r="N25" i="152"/>
  <c r="M25" i="152"/>
  <c r="L25" i="152"/>
  <c r="K25" i="152"/>
  <c r="J25" i="152"/>
  <c r="I25" i="152"/>
  <c r="H25" i="152"/>
  <c r="G25" i="152"/>
  <c r="F25" i="152"/>
  <c r="E25" i="152"/>
  <c r="D25" i="152"/>
  <c r="C25" i="152"/>
  <c r="B25" i="152"/>
  <c r="O24" i="152"/>
  <c r="N24" i="152"/>
  <c r="M24" i="152"/>
  <c r="L24" i="152"/>
  <c r="K24" i="152"/>
  <c r="J24" i="152"/>
  <c r="I24" i="152"/>
  <c r="H24" i="152"/>
  <c r="G24" i="152"/>
  <c r="F24" i="152"/>
  <c r="E24" i="152"/>
  <c r="D24" i="152"/>
  <c r="C24" i="152"/>
  <c r="B24" i="152"/>
  <c r="O23" i="152"/>
  <c r="N23" i="152"/>
  <c r="M23" i="152"/>
  <c r="L23" i="152"/>
  <c r="K23" i="152"/>
  <c r="J23" i="152"/>
  <c r="I23" i="152"/>
  <c r="H23" i="152"/>
  <c r="G23" i="152"/>
  <c r="F23" i="152"/>
  <c r="E23" i="152"/>
  <c r="D23" i="152"/>
  <c r="C23" i="152"/>
  <c r="B23" i="152"/>
  <c r="O22" i="152"/>
  <c r="N22" i="152"/>
  <c r="M22" i="152"/>
  <c r="L22" i="152"/>
  <c r="K22" i="152"/>
  <c r="J22" i="152"/>
  <c r="I22" i="152"/>
  <c r="H22" i="152"/>
  <c r="G22" i="152"/>
  <c r="F22" i="152"/>
  <c r="E22" i="152"/>
  <c r="D22" i="152"/>
  <c r="C22" i="152"/>
  <c r="B22" i="152"/>
  <c r="O21" i="152"/>
  <c r="N21" i="152"/>
  <c r="M21" i="152"/>
  <c r="L21" i="152"/>
  <c r="K21" i="152"/>
  <c r="J21" i="152"/>
  <c r="I21" i="152"/>
  <c r="H21" i="152"/>
  <c r="G21" i="152"/>
  <c r="F21" i="152"/>
  <c r="E21" i="152"/>
  <c r="D21" i="152"/>
  <c r="C21" i="152"/>
  <c r="B21" i="152"/>
  <c r="O20" i="152"/>
  <c r="N20" i="152"/>
  <c r="M20" i="152"/>
  <c r="L20" i="152"/>
  <c r="K20" i="152"/>
  <c r="J20" i="152"/>
  <c r="I20" i="152"/>
  <c r="H20" i="152"/>
  <c r="G20" i="152"/>
  <c r="F20" i="152"/>
  <c r="E20" i="152"/>
  <c r="D20" i="152"/>
  <c r="C20" i="152"/>
  <c r="B20" i="152"/>
  <c r="O19" i="152"/>
  <c r="N19" i="152"/>
  <c r="M19" i="152"/>
  <c r="L19" i="152"/>
  <c r="K19" i="152"/>
  <c r="J19" i="152"/>
  <c r="I19" i="152"/>
  <c r="H19" i="152"/>
  <c r="G19" i="152"/>
  <c r="F19" i="152"/>
  <c r="E19" i="152"/>
  <c r="D19" i="152"/>
  <c r="C19" i="152"/>
  <c r="B19" i="152"/>
  <c r="O18" i="152"/>
  <c r="N18" i="152"/>
  <c r="M18" i="152"/>
  <c r="L18" i="152"/>
  <c r="K18" i="152"/>
  <c r="J18" i="152"/>
  <c r="I18" i="152"/>
  <c r="H18" i="152"/>
  <c r="G18" i="152"/>
  <c r="F18" i="152"/>
  <c r="E18" i="152"/>
  <c r="D18" i="152"/>
  <c r="C18" i="152"/>
  <c r="B18" i="152"/>
  <c r="O17" i="152"/>
  <c r="N17" i="152"/>
  <c r="M17" i="152"/>
  <c r="L17" i="152"/>
  <c r="K17" i="152"/>
  <c r="J17" i="152"/>
  <c r="I17" i="152"/>
  <c r="H17" i="152"/>
  <c r="G17" i="152"/>
  <c r="F17" i="152"/>
  <c r="E17" i="152"/>
  <c r="D17" i="152"/>
  <c r="C17" i="152"/>
  <c r="B17" i="152"/>
  <c r="O16" i="152"/>
  <c r="N16" i="152"/>
  <c r="M16" i="152"/>
  <c r="L16" i="152"/>
  <c r="K16" i="152"/>
  <c r="J16" i="152"/>
  <c r="I16" i="152"/>
  <c r="H16" i="152"/>
  <c r="G16" i="152"/>
  <c r="F16" i="152"/>
  <c r="E16" i="152"/>
  <c r="D16" i="152"/>
  <c r="C16" i="152"/>
  <c r="B16" i="152"/>
  <c r="O15" i="152"/>
  <c r="N15" i="152"/>
  <c r="M15" i="152"/>
  <c r="L15" i="152"/>
  <c r="K15" i="152"/>
  <c r="J15" i="152"/>
  <c r="I15" i="152"/>
  <c r="H15" i="152"/>
  <c r="G15" i="152"/>
  <c r="F15" i="152"/>
  <c r="E15" i="152"/>
  <c r="D15" i="152"/>
  <c r="C15" i="152"/>
  <c r="B15" i="152"/>
  <c r="O14" i="152"/>
  <c r="N14" i="152"/>
  <c r="M14" i="152"/>
  <c r="L14" i="152"/>
  <c r="K14" i="152"/>
  <c r="J14" i="152"/>
  <c r="I14" i="152"/>
  <c r="H14" i="152"/>
  <c r="G14" i="152"/>
  <c r="F14" i="152"/>
  <c r="E14" i="152"/>
  <c r="D14" i="152"/>
  <c r="C14" i="152"/>
  <c r="B14" i="152"/>
  <c r="O13" i="152"/>
  <c r="N13" i="152"/>
  <c r="M13" i="152"/>
  <c r="L13" i="152"/>
  <c r="K13" i="152"/>
  <c r="J13" i="152"/>
  <c r="I13" i="152"/>
  <c r="H13" i="152"/>
  <c r="G13" i="152"/>
  <c r="F13" i="152"/>
  <c r="E13" i="152"/>
  <c r="D13" i="152"/>
  <c r="C13" i="152"/>
  <c r="B13" i="152"/>
  <c r="O12" i="152"/>
  <c r="N12" i="152"/>
  <c r="M12" i="152"/>
  <c r="L12" i="152"/>
  <c r="K12" i="152"/>
  <c r="J12" i="152"/>
  <c r="I12" i="152"/>
  <c r="H12" i="152"/>
  <c r="G12" i="152"/>
  <c r="F12" i="152"/>
  <c r="E12" i="152"/>
  <c r="D12" i="152"/>
  <c r="C12" i="152"/>
  <c r="B12" i="152"/>
  <c r="O11" i="152"/>
  <c r="N11" i="152"/>
  <c r="M11" i="152"/>
  <c r="L11" i="152"/>
  <c r="K11" i="152"/>
  <c r="J11" i="152"/>
  <c r="I11" i="152"/>
  <c r="H11" i="152"/>
  <c r="G11" i="152"/>
  <c r="F11" i="152"/>
  <c r="E11" i="152"/>
  <c r="D11" i="152"/>
  <c r="C11" i="152"/>
  <c r="B11" i="152"/>
  <c r="O10" i="152"/>
  <c r="N10" i="152"/>
  <c r="M10" i="152"/>
  <c r="L10" i="152"/>
  <c r="K10" i="152"/>
  <c r="J10" i="152"/>
  <c r="I10" i="152"/>
  <c r="H10" i="152"/>
  <c r="G10" i="152"/>
  <c r="F10" i="152"/>
  <c r="E10" i="152"/>
  <c r="D10" i="152"/>
  <c r="C10" i="152"/>
  <c r="B10" i="152"/>
  <c r="O9" i="152"/>
  <c r="N9" i="152"/>
  <c r="M9" i="152"/>
  <c r="L9" i="152"/>
  <c r="K9" i="152"/>
  <c r="J9" i="152"/>
  <c r="I9" i="152"/>
  <c r="H9" i="152"/>
  <c r="G9" i="152"/>
  <c r="F9" i="152"/>
  <c r="E9" i="152"/>
  <c r="D9" i="152"/>
  <c r="C9" i="152"/>
  <c r="B9" i="152"/>
  <c r="O8" i="152"/>
  <c r="N8" i="152"/>
  <c r="M8" i="152"/>
  <c r="L8" i="152"/>
  <c r="K8" i="152"/>
  <c r="J8" i="152"/>
  <c r="I8" i="152"/>
  <c r="H8" i="152"/>
  <c r="G8" i="152"/>
  <c r="F8" i="152"/>
  <c r="E8" i="152"/>
  <c r="D8" i="152"/>
  <c r="C8" i="152"/>
  <c r="B8" i="152"/>
  <c r="O7" i="152"/>
  <c r="N7" i="152"/>
  <c r="M7" i="152"/>
  <c r="L7" i="152"/>
  <c r="K7" i="152"/>
  <c r="J7" i="152"/>
  <c r="I7" i="152"/>
  <c r="H7" i="152"/>
  <c r="G7" i="152"/>
  <c r="F7" i="152"/>
  <c r="E7" i="152"/>
  <c r="D7" i="152"/>
  <c r="C7" i="152"/>
  <c r="B7" i="152"/>
  <c r="O34" i="151"/>
  <c r="N34" i="151"/>
  <c r="M34" i="151"/>
  <c r="L34" i="151"/>
  <c r="K34" i="151"/>
  <c r="J34" i="151"/>
  <c r="I34" i="151"/>
  <c r="H34" i="151"/>
  <c r="G34" i="151"/>
  <c r="F34" i="151"/>
  <c r="E34" i="151"/>
  <c r="D34" i="151"/>
  <c r="C34" i="151"/>
  <c r="B34" i="151"/>
  <c r="O33" i="151"/>
  <c r="N33" i="151"/>
  <c r="M33" i="151"/>
  <c r="L33" i="151"/>
  <c r="K33" i="151"/>
  <c r="J33" i="151"/>
  <c r="I33" i="151"/>
  <c r="H33" i="151"/>
  <c r="G33" i="151"/>
  <c r="F33" i="151"/>
  <c r="E33" i="151"/>
  <c r="D33" i="151"/>
  <c r="C33" i="151"/>
  <c r="B33" i="151"/>
  <c r="O32" i="151"/>
  <c r="N32" i="151"/>
  <c r="M32" i="151"/>
  <c r="L32" i="151"/>
  <c r="K32" i="151"/>
  <c r="J32" i="151"/>
  <c r="I32" i="151"/>
  <c r="H32" i="151"/>
  <c r="G32" i="151"/>
  <c r="F32" i="151"/>
  <c r="E32" i="151"/>
  <c r="D32" i="151"/>
  <c r="C32" i="151"/>
  <c r="B32" i="151"/>
  <c r="O31" i="151"/>
  <c r="N31" i="151"/>
  <c r="M31" i="151"/>
  <c r="L31" i="151"/>
  <c r="K31" i="151"/>
  <c r="J31" i="151"/>
  <c r="I31" i="151"/>
  <c r="H31" i="151"/>
  <c r="G31" i="151"/>
  <c r="F31" i="151"/>
  <c r="E31" i="151"/>
  <c r="D31" i="151"/>
  <c r="C31" i="151"/>
  <c r="B31" i="151"/>
  <c r="O30" i="151"/>
  <c r="N30" i="151"/>
  <c r="M30" i="151"/>
  <c r="L30" i="151"/>
  <c r="K30" i="151"/>
  <c r="J30" i="151"/>
  <c r="I30" i="151"/>
  <c r="H30" i="151"/>
  <c r="G30" i="151"/>
  <c r="F30" i="151"/>
  <c r="E30" i="151"/>
  <c r="D30" i="151"/>
  <c r="C30" i="151"/>
  <c r="B30" i="151"/>
  <c r="O29" i="151"/>
  <c r="N29" i="151"/>
  <c r="M29" i="151"/>
  <c r="L29" i="151"/>
  <c r="K29" i="151"/>
  <c r="J29" i="151"/>
  <c r="I29" i="151"/>
  <c r="H29" i="151"/>
  <c r="G29" i="151"/>
  <c r="F29" i="151"/>
  <c r="E29" i="151"/>
  <c r="D29" i="151"/>
  <c r="C29" i="151"/>
  <c r="B29" i="151"/>
  <c r="O28" i="151"/>
  <c r="N28" i="151"/>
  <c r="M28" i="151"/>
  <c r="L28" i="151"/>
  <c r="K28" i="151"/>
  <c r="J28" i="151"/>
  <c r="I28" i="151"/>
  <c r="H28" i="151"/>
  <c r="G28" i="151"/>
  <c r="F28" i="151"/>
  <c r="E28" i="151"/>
  <c r="D28" i="151"/>
  <c r="C28" i="151"/>
  <c r="B28" i="151"/>
  <c r="O27" i="151"/>
  <c r="N27" i="151"/>
  <c r="M27" i="151"/>
  <c r="L27" i="151"/>
  <c r="K27" i="151"/>
  <c r="J27" i="151"/>
  <c r="I27" i="151"/>
  <c r="H27" i="151"/>
  <c r="G27" i="151"/>
  <c r="F27" i="151"/>
  <c r="E27" i="151"/>
  <c r="D27" i="151"/>
  <c r="C27" i="151"/>
  <c r="B27" i="151"/>
  <c r="O26" i="151"/>
  <c r="N26" i="151"/>
  <c r="M26" i="151"/>
  <c r="L26" i="151"/>
  <c r="K26" i="151"/>
  <c r="J26" i="151"/>
  <c r="I26" i="151"/>
  <c r="H26" i="151"/>
  <c r="G26" i="151"/>
  <c r="F26" i="151"/>
  <c r="E26" i="151"/>
  <c r="D26" i="151"/>
  <c r="C26" i="151"/>
  <c r="B26" i="151"/>
  <c r="O25" i="151"/>
  <c r="N25" i="151"/>
  <c r="M25" i="151"/>
  <c r="L25" i="151"/>
  <c r="K25" i="151"/>
  <c r="J25" i="151"/>
  <c r="I25" i="151"/>
  <c r="H25" i="151"/>
  <c r="G25" i="151"/>
  <c r="F25" i="151"/>
  <c r="E25" i="151"/>
  <c r="D25" i="151"/>
  <c r="C25" i="151"/>
  <c r="B25" i="151"/>
  <c r="O24" i="151"/>
  <c r="N24" i="151"/>
  <c r="M24" i="151"/>
  <c r="L24" i="151"/>
  <c r="K24" i="151"/>
  <c r="J24" i="151"/>
  <c r="I24" i="151"/>
  <c r="H24" i="151"/>
  <c r="G24" i="151"/>
  <c r="F24" i="151"/>
  <c r="E24" i="151"/>
  <c r="D24" i="151"/>
  <c r="C24" i="151"/>
  <c r="B24" i="151"/>
  <c r="O23" i="151"/>
  <c r="N23" i="151"/>
  <c r="M23" i="151"/>
  <c r="L23" i="151"/>
  <c r="K23" i="151"/>
  <c r="J23" i="151"/>
  <c r="I23" i="151"/>
  <c r="H23" i="151"/>
  <c r="G23" i="151"/>
  <c r="F23" i="151"/>
  <c r="E23" i="151"/>
  <c r="D23" i="151"/>
  <c r="C23" i="151"/>
  <c r="B23" i="151"/>
  <c r="O22" i="151"/>
  <c r="N22" i="151"/>
  <c r="M22" i="151"/>
  <c r="L22" i="151"/>
  <c r="K22" i="151"/>
  <c r="J22" i="151"/>
  <c r="I22" i="151"/>
  <c r="H22" i="151"/>
  <c r="G22" i="151"/>
  <c r="F22" i="151"/>
  <c r="E22" i="151"/>
  <c r="D22" i="151"/>
  <c r="C22" i="151"/>
  <c r="B22" i="151"/>
  <c r="O21" i="151"/>
  <c r="N21" i="151"/>
  <c r="M21" i="151"/>
  <c r="L21" i="151"/>
  <c r="K21" i="151"/>
  <c r="J21" i="151"/>
  <c r="I21" i="151"/>
  <c r="H21" i="151"/>
  <c r="G21" i="151"/>
  <c r="F21" i="151"/>
  <c r="E21" i="151"/>
  <c r="D21" i="151"/>
  <c r="C21" i="151"/>
  <c r="B21" i="151"/>
  <c r="O20" i="151"/>
  <c r="N20" i="151"/>
  <c r="M20" i="151"/>
  <c r="L20" i="151"/>
  <c r="K20" i="151"/>
  <c r="J20" i="151"/>
  <c r="I20" i="151"/>
  <c r="H20" i="151"/>
  <c r="G20" i="151"/>
  <c r="F20" i="151"/>
  <c r="E20" i="151"/>
  <c r="D20" i="151"/>
  <c r="C20" i="151"/>
  <c r="B20" i="151"/>
  <c r="O19" i="151"/>
  <c r="N19" i="151"/>
  <c r="M19" i="151"/>
  <c r="L19" i="151"/>
  <c r="K19" i="151"/>
  <c r="J19" i="151"/>
  <c r="I19" i="151"/>
  <c r="H19" i="151"/>
  <c r="G19" i="151"/>
  <c r="F19" i="151"/>
  <c r="E19" i="151"/>
  <c r="D19" i="151"/>
  <c r="C19" i="151"/>
  <c r="B19" i="151"/>
  <c r="O18" i="151"/>
  <c r="N18" i="151"/>
  <c r="M18" i="151"/>
  <c r="L18" i="151"/>
  <c r="K18" i="151"/>
  <c r="J18" i="151"/>
  <c r="I18" i="151"/>
  <c r="H18" i="151"/>
  <c r="G18" i="151"/>
  <c r="F18" i="151"/>
  <c r="E18" i="151"/>
  <c r="D18" i="151"/>
  <c r="C18" i="151"/>
  <c r="B18" i="151"/>
  <c r="O17" i="151"/>
  <c r="N17" i="151"/>
  <c r="M17" i="151"/>
  <c r="L17" i="151"/>
  <c r="K17" i="151"/>
  <c r="J17" i="151"/>
  <c r="I17" i="151"/>
  <c r="H17" i="151"/>
  <c r="G17" i="151"/>
  <c r="F17" i="151"/>
  <c r="E17" i="151"/>
  <c r="D17" i="151"/>
  <c r="C17" i="151"/>
  <c r="B17" i="151"/>
  <c r="O16" i="151"/>
  <c r="N16" i="151"/>
  <c r="M16" i="151"/>
  <c r="L16" i="151"/>
  <c r="K16" i="151"/>
  <c r="J16" i="151"/>
  <c r="I16" i="151"/>
  <c r="H16" i="151"/>
  <c r="G16" i="151"/>
  <c r="F16" i="151"/>
  <c r="E16" i="151"/>
  <c r="D16" i="151"/>
  <c r="C16" i="151"/>
  <c r="B16" i="151"/>
  <c r="O15" i="151"/>
  <c r="N15" i="151"/>
  <c r="M15" i="151"/>
  <c r="L15" i="151"/>
  <c r="K15" i="151"/>
  <c r="J15" i="151"/>
  <c r="I15" i="151"/>
  <c r="H15" i="151"/>
  <c r="G15" i="151"/>
  <c r="F15" i="151"/>
  <c r="E15" i="151"/>
  <c r="D15" i="151"/>
  <c r="C15" i="151"/>
  <c r="B15" i="151"/>
  <c r="O14" i="151"/>
  <c r="N14" i="151"/>
  <c r="M14" i="151"/>
  <c r="L14" i="151"/>
  <c r="K14" i="151"/>
  <c r="J14" i="151"/>
  <c r="I14" i="151"/>
  <c r="H14" i="151"/>
  <c r="G14" i="151"/>
  <c r="F14" i="151"/>
  <c r="E14" i="151"/>
  <c r="D14" i="151"/>
  <c r="C14" i="151"/>
  <c r="B14" i="151"/>
  <c r="O13" i="151"/>
  <c r="N13" i="151"/>
  <c r="M13" i="151"/>
  <c r="L13" i="151"/>
  <c r="K13" i="151"/>
  <c r="J13" i="151"/>
  <c r="I13" i="151"/>
  <c r="H13" i="151"/>
  <c r="G13" i="151"/>
  <c r="F13" i="151"/>
  <c r="E13" i="151"/>
  <c r="D13" i="151"/>
  <c r="C13" i="151"/>
  <c r="B13" i="151"/>
  <c r="O12" i="151"/>
  <c r="N12" i="151"/>
  <c r="M12" i="151"/>
  <c r="L12" i="151"/>
  <c r="K12" i="151"/>
  <c r="J12" i="151"/>
  <c r="I12" i="151"/>
  <c r="H12" i="151"/>
  <c r="G12" i="151"/>
  <c r="F12" i="151"/>
  <c r="E12" i="151"/>
  <c r="D12" i="151"/>
  <c r="C12" i="151"/>
  <c r="B12" i="151"/>
  <c r="O11" i="151"/>
  <c r="N11" i="151"/>
  <c r="M11" i="151"/>
  <c r="L11" i="151"/>
  <c r="K11" i="151"/>
  <c r="J11" i="151"/>
  <c r="I11" i="151"/>
  <c r="H11" i="151"/>
  <c r="G11" i="151"/>
  <c r="F11" i="151"/>
  <c r="E11" i="151"/>
  <c r="D11" i="151"/>
  <c r="C11" i="151"/>
  <c r="B11" i="151"/>
  <c r="O10" i="151"/>
  <c r="N10" i="151"/>
  <c r="M10" i="151"/>
  <c r="L10" i="151"/>
  <c r="K10" i="151"/>
  <c r="J10" i="151"/>
  <c r="I10" i="151"/>
  <c r="H10" i="151"/>
  <c r="G10" i="151"/>
  <c r="F10" i="151"/>
  <c r="E10" i="151"/>
  <c r="D10" i="151"/>
  <c r="C10" i="151"/>
  <c r="B10" i="151"/>
  <c r="O9" i="151"/>
  <c r="N9" i="151"/>
  <c r="M9" i="151"/>
  <c r="L9" i="151"/>
  <c r="K9" i="151"/>
  <c r="J9" i="151"/>
  <c r="I9" i="151"/>
  <c r="H9" i="151"/>
  <c r="G9" i="151"/>
  <c r="F9" i="151"/>
  <c r="E9" i="151"/>
  <c r="D9" i="151"/>
  <c r="C9" i="151"/>
  <c r="B9" i="151"/>
  <c r="O8" i="151"/>
  <c r="N8" i="151"/>
  <c r="M8" i="151"/>
  <c r="L8" i="151"/>
  <c r="K8" i="151"/>
  <c r="J8" i="151"/>
  <c r="I8" i="151"/>
  <c r="H8" i="151"/>
  <c r="G8" i="151"/>
  <c r="F8" i="151"/>
  <c r="E8" i="151"/>
  <c r="D8" i="151"/>
  <c r="C8" i="151"/>
  <c r="B8" i="151"/>
  <c r="O7" i="151"/>
  <c r="N7" i="151"/>
  <c r="M7" i="151"/>
  <c r="L7" i="151"/>
  <c r="K7" i="151"/>
  <c r="J7" i="151"/>
  <c r="I7" i="151"/>
  <c r="H7" i="151"/>
  <c r="G7" i="151"/>
  <c r="F7" i="151"/>
  <c r="E7" i="151"/>
  <c r="D7" i="151"/>
  <c r="C7" i="151"/>
  <c r="B7" i="151"/>
  <c r="O34" i="150"/>
  <c r="N34" i="150"/>
  <c r="M34" i="150"/>
  <c r="L34" i="150"/>
  <c r="K34" i="150"/>
  <c r="J34" i="150"/>
  <c r="I34" i="150"/>
  <c r="H34" i="150"/>
  <c r="G34" i="150"/>
  <c r="F34" i="150"/>
  <c r="E34" i="150"/>
  <c r="D34" i="150"/>
  <c r="C34" i="150"/>
  <c r="B34" i="150"/>
  <c r="O33" i="150"/>
  <c r="N33" i="150"/>
  <c r="M33" i="150"/>
  <c r="L33" i="150"/>
  <c r="K33" i="150"/>
  <c r="J33" i="150"/>
  <c r="I33" i="150"/>
  <c r="H33" i="150"/>
  <c r="G33" i="150"/>
  <c r="F33" i="150"/>
  <c r="E33" i="150"/>
  <c r="D33" i="150"/>
  <c r="C33" i="150"/>
  <c r="B33" i="150"/>
  <c r="O32" i="150"/>
  <c r="N32" i="150"/>
  <c r="M32" i="150"/>
  <c r="L32" i="150"/>
  <c r="K32" i="150"/>
  <c r="J32" i="150"/>
  <c r="I32" i="150"/>
  <c r="H32" i="150"/>
  <c r="G32" i="150"/>
  <c r="F32" i="150"/>
  <c r="E32" i="150"/>
  <c r="D32" i="150"/>
  <c r="C32" i="150"/>
  <c r="B32" i="150"/>
  <c r="O31" i="150"/>
  <c r="N31" i="150"/>
  <c r="M31" i="150"/>
  <c r="L31" i="150"/>
  <c r="K31" i="150"/>
  <c r="J31" i="150"/>
  <c r="I31" i="150"/>
  <c r="H31" i="150"/>
  <c r="G31" i="150"/>
  <c r="F31" i="150"/>
  <c r="E31" i="150"/>
  <c r="D31" i="150"/>
  <c r="C31" i="150"/>
  <c r="B31" i="150"/>
  <c r="O30" i="150"/>
  <c r="N30" i="150"/>
  <c r="M30" i="150"/>
  <c r="L30" i="150"/>
  <c r="K30" i="150"/>
  <c r="J30" i="150"/>
  <c r="I30" i="150"/>
  <c r="H30" i="150"/>
  <c r="G30" i="150"/>
  <c r="F30" i="150"/>
  <c r="E30" i="150"/>
  <c r="D30" i="150"/>
  <c r="C30" i="150"/>
  <c r="B30" i="150"/>
  <c r="O29" i="150"/>
  <c r="N29" i="150"/>
  <c r="M29" i="150"/>
  <c r="L29" i="150"/>
  <c r="K29" i="150"/>
  <c r="J29" i="150"/>
  <c r="I29" i="150"/>
  <c r="H29" i="150"/>
  <c r="G29" i="150"/>
  <c r="F29" i="150"/>
  <c r="E29" i="150"/>
  <c r="D29" i="150"/>
  <c r="C29" i="150"/>
  <c r="B29" i="150"/>
  <c r="O28" i="150"/>
  <c r="N28" i="150"/>
  <c r="M28" i="150"/>
  <c r="L28" i="150"/>
  <c r="K28" i="150"/>
  <c r="J28" i="150"/>
  <c r="I28" i="150"/>
  <c r="H28" i="150"/>
  <c r="G28" i="150"/>
  <c r="F28" i="150"/>
  <c r="E28" i="150"/>
  <c r="D28" i="150"/>
  <c r="C28" i="150"/>
  <c r="B28" i="150"/>
  <c r="O27" i="150"/>
  <c r="N27" i="150"/>
  <c r="M27" i="150"/>
  <c r="L27" i="150"/>
  <c r="K27" i="150"/>
  <c r="J27" i="150"/>
  <c r="I27" i="150"/>
  <c r="H27" i="150"/>
  <c r="G27" i="150"/>
  <c r="F27" i="150"/>
  <c r="E27" i="150"/>
  <c r="D27" i="150"/>
  <c r="C27" i="150"/>
  <c r="B27" i="150"/>
  <c r="O26" i="150"/>
  <c r="N26" i="150"/>
  <c r="M26" i="150"/>
  <c r="L26" i="150"/>
  <c r="K26" i="150"/>
  <c r="J26" i="150"/>
  <c r="I26" i="150"/>
  <c r="H26" i="150"/>
  <c r="G26" i="150"/>
  <c r="F26" i="150"/>
  <c r="E26" i="150"/>
  <c r="D26" i="150"/>
  <c r="C26" i="150"/>
  <c r="B26" i="150"/>
  <c r="O25" i="150"/>
  <c r="N25" i="150"/>
  <c r="M25" i="150"/>
  <c r="L25" i="150"/>
  <c r="K25" i="150"/>
  <c r="J25" i="150"/>
  <c r="I25" i="150"/>
  <c r="H25" i="150"/>
  <c r="G25" i="150"/>
  <c r="F25" i="150"/>
  <c r="E25" i="150"/>
  <c r="D25" i="150"/>
  <c r="C25" i="150"/>
  <c r="B25" i="150"/>
  <c r="O24" i="150"/>
  <c r="N24" i="150"/>
  <c r="M24" i="150"/>
  <c r="L24" i="150"/>
  <c r="K24" i="150"/>
  <c r="J24" i="150"/>
  <c r="I24" i="150"/>
  <c r="H24" i="150"/>
  <c r="G24" i="150"/>
  <c r="F24" i="150"/>
  <c r="E24" i="150"/>
  <c r="D24" i="150"/>
  <c r="C24" i="150"/>
  <c r="B24" i="150"/>
  <c r="O23" i="150"/>
  <c r="N23" i="150"/>
  <c r="M23" i="150"/>
  <c r="L23" i="150"/>
  <c r="K23" i="150"/>
  <c r="J23" i="150"/>
  <c r="I23" i="150"/>
  <c r="H23" i="150"/>
  <c r="G23" i="150"/>
  <c r="F23" i="150"/>
  <c r="E23" i="150"/>
  <c r="D23" i="150"/>
  <c r="C23" i="150"/>
  <c r="B23" i="150"/>
  <c r="O22" i="150"/>
  <c r="N22" i="150"/>
  <c r="M22" i="150"/>
  <c r="L22" i="150"/>
  <c r="K22" i="150"/>
  <c r="J22" i="150"/>
  <c r="I22" i="150"/>
  <c r="H22" i="150"/>
  <c r="G22" i="150"/>
  <c r="F22" i="150"/>
  <c r="E22" i="150"/>
  <c r="D22" i="150"/>
  <c r="C22" i="150"/>
  <c r="B22" i="150"/>
  <c r="O21" i="150"/>
  <c r="N21" i="150"/>
  <c r="M21" i="150"/>
  <c r="L21" i="150"/>
  <c r="K21" i="150"/>
  <c r="J21" i="150"/>
  <c r="I21" i="150"/>
  <c r="H21" i="150"/>
  <c r="G21" i="150"/>
  <c r="F21" i="150"/>
  <c r="E21" i="150"/>
  <c r="D21" i="150"/>
  <c r="C21" i="150"/>
  <c r="B21" i="150"/>
  <c r="O20" i="150"/>
  <c r="N20" i="150"/>
  <c r="M20" i="150"/>
  <c r="L20" i="150"/>
  <c r="K20" i="150"/>
  <c r="J20" i="150"/>
  <c r="I20" i="150"/>
  <c r="H20" i="150"/>
  <c r="G20" i="150"/>
  <c r="F20" i="150"/>
  <c r="E20" i="150"/>
  <c r="D20" i="150"/>
  <c r="C20" i="150"/>
  <c r="B20" i="150"/>
  <c r="O19" i="150"/>
  <c r="N19" i="150"/>
  <c r="M19" i="150"/>
  <c r="L19" i="150"/>
  <c r="K19" i="150"/>
  <c r="J19" i="150"/>
  <c r="I19" i="150"/>
  <c r="H19" i="150"/>
  <c r="G19" i="150"/>
  <c r="F19" i="150"/>
  <c r="E19" i="150"/>
  <c r="D19" i="150"/>
  <c r="C19" i="150"/>
  <c r="B19" i="150"/>
  <c r="O18" i="150"/>
  <c r="N18" i="150"/>
  <c r="M18" i="150"/>
  <c r="L18" i="150"/>
  <c r="K18" i="150"/>
  <c r="J18" i="150"/>
  <c r="I18" i="150"/>
  <c r="H18" i="150"/>
  <c r="G18" i="150"/>
  <c r="F18" i="150"/>
  <c r="E18" i="150"/>
  <c r="D18" i="150"/>
  <c r="C18" i="150"/>
  <c r="B18" i="150"/>
  <c r="O17" i="150"/>
  <c r="N17" i="150"/>
  <c r="M17" i="150"/>
  <c r="L17" i="150"/>
  <c r="K17" i="150"/>
  <c r="J17" i="150"/>
  <c r="I17" i="150"/>
  <c r="H17" i="150"/>
  <c r="G17" i="150"/>
  <c r="F17" i="150"/>
  <c r="E17" i="150"/>
  <c r="D17" i="150"/>
  <c r="C17" i="150"/>
  <c r="B17" i="150"/>
  <c r="O16" i="150"/>
  <c r="N16" i="150"/>
  <c r="M16" i="150"/>
  <c r="L16" i="150"/>
  <c r="K16" i="150"/>
  <c r="J16" i="150"/>
  <c r="I16" i="150"/>
  <c r="H16" i="150"/>
  <c r="G16" i="150"/>
  <c r="F16" i="150"/>
  <c r="E16" i="150"/>
  <c r="D16" i="150"/>
  <c r="C16" i="150"/>
  <c r="B16" i="150"/>
  <c r="O15" i="150"/>
  <c r="N15" i="150"/>
  <c r="M15" i="150"/>
  <c r="L15" i="150"/>
  <c r="K15" i="150"/>
  <c r="J15" i="150"/>
  <c r="I15" i="150"/>
  <c r="H15" i="150"/>
  <c r="G15" i="150"/>
  <c r="F15" i="150"/>
  <c r="E15" i="150"/>
  <c r="D15" i="150"/>
  <c r="C15" i="150"/>
  <c r="B15" i="150"/>
  <c r="O14" i="150"/>
  <c r="N14" i="150"/>
  <c r="M14" i="150"/>
  <c r="L14" i="150"/>
  <c r="K14" i="150"/>
  <c r="J14" i="150"/>
  <c r="I14" i="150"/>
  <c r="H14" i="150"/>
  <c r="G14" i="150"/>
  <c r="F14" i="150"/>
  <c r="E14" i="150"/>
  <c r="D14" i="150"/>
  <c r="C14" i="150"/>
  <c r="B14" i="150"/>
  <c r="O13" i="150"/>
  <c r="N13" i="150"/>
  <c r="M13" i="150"/>
  <c r="L13" i="150"/>
  <c r="K13" i="150"/>
  <c r="J13" i="150"/>
  <c r="I13" i="150"/>
  <c r="H13" i="150"/>
  <c r="G13" i="150"/>
  <c r="F13" i="150"/>
  <c r="E13" i="150"/>
  <c r="D13" i="150"/>
  <c r="C13" i="150"/>
  <c r="B13" i="150"/>
  <c r="O12" i="150"/>
  <c r="N12" i="150"/>
  <c r="M12" i="150"/>
  <c r="L12" i="150"/>
  <c r="K12" i="150"/>
  <c r="J12" i="150"/>
  <c r="I12" i="150"/>
  <c r="H12" i="150"/>
  <c r="G12" i="150"/>
  <c r="F12" i="150"/>
  <c r="E12" i="150"/>
  <c r="D12" i="150"/>
  <c r="C12" i="150"/>
  <c r="B12" i="150"/>
  <c r="O11" i="150"/>
  <c r="N11" i="150"/>
  <c r="M11" i="150"/>
  <c r="L11" i="150"/>
  <c r="K11" i="150"/>
  <c r="J11" i="150"/>
  <c r="I11" i="150"/>
  <c r="H11" i="150"/>
  <c r="G11" i="150"/>
  <c r="F11" i="150"/>
  <c r="E11" i="150"/>
  <c r="D11" i="150"/>
  <c r="C11" i="150"/>
  <c r="B11" i="150"/>
  <c r="O10" i="150"/>
  <c r="N10" i="150"/>
  <c r="M10" i="150"/>
  <c r="L10" i="150"/>
  <c r="K10" i="150"/>
  <c r="J10" i="150"/>
  <c r="I10" i="150"/>
  <c r="H10" i="150"/>
  <c r="G10" i="150"/>
  <c r="F10" i="150"/>
  <c r="E10" i="150"/>
  <c r="D10" i="150"/>
  <c r="C10" i="150"/>
  <c r="B10" i="150"/>
  <c r="O9" i="150"/>
  <c r="N9" i="150"/>
  <c r="M9" i="150"/>
  <c r="L9" i="150"/>
  <c r="K9" i="150"/>
  <c r="J9" i="150"/>
  <c r="I9" i="150"/>
  <c r="H9" i="150"/>
  <c r="G9" i="150"/>
  <c r="F9" i="150"/>
  <c r="E9" i="150"/>
  <c r="D9" i="150"/>
  <c r="C9" i="150"/>
  <c r="B9" i="150"/>
  <c r="O8" i="150"/>
  <c r="N8" i="150"/>
  <c r="M8" i="150"/>
  <c r="L8" i="150"/>
  <c r="K8" i="150"/>
  <c r="J8" i="150"/>
  <c r="I8" i="150"/>
  <c r="H8" i="150"/>
  <c r="G8" i="150"/>
  <c r="F8" i="150"/>
  <c r="E8" i="150"/>
  <c r="D8" i="150"/>
  <c r="C8" i="150"/>
  <c r="B8" i="150"/>
  <c r="O7" i="150"/>
  <c r="N7" i="150"/>
  <c r="M7" i="150"/>
  <c r="L7" i="150"/>
  <c r="K7" i="150"/>
  <c r="J7" i="150"/>
  <c r="I7" i="150"/>
  <c r="H7" i="150"/>
  <c r="G7" i="150"/>
  <c r="F7" i="150"/>
  <c r="E7" i="150"/>
  <c r="D7" i="150"/>
  <c r="C7" i="150"/>
  <c r="B7" i="150"/>
  <c r="O34" i="149"/>
  <c r="N34" i="149"/>
  <c r="M34" i="149"/>
  <c r="L34" i="149"/>
  <c r="K34" i="149"/>
  <c r="J34" i="149"/>
  <c r="I34" i="149"/>
  <c r="H34" i="149"/>
  <c r="G34" i="149"/>
  <c r="F34" i="149"/>
  <c r="E34" i="149"/>
  <c r="D34" i="149"/>
  <c r="C34" i="149"/>
  <c r="B34" i="149"/>
  <c r="O33" i="149"/>
  <c r="N33" i="149"/>
  <c r="M33" i="149"/>
  <c r="L33" i="149"/>
  <c r="K33" i="149"/>
  <c r="J33" i="149"/>
  <c r="I33" i="149"/>
  <c r="H33" i="149"/>
  <c r="G33" i="149"/>
  <c r="F33" i="149"/>
  <c r="E33" i="149"/>
  <c r="D33" i="149"/>
  <c r="C33" i="149"/>
  <c r="B33" i="149"/>
  <c r="O32" i="149"/>
  <c r="N32" i="149"/>
  <c r="M32" i="149"/>
  <c r="L32" i="149"/>
  <c r="K32" i="149"/>
  <c r="J32" i="149"/>
  <c r="I32" i="149"/>
  <c r="H32" i="149"/>
  <c r="G32" i="149"/>
  <c r="F32" i="149"/>
  <c r="E32" i="149"/>
  <c r="D32" i="149"/>
  <c r="C32" i="149"/>
  <c r="B32" i="149"/>
  <c r="O31" i="149"/>
  <c r="N31" i="149"/>
  <c r="M31" i="149"/>
  <c r="L31" i="149"/>
  <c r="K31" i="149"/>
  <c r="J31" i="149"/>
  <c r="I31" i="149"/>
  <c r="H31" i="149"/>
  <c r="G31" i="149"/>
  <c r="F31" i="149"/>
  <c r="E31" i="149"/>
  <c r="D31" i="149"/>
  <c r="C31" i="149"/>
  <c r="B31" i="149"/>
  <c r="O30" i="149"/>
  <c r="N30" i="149"/>
  <c r="M30" i="149"/>
  <c r="L30" i="149"/>
  <c r="K30" i="149"/>
  <c r="J30" i="149"/>
  <c r="I30" i="149"/>
  <c r="H30" i="149"/>
  <c r="G30" i="149"/>
  <c r="F30" i="149"/>
  <c r="E30" i="149"/>
  <c r="D30" i="149"/>
  <c r="C30" i="149"/>
  <c r="B30" i="149"/>
  <c r="O29" i="149"/>
  <c r="N29" i="149"/>
  <c r="M29" i="149"/>
  <c r="L29" i="149"/>
  <c r="K29" i="149"/>
  <c r="J29" i="149"/>
  <c r="I29" i="149"/>
  <c r="H29" i="149"/>
  <c r="G29" i="149"/>
  <c r="F29" i="149"/>
  <c r="E29" i="149"/>
  <c r="D29" i="149"/>
  <c r="C29" i="149"/>
  <c r="B29" i="149"/>
  <c r="O28" i="149"/>
  <c r="N28" i="149"/>
  <c r="M28" i="149"/>
  <c r="L28" i="149"/>
  <c r="K28" i="149"/>
  <c r="J28" i="149"/>
  <c r="I28" i="149"/>
  <c r="H28" i="149"/>
  <c r="G28" i="149"/>
  <c r="F28" i="149"/>
  <c r="E28" i="149"/>
  <c r="D28" i="149"/>
  <c r="C28" i="149"/>
  <c r="B28" i="149"/>
  <c r="O27" i="149"/>
  <c r="N27" i="149"/>
  <c r="M27" i="149"/>
  <c r="L27" i="149"/>
  <c r="K27" i="149"/>
  <c r="J27" i="149"/>
  <c r="I27" i="149"/>
  <c r="H27" i="149"/>
  <c r="G27" i="149"/>
  <c r="F27" i="149"/>
  <c r="E27" i="149"/>
  <c r="D27" i="149"/>
  <c r="C27" i="149"/>
  <c r="B27" i="149"/>
  <c r="O26" i="149"/>
  <c r="N26" i="149"/>
  <c r="M26" i="149"/>
  <c r="L26" i="149"/>
  <c r="K26" i="149"/>
  <c r="J26" i="149"/>
  <c r="I26" i="149"/>
  <c r="H26" i="149"/>
  <c r="G26" i="149"/>
  <c r="F26" i="149"/>
  <c r="E26" i="149"/>
  <c r="D26" i="149"/>
  <c r="C26" i="149"/>
  <c r="B26" i="149"/>
  <c r="O25" i="149"/>
  <c r="N25" i="149"/>
  <c r="M25" i="149"/>
  <c r="L25" i="149"/>
  <c r="K25" i="149"/>
  <c r="J25" i="149"/>
  <c r="I25" i="149"/>
  <c r="H25" i="149"/>
  <c r="G25" i="149"/>
  <c r="F25" i="149"/>
  <c r="E25" i="149"/>
  <c r="D25" i="149"/>
  <c r="C25" i="149"/>
  <c r="B25" i="149"/>
  <c r="O24" i="149"/>
  <c r="N24" i="149"/>
  <c r="M24" i="149"/>
  <c r="L24" i="149"/>
  <c r="K24" i="149"/>
  <c r="J24" i="149"/>
  <c r="I24" i="149"/>
  <c r="H24" i="149"/>
  <c r="G24" i="149"/>
  <c r="F24" i="149"/>
  <c r="E24" i="149"/>
  <c r="D24" i="149"/>
  <c r="C24" i="149"/>
  <c r="B24" i="149"/>
  <c r="O23" i="149"/>
  <c r="N23" i="149"/>
  <c r="M23" i="149"/>
  <c r="L23" i="149"/>
  <c r="K23" i="149"/>
  <c r="J23" i="149"/>
  <c r="I23" i="149"/>
  <c r="H23" i="149"/>
  <c r="G23" i="149"/>
  <c r="F23" i="149"/>
  <c r="E23" i="149"/>
  <c r="D23" i="149"/>
  <c r="C23" i="149"/>
  <c r="B23" i="149"/>
  <c r="O22" i="149"/>
  <c r="N22" i="149"/>
  <c r="M22" i="149"/>
  <c r="L22" i="149"/>
  <c r="K22" i="149"/>
  <c r="J22" i="149"/>
  <c r="I22" i="149"/>
  <c r="H22" i="149"/>
  <c r="G22" i="149"/>
  <c r="F22" i="149"/>
  <c r="E22" i="149"/>
  <c r="D22" i="149"/>
  <c r="C22" i="149"/>
  <c r="B22" i="149"/>
  <c r="O21" i="149"/>
  <c r="N21" i="149"/>
  <c r="M21" i="149"/>
  <c r="L21" i="149"/>
  <c r="K21" i="149"/>
  <c r="J21" i="149"/>
  <c r="I21" i="149"/>
  <c r="H21" i="149"/>
  <c r="G21" i="149"/>
  <c r="F21" i="149"/>
  <c r="E21" i="149"/>
  <c r="D21" i="149"/>
  <c r="C21" i="149"/>
  <c r="B21" i="149"/>
  <c r="O20" i="149"/>
  <c r="N20" i="149"/>
  <c r="M20" i="149"/>
  <c r="L20" i="149"/>
  <c r="K20" i="149"/>
  <c r="J20" i="149"/>
  <c r="I20" i="149"/>
  <c r="H20" i="149"/>
  <c r="G20" i="149"/>
  <c r="F20" i="149"/>
  <c r="E20" i="149"/>
  <c r="D20" i="149"/>
  <c r="C20" i="149"/>
  <c r="B20" i="149"/>
  <c r="O19" i="149"/>
  <c r="N19" i="149"/>
  <c r="M19" i="149"/>
  <c r="L19" i="149"/>
  <c r="K19" i="149"/>
  <c r="J19" i="149"/>
  <c r="I19" i="149"/>
  <c r="H19" i="149"/>
  <c r="G19" i="149"/>
  <c r="F19" i="149"/>
  <c r="E19" i="149"/>
  <c r="D19" i="149"/>
  <c r="C19" i="149"/>
  <c r="B19" i="149"/>
  <c r="O18" i="149"/>
  <c r="N18" i="149"/>
  <c r="M18" i="149"/>
  <c r="L18" i="149"/>
  <c r="K18" i="149"/>
  <c r="J18" i="149"/>
  <c r="I18" i="149"/>
  <c r="H18" i="149"/>
  <c r="G18" i="149"/>
  <c r="F18" i="149"/>
  <c r="E18" i="149"/>
  <c r="D18" i="149"/>
  <c r="C18" i="149"/>
  <c r="B18" i="149"/>
  <c r="O17" i="149"/>
  <c r="N17" i="149"/>
  <c r="M17" i="149"/>
  <c r="L17" i="149"/>
  <c r="K17" i="149"/>
  <c r="J17" i="149"/>
  <c r="I17" i="149"/>
  <c r="H17" i="149"/>
  <c r="G17" i="149"/>
  <c r="F17" i="149"/>
  <c r="E17" i="149"/>
  <c r="D17" i="149"/>
  <c r="C17" i="149"/>
  <c r="B17" i="149"/>
  <c r="O16" i="149"/>
  <c r="N16" i="149"/>
  <c r="M16" i="149"/>
  <c r="L16" i="149"/>
  <c r="K16" i="149"/>
  <c r="J16" i="149"/>
  <c r="I16" i="149"/>
  <c r="H16" i="149"/>
  <c r="G16" i="149"/>
  <c r="F16" i="149"/>
  <c r="E16" i="149"/>
  <c r="D16" i="149"/>
  <c r="C16" i="149"/>
  <c r="B16" i="149"/>
  <c r="O15" i="149"/>
  <c r="N15" i="149"/>
  <c r="M15" i="149"/>
  <c r="L15" i="149"/>
  <c r="K15" i="149"/>
  <c r="J15" i="149"/>
  <c r="I15" i="149"/>
  <c r="H15" i="149"/>
  <c r="G15" i="149"/>
  <c r="F15" i="149"/>
  <c r="E15" i="149"/>
  <c r="D15" i="149"/>
  <c r="C15" i="149"/>
  <c r="B15" i="149"/>
  <c r="O14" i="149"/>
  <c r="N14" i="149"/>
  <c r="M14" i="149"/>
  <c r="L14" i="149"/>
  <c r="K14" i="149"/>
  <c r="J14" i="149"/>
  <c r="I14" i="149"/>
  <c r="H14" i="149"/>
  <c r="G14" i="149"/>
  <c r="F14" i="149"/>
  <c r="E14" i="149"/>
  <c r="D14" i="149"/>
  <c r="C14" i="149"/>
  <c r="B14" i="149"/>
  <c r="O13" i="149"/>
  <c r="N13" i="149"/>
  <c r="M13" i="149"/>
  <c r="L13" i="149"/>
  <c r="K13" i="149"/>
  <c r="J13" i="149"/>
  <c r="I13" i="149"/>
  <c r="H13" i="149"/>
  <c r="G13" i="149"/>
  <c r="F13" i="149"/>
  <c r="E13" i="149"/>
  <c r="D13" i="149"/>
  <c r="C13" i="149"/>
  <c r="B13" i="149"/>
  <c r="O12" i="149"/>
  <c r="N12" i="149"/>
  <c r="M12" i="149"/>
  <c r="L12" i="149"/>
  <c r="K12" i="149"/>
  <c r="J12" i="149"/>
  <c r="I12" i="149"/>
  <c r="H12" i="149"/>
  <c r="G12" i="149"/>
  <c r="F12" i="149"/>
  <c r="E12" i="149"/>
  <c r="D12" i="149"/>
  <c r="C12" i="149"/>
  <c r="B12" i="149"/>
  <c r="O11" i="149"/>
  <c r="N11" i="149"/>
  <c r="M11" i="149"/>
  <c r="L11" i="149"/>
  <c r="K11" i="149"/>
  <c r="J11" i="149"/>
  <c r="I11" i="149"/>
  <c r="H11" i="149"/>
  <c r="G11" i="149"/>
  <c r="F11" i="149"/>
  <c r="E11" i="149"/>
  <c r="D11" i="149"/>
  <c r="C11" i="149"/>
  <c r="B11" i="149"/>
  <c r="O10" i="149"/>
  <c r="N10" i="149"/>
  <c r="M10" i="149"/>
  <c r="L10" i="149"/>
  <c r="K10" i="149"/>
  <c r="J10" i="149"/>
  <c r="I10" i="149"/>
  <c r="H10" i="149"/>
  <c r="G10" i="149"/>
  <c r="F10" i="149"/>
  <c r="E10" i="149"/>
  <c r="D10" i="149"/>
  <c r="C10" i="149"/>
  <c r="B10" i="149"/>
  <c r="O9" i="149"/>
  <c r="N9" i="149"/>
  <c r="M9" i="149"/>
  <c r="L9" i="149"/>
  <c r="K9" i="149"/>
  <c r="J9" i="149"/>
  <c r="I9" i="149"/>
  <c r="H9" i="149"/>
  <c r="G9" i="149"/>
  <c r="F9" i="149"/>
  <c r="E9" i="149"/>
  <c r="D9" i="149"/>
  <c r="C9" i="149"/>
  <c r="B9" i="149"/>
  <c r="O8" i="149"/>
  <c r="N8" i="149"/>
  <c r="M8" i="149"/>
  <c r="L8" i="149"/>
  <c r="K8" i="149"/>
  <c r="J8" i="149"/>
  <c r="I8" i="149"/>
  <c r="H8" i="149"/>
  <c r="G8" i="149"/>
  <c r="F8" i="149"/>
  <c r="E8" i="149"/>
  <c r="D8" i="149"/>
  <c r="C8" i="149"/>
  <c r="B8" i="149"/>
  <c r="O7" i="149"/>
  <c r="N7" i="149"/>
  <c r="M7" i="149"/>
  <c r="L7" i="149"/>
  <c r="K7" i="149"/>
  <c r="J7" i="149"/>
  <c r="I7" i="149"/>
  <c r="H7" i="149"/>
  <c r="G7" i="149"/>
  <c r="F7" i="149"/>
  <c r="E7" i="149"/>
  <c r="D7" i="149"/>
  <c r="C7" i="149"/>
  <c r="B7" i="149"/>
  <c r="O34" i="148"/>
  <c r="N34" i="148"/>
  <c r="M34" i="148"/>
  <c r="L34" i="148"/>
  <c r="K34" i="148"/>
  <c r="J34" i="148"/>
  <c r="I34" i="148"/>
  <c r="H34" i="148"/>
  <c r="G34" i="148"/>
  <c r="F34" i="148"/>
  <c r="E34" i="148"/>
  <c r="D34" i="148"/>
  <c r="C34" i="148"/>
  <c r="B34" i="148"/>
  <c r="O33" i="148"/>
  <c r="N33" i="148"/>
  <c r="M33" i="148"/>
  <c r="L33" i="148"/>
  <c r="K33" i="148"/>
  <c r="J33" i="148"/>
  <c r="I33" i="148"/>
  <c r="H33" i="148"/>
  <c r="G33" i="148"/>
  <c r="F33" i="148"/>
  <c r="E33" i="148"/>
  <c r="D33" i="148"/>
  <c r="C33" i="148"/>
  <c r="B33" i="148"/>
  <c r="O32" i="148"/>
  <c r="N32" i="148"/>
  <c r="M32" i="148"/>
  <c r="L32" i="148"/>
  <c r="K32" i="148"/>
  <c r="J32" i="148"/>
  <c r="I32" i="148"/>
  <c r="H32" i="148"/>
  <c r="G32" i="148"/>
  <c r="F32" i="148"/>
  <c r="E32" i="148"/>
  <c r="D32" i="148"/>
  <c r="C32" i="148"/>
  <c r="B32" i="148"/>
  <c r="O31" i="148"/>
  <c r="N31" i="148"/>
  <c r="M31" i="148"/>
  <c r="L31" i="148"/>
  <c r="K31" i="148"/>
  <c r="J31" i="148"/>
  <c r="I31" i="148"/>
  <c r="H31" i="148"/>
  <c r="G31" i="148"/>
  <c r="F31" i="148"/>
  <c r="E31" i="148"/>
  <c r="D31" i="148"/>
  <c r="C31" i="148"/>
  <c r="B31" i="148"/>
  <c r="O30" i="148"/>
  <c r="N30" i="148"/>
  <c r="M30" i="148"/>
  <c r="L30" i="148"/>
  <c r="K30" i="148"/>
  <c r="J30" i="148"/>
  <c r="I30" i="148"/>
  <c r="H30" i="148"/>
  <c r="G30" i="148"/>
  <c r="F30" i="148"/>
  <c r="E30" i="148"/>
  <c r="D30" i="148"/>
  <c r="C30" i="148"/>
  <c r="B30" i="148"/>
  <c r="O29" i="148"/>
  <c r="N29" i="148"/>
  <c r="M29" i="148"/>
  <c r="L29" i="148"/>
  <c r="K29" i="148"/>
  <c r="J29" i="148"/>
  <c r="I29" i="148"/>
  <c r="H29" i="148"/>
  <c r="G29" i="148"/>
  <c r="F29" i="148"/>
  <c r="E29" i="148"/>
  <c r="D29" i="148"/>
  <c r="C29" i="148"/>
  <c r="B29" i="148"/>
  <c r="O28" i="148"/>
  <c r="N28" i="148"/>
  <c r="M28" i="148"/>
  <c r="L28" i="148"/>
  <c r="K28" i="148"/>
  <c r="J28" i="148"/>
  <c r="I28" i="148"/>
  <c r="H28" i="148"/>
  <c r="G28" i="148"/>
  <c r="F28" i="148"/>
  <c r="E28" i="148"/>
  <c r="D28" i="148"/>
  <c r="C28" i="148"/>
  <c r="B28" i="148"/>
  <c r="O27" i="148"/>
  <c r="N27" i="148"/>
  <c r="M27" i="148"/>
  <c r="L27" i="148"/>
  <c r="K27" i="148"/>
  <c r="J27" i="148"/>
  <c r="I27" i="148"/>
  <c r="H27" i="148"/>
  <c r="G27" i="148"/>
  <c r="F27" i="148"/>
  <c r="E27" i="148"/>
  <c r="D27" i="148"/>
  <c r="C27" i="148"/>
  <c r="B27" i="148"/>
  <c r="O26" i="148"/>
  <c r="N26" i="148"/>
  <c r="M26" i="148"/>
  <c r="L26" i="148"/>
  <c r="K26" i="148"/>
  <c r="J26" i="148"/>
  <c r="I26" i="148"/>
  <c r="H26" i="148"/>
  <c r="G26" i="148"/>
  <c r="F26" i="148"/>
  <c r="E26" i="148"/>
  <c r="D26" i="148"/>
  <c r="C26" i="148"/>
  <c r="B26" i="148"/>
  <c r="O25" i="148"/>
  <c r="N25" i="148"/>
  <c r="M25" i="148"/>
  <c r="L25" i="148"/>
  <c r="K25" i="148"/>
  <c r="J25" i="148"/>
  <c r="I25" i="148"/>
  <c r="H25" i="148"/>
  <c r="G25" i="148"/>
  <c r="F25" i="148"/>
  <c r="E25" i="148"/>
  <c r="D25" i="148"/>
  <c r="C25" i="148"/>
  <c r="B25" i="148"/>
  <c r="O24" i="148"/>
  <c r="N24" i="148"/>
  <c r="M24" i="148"/>
  <c r="L24" i="148"/>
  <c r="K24" i="148"/>
  <c r="J24" i="148"/>
  <c r="I24" i="148"/>
  <c r="H24" i="148"/>
  <c r="G24" i="148"/>
  <c r="F24" i="148"/>
  <c r="E24" i="148"/>
  <c r="D24" i="148"/>
  <c r="C24" i="148"/>
  <c r="B24" i="148"/>
  <c r="O23" i="148"/>
  <c r="N23" i="148"/>
  <c r="M23" i="148"/>
  <c r="L23" i="148"/>
  <c r="K23" i="148"/>
  <c r="J23" i="148"/>
  <c r="I23" i="148"/>
  <c r="H23" i="148"/>
  <c r="G23" i="148"/>
  <c r="F23" i="148"/>
  <c r="E23" i="148"/>
  <c r="D23" i="148"/>
  <c r="C23" i="148"/>
  <c r="B23" i="148"/>
  <c r="O22" i="148"/>
  <c r="N22" i="148"/>
  <c r="M22" i="148"/>
  <c r="L22" i="148"/>
  <c r="K22" i="148"/>
  <c r="J22" i="148"/>
  <c r="I22" i="148"/>
  <c r="H22" i="148"/>
  <c r="G22" i="148"/>
  <c r="F22" i="148"/>
  <c r="E22" i="148"/>
  <c r="D22" i="148"/>
  <c r="C22" i="148"/>
  <c r="B22" i="148"/>
  <c r="O21" i="148"/>
  <c r="N21" i="148"/>
  <c r="M21" i="148"/>
  <c r="L21" i="148"/>
  <c r="K21" i="148"/>
  <c r="J21" i="148"/>
  <c r="I21" i="148"/>
  <c r="H21" i="148"/>
  <c r="G21" i="148"/>
  <c r="F21" i="148"/>
  <c r="E21" i="148"/>
  <c r="D21" i="148"/>
  <c r="C21" i="148"/>
  <c r="B21" i="148"/>
  <c r="O20" i="148"/>
  <c r="N20" i="148"/>
  <c r="M20" i="148"/>
  <c r="L20" i="148"/>
  <c r="K20" i="148"/>
  <c r="J20" i="148"/>
  <c r="I20" i="148"/>
  <c r="H20" i="148"/>
  <c r="G20" i="148"/>
  <c r="F20" i="148"/>
  <c r="E20" i="148"/>
  <c r="D20" i="148"/>
  <c r="C20" i="148"/>
  <c r="B20" i="148"/>
  <c r="O19" i="148"/>
  <c r="N19" i="148"/>
  <c r="M19" i="148"/>
  <c r="L19" i="148"/>
  <c r="K19" i="148"/>
  <c r="J19" i="148"/>
  <c r="I19" i="148"/>
  <c r="H19" i="148"/>
  <c r="G19" i="148"/>
  <c r="F19" i="148"/>
  <c r="E19" i="148"/>
  <c r="D19" i="148"/>
  <c r="C19" i="148"/>
  <c r="B19" i="148"/>
  <c r="O18" i="148"/>
  <c r="N18" i="148"/>
  <c r="M18" i="148"/>
  <c r="L18" i="148"/>
  <c r="K18" i="148"/>
  <c r="J18" i="148"/>
  <c r="I18" i="148"/>
  <c r="H18" i="148"/>
  <c r="G18" i="148"/>
  <c r="F18" i="148"/>
  <c r="E18" i="148"/>
  <c r="D18" i="148"/>
  <c r="C18" i="148"/>
  <c r="B18" i="148"/>
  <c r="O17" i="148"/>
  <c r="N17" i="148"/>
  <c r="M17" i="148"/>
  <c r="L17" i="148"/>
  <c r="K17" i="148"/>
  <c r="J17" i="148"/>
  <c r="I17" i="148"/>
  <c r="H17" i="148"/>
  <c r="G17" i="148"/>
  <c r="F17" i="148"/>
  <c r="E17" i="148"/>
  <c r="D17" i="148"/>
  <c r="C17" i="148"/>
  <c r="B17" i="148"/>
  <c r="O16" i="148"/>
  <c r="N16" i="148"/>
  <c r="M16" i="148"/>
  <c r="L16" i="148"/>
  <c r="K16" i="148"/>
  <c r="J16" i="148"/>
  <c r="I16" i="148"/>
  <c r="H16" i="148"/>
  <c r="G16" i="148"/>
  <c r="F16" i="148"/>
  <c r="E16" i="148"/>
  <c r="D16" i="148"/>
  <c r="C16" i="148"/>
  <c r="B16" i="148"/>
  <c r="O15" i="148"/>
  <c r="N15" i="148"/>
  <c r="M15" i="148"/>
  <c r="L15" i="148"/>
  <c r="K15" i="148"/>
  <c r="J15" i="148"/>
  <c r="I15" i="148"/>
  <c r="H15" i="148"/>
  <c r="G15" i="148"/>
  <c r="F15" i="148"/>
  <c r="E15" i="148"/>
  <c r="D15" i="148"/>
  <c r="C15" i="148"/>
  <c r="B15" i="148"/>
  <c r="O14" i="148"/>
  <c r="N14" i="148"/>
  <c r="M14" i="148"/>
  <c r="L14" i="148"/>
  <c r="K14" i="148"/>
  <c r="J14" i="148"/>
  <c r="I14" i="148"/>
  <c r="H14" i="148"/>
  <c r="G14" i="148"/>
  <c r="F14" i="148"/>
  <c r="E14" i="148"/>
  <c r="D14" i="148"/>
  <c r="C14" i="148"/>
  <c r="B14" i="148"/>
  <c r="O13" i="148"/>
  <c r="N13" i="148"/>
  <c r="M13" i="148"/>
  <c r="L13" i="148"/>
  <c r="K13" i="148"/>
  <c r="J13" i="148"/>
  <c r="I13" i="148"/>
  <c r="H13" i="148"/>
  <c r="G13" i="148"/>
  <c r="F13" i="148"/>
  <c r="E13" i="148"/>
  <c r="D13" i="148"/>
  <c r="C13" i="148"/>
  <c r="B13" i="148"/>
  <c r="O12" i="148"/>
  <c r="N12" i="148"/>
  <c r="M12" i="148"/>
  <c r="L12" i="148"/>
  <c r="K12" i="148"/>
  <c r="J12" i="148"/>
  <c r="I12" i="148"/>
  <c r="H12" i="148"/>
  <c r="G12" i="148"/>
  <c r="F12" i="148"/>
  <c r="E12" i="148"/>
  <c r="D12" i="148"/>
  <c r="C12" i="148"/>
  <c r="B12" i="148"/>
  <c r="O11" i="148"/>
  <c r="N11" i="148"/>
  <c r="M11" i="148"/>
  <c r="L11" i="148"/>
  <c r="K11" i="148"/>
  <c r="J11" i="148"/>
  <c r="I11" i="148"/>
  <c r="H11" i="148"/>
  <c r="G11" i="148"/>
  <c r="F11" i="148"/>
  <c r="E11" i="148"/>
  <c r="D11" i="148"/>
  <c r="C11" i="148"/>
  <c r="B11" i="148"/>
  <c r="O10" i="148"/>
  <c r="N10" i="148"/>
  <c r="M10" i="148"/>
  <c r="L10" i="148"/>
  <c r="K10" i="148"/>
  <c r="J10" i="148"/>
  <c r="I10" i="148"/>
  <c r="H10" i="148"/>
  <c r="G10" i="148"/>
  <c r="F10" i="148"/>
  <c r="E10" i="148"/>
  <c r="D10" i="148"/>
  <c r="C10" i="148"/>
  <c r="B10" i="148"/>
  <c r="O9" i="148"/>
  <c r="N9" i="148"/>
  <c r="M9" i="148"/>
  <c r="L9" i="148"/>
  <c r="K9" i="148"/>
  <c r="J9" i="148"/>
  <c r="I9" i="148"/>
  <c r="H9" i="148"/>
  <c r="G9" i="148"/>
  <c r="F9" i="148"/>
  <c r="E9" i="148"/>
  <c r="D9" i="148"/>
  <c r="C9" i="148"/>
  <c r="B9" i="148"/>
  <c r="O8" i="148"/>
  <c r="N8" i="148"/>
  <c r="M8" i="148"/>
  <c r="L8" i="148"/>
  <c r="K8" i="148"/>
  <c r="J8" i="148"/>
  <c r="I8" i="148"/>
  <c r="H8" i="148"/>
  <c r="G8" i="148"/>
  <c r="F8" i="148"/>
  <c r="E8" i="148"/>
  <c r="D8" i="148"/>
  <c r="C8" i="148"/>
  <c r="B8" i="148"/>
  <c r="O7" i="148"/>
  <c r="N7" i="148"/>
  <c r="M7" i="148"/>
  <c r="L7" i="148"/>
  <c r="K7" i="148"/>
  <c r="J7" i="148"/>
  <c r="I7" i="148"/>
  <c r="H7" i="148"/>
  <c r="G7" i="148"/>
  <c r="F7" i="148"/>
  <c r="E7" i="148"/>
  <c r="D7" i="148"/>
  <c r="C7" i="148"/>
  <c r="B7" i="148"/>
  <c r="O35" i="146"/>
  <c r="N35" i="146"/>
  <c r="M35" i="146"/>
  <c r="L35" i="146"/>
  <c r="K35" i="146"/>
  <c r="J35" i="146"/>
  <c r="I35" i="146"/>
  <c r="H35" i="146"/>
  <c r="G35" i="146"/>
  <c r="F35" i="146"/>
  <c r="E35" i="146"/>
  <c r="D35" i="146"/>
  <c r="C35" i="146"/>
  <c r="B35" i="146"/>
  <c r="O34" i="146"/>
  <c r="N34" i="146"/>
  <c r="M34" i="146"/>
  <c r="L34" i="146"/>
  <c r="K34" i="146"/>
  <c r="J34" i="146"/>
  <c r="I34" i="146"/>
  <c r="H34" i="146"/>
  <c r="G34" i="146"/>
  <c r="F34" i="146"/>
  <c r="E34" i="146"/>
  <c r="D34" i="146"/>
  <c r="C34" i="146"/>
  <c r="B34" i="146"/>
  <c r="O33" i="146"/>
  <c r="N33" i="146"/>
  <c r="M33" i="146"/>
  <c r="L33" i="146"/>
  <c r="K33" i="146"/>
  <c r="J33" i="146"/>
  <c r="I33" i="146"/>
  <c r="H33" i="146"/>
  <c r="G33" i="146"/>
  <c r="F33" i="146"/>
  <c r="E33" i="146"/>
  <c r="D33" i="146"/>
  <c r="C33" i="146"/>
  <c r="B33" i="146"/>
  <c r="O32" i="146"/>
  <c r="N32" i="146"/>
  <c r="M32" i="146"/>
  <c r="L32" i="146"/>
  <c r="K32" i="146"/>
  <c r="J32" i="146"/>
  <c r="I32" i="146"/>
  <c r="H32" i="146"/>
  <c r="G32" i="146"/>
  <c r="F32" i="146"/>
  <c r="E32" i="146"/>
  <c r="D32" i="146"/>
  <c r="C32" i="146"/>
  <c r="B32" i="146"/>
  <c r="O31" i="146"/>
  <c r="N31" i="146"/>
  <c r="M31" i="146"/>
  <c r="L31" i="146"/>
  <c r="K31" i="146"/>
  <c r="J31" i="146"/>
  <c r="I31" i="146"/>
  <c r="H31" i="146"/>
  <c r="G31" i="146"/>
  <c r="F31" i="146"/>
  <c r="E31" i="146"/>
  <c r="D31" i="146"/>
  <c r="C31" i="146"/>
  <c r="B31" i="146"/>
  <c r="O30" i="146"/>
  <c r="N30" i="146"/>
  <c r="M30" i="146"/>
  <c r="L30" i="146"/>
  <c r="K30" i="146"/>
  <c r="J30" i="146"/>
  <c r="I30" i="146"/>
  <c r="H30" i="146"/>
  <c r="G30" i="146"/>
  <c r="F30" i="146"/>
  <c r="E30" i="146"/>
  <c r="D30" i="146"/>
  <c r="C30" i="146"/>
  <c r="B30" i="146"/>
  <c r="O29" i="146"/>
  <c r="N29" i="146"/>
  <c r="M29" i="146"/>
  <c r="L29" i="146"/>
  <c r="K29" i="146"/>
  <c r="J29" i="146"/>
  <c r="I29" i="146"/>
  <c r="H29" i="146"/>
  <c r="G29" i="146"/>
  <c r="F29" i="146"/>
  <c r="E29" i="146"/>
  <c r="D29" i="146"/>
  <c r="C29" i="146"/>
  <c r="B29" i="146"/>
  <c r="O28" i="146"/>
  <c r="N28" i="146"/>
  <c r="M28" i="146"/>
  <c r="L28" i="146"/>
  <c r="K28" i="146"/>
  <c r="J28" i="146"/>
  <c r="I28" i="146"/>
  <c r="H28" i="146"/>
  <c r="G28" i="146"/>
  <c r="F28" i="146"/>
  <c r="E28" i="146"/>
  <c r="D28" i="146"/>
  <c r="C28" i="146"/>
  <c r="B28" i="146"/>
  <c r="O27" i="146"/>
  <c r="N27" i="146"/>
  <c r="M27" i="146"/>
  <c r="L27" i="146"/>
  <c r="K27" i="146"/>
  <c r="J27" i="146"/>
  <c r="I27" i="146"/>
  <c r="H27" i="146"/>
  <c r="G27" i="146"/>
  <c r="F27" i="146"/>
  <c r="E27" i="146"/>
  <c r="D27" i="146"/>
  <c r="C27" i="146"/>
  <c r="B27" i="146"/>
  <c r="N26" i="146"/>
  <c r="M26" i="146"/>
  <c r="L26" i="146"/>
  <c r="K26" i="146"/>
  <c r="J26" i="146"/>
  <c r="I26" i="146"/>
  <c r="H26" i="146"/>
  <c r="G26" i="146"/>
  <c r="F26" i="146"/>
  <c r="E26" i="146"/>
  <c r="D26" i="146"/>
  <c r="C26" i="146"/>
  <c r="B26" i="146"/>
  <c r="O25" i="146"/>
  <c r="N25" i="146"/>
  <c r="M25" i="146"/>
  <c r="L25" i="146"/>
  <c r="K25" i="146"/>
  <c r="J25" i="146"/>
  <c r="I25" i="146"/>
  <c r="H25" i="146"/>
  <c r="G25" i="146"/>
  <c r="F25" i="146"/>
  <c r="E25" i="146"/>
  <c r="D25" i="146"/>
  <c r="C25" i="146"/>
  <c r="B25" i="146"/>
  <c r="O24" i="146"/>
  <c r="N24" i="146"/>
  <c r="M24" i="146"/>
  <c r="L24" i="146"/>
  <c r="K24" i="146"/>
  <c r="J24" i="146"/>
  <c r="I24" i="146"/>
  <c r="H24" i="146"/>
  <c r="G24" i="146"/>
  <c r="F24" i="146"/>
  <c r="E24" i="146"/>
  <c r="D24" i="146"/>
  <c r="C24" i="146"/>
  <c r="B24" i="146"/>
  <c r="O23" i="146"/>
  <c r="N23" i="146"/>
  <c r="M23" i="146"/>
  <c r="L23" i="146"/>
  <c r="K23" i="146"/>
  <c r="J23" i="146"/>
  <c r="I23" i="146"/>
  <c r="H23" i="146"/>
  <c r="G23" i="146"/>
  <c r="F23" i="146"/>
  <c r="E23" i="146"/>
  <c r="D23" i="146"/>
  <c r="C23" i="146"/>
  <c r="B23" i="146"/>
  <c r="O22" i="146"/>
  <c r="N22" i="146"/>
  <c r="M22" i="146"/>
  <c r="L22" i="146"/>
  <c r="K22" i="146"/>
  <c r="J22" i="146"/>
  <c r="I22" i="146"/>
  <c r="H22" i="146"/>
  <c r="G22" i="146"/>
  <c r="F22" i="146"/>
  <c r="E22" i="146"/>
  <c r="D22" i="146"/>
  <c r="C22" i="146"/>
  <c r="B22" i="146"/>
  <c r="O21" i="146"/>
  <c r="N21" i="146"/>
  <c r="M21" i="146"/>
  <c r="L21" i="146"/>
  <c r="K21" i="146"/>
  <c r="J21" i="146"/>
  <c r="I21" i="146"/>
  <c r="H21" i="146"/>
  <c r="G21" i="146"/>
  <c r="F21" i="146"/>
  <c r="E21" i="146"/>
  <c r="D21" i="146"/>
  <c r="C21" i="146"/>
  <c r="B21" i="146"/>
  <c r="O20" i="146"/>
  <c r="N20" i="146"/>
  <c r="M20" i="146"/>
  <c r="L20" i="146"/>
  <c r="K20" i="146"/>
  <c r="J20" i="146"/>
  <c r="I20" i="146"/>
  <c r="H20" i="146"/>
  <c r="G20" i="146"/>
  <c r="F20" i="146"/>
  <c r="E20" i="146"/>
  <c r="D20" i="146"/>
  <c r="C20" i="146"/>
  <c r="B20" i="146"/>
  <c r="O19" i="146"/>
  <c r="N19" i="146"/>
  <c r="M19" i="146"/>
  <c r="L19" i="146"/>
  <c r="K19" i="146"/>
  <c r="J19" i="146"/>
  <c r="I19" i="146"/>
  <c r="H19" i="146"/>
  <c r="G19" i="146"/>
  <c r="F19" i="146"/>
  <c r="E19" i="146"/>
  <c r="D19" i="146"/>
  <c r="C19" i="146"/>
  <c r="B19" i="146"/>
  <c r="O18" i="146"/>
  <c r="N18" i="146"/>
  <c r="M18" i="146"/>
  <c r="L18" i="146"/>
  <c r="K18" i="146"/>
  <c r="J18" i="146"/>
  <c r="I18" i="146"/>
  <c r="H18" i="146"/>
  <c r="G18" i="146"/>
  <c r="F18" i="146"/>
  <c r="E18" i="146"/>
  <c r="D18" i="146"/>
  <c r="C18" i="146"/>
  <c r="B18" i="146"/>
  <c r="O17" i="146"/>
  <c r="N17" i="146"/>
  <c r="M17" i="146"/>
  <c r="L17" i="146"/>
  <c r="K17" i="146"/>
  <c r="J17" i="146"/>
  <c r="I17" i="146"/>
  <c r="H17" i="146"/>
  <c r="G17" i="146"/>
  <c r="F17" i="146"/>
  <c r="E17" i="146"/>
  <c r="D17" i="146"/>
  <c r="C17" i="146"/>
  <c r="B17" i="146"/>
  <c r="O16" i="146"/>
  <c r="N16" i="146"/>
  <c r="M16" i="146"/>
  <c r="L16" i="146"/>
  <c r="K16" i="146"/>
  <c r="J16" i="146"/>
  <c r="I16" i="146"/>
  <c r="H16" i="146"/>
  <c r="G16" i="146"/>
  <c r="F16" i="146"/>
  <c r="E16" i="146"/>
  <c r="D16" i="146"/>
  <c r="C16" i="146"/>
  <c r="B16" i="146"/>
  <c r="O15" i="146"/>
  <c r="N15" i="146"/>
  <c r="M15" i="146"/>
  <c r="L15" i="146"/>
  <c r="K15" i="146"/>
  <c r="J15" i="146"/>
  <c r="I15" i="146"/>
  <c r="H15" i="146"/>
  <c r="G15" i="146"/>
  <c r="F15" i="146"/>
  <c r="E15" i="146"/>
  <c r="D15" i="146"/>
  <c r="C15" i="146"/>
  <c r="B15" i="146"/>
  <c r="O14" i="146"/>
  <c r="N14" i="146"/>
  <c r="M14" i="146"/>
  <c r="L14" i="146"/>
  <c r="K14" i="146"/>
  <c r="J14" i="146"/>
  <c r="I14" i="146"/>
  <c r="H14" i="146"/>
  <c r="G14" i="146"/>
  <c r="F14" i="146"/>
  <c r="E14" i="146"/>
  <c r="D14" i="146"/>
  <c r="C14" i="146"/>
  <c r="B14" i="146"/>
  <c r="O13" i="146"/>
  <c r="N13" i="146"/>
  <c r="M13" i="146"/>
  <c r="L13" i="146"/>
  <c r="K13" i="146"/>
  <c r="J13" i="146"/>
  <c r="I13" i="146"/>
  <c r="H13" i="146"/>
  <c r="G13" i="146"/>
  <c r="F13" i="146"/>
  <c r="E13" i="146"/>
  <c r="D13" i="146"/>
  <c r="C13" i="146"/>
  <c r="B13" i="146"/>
  <c r="O12" i="146"/>
  <c r="N12" i="146"/>
  <c r="M12" i="146"/>
  <c r="L12" i="146"/>
  <c r="K12" i="146"/>
  <c r="J12" i="146"/>
  <c r="I12" i="146"/>
  <c r="H12" i="146"/>
  <c r="G12" i="146"/>
  <c r="F12" i="146"/>
  <c r="E12" i="146"/>
  <c r="D12" i="146"/>
  <c r="C12" i="146"/>
  <c r="B12" i="146"/>
  <c r="O11" i="146"/>
  <c r="N11" i="146"/>
  <c r="M11" i="146"/>
  <c r="L11" i="146"/>
  <c r="K11" i="146"/>
  <c r="J11" i="146"/>
  <c r="I11" i="146"/>
  <c r="H11" i="146"/>
  <c r="G11" i="146"/>
  <c r="F11" i="146"/>
  <c r="E11" i="146"/>
  <c r="D11" i="146"/>
  <c r="C11" i="146"/>
  <c r="B11" i="146"/>
  <c r="O10" i="146"/>
  <c r="N10" i="146"/>
  <c r="M10" i="146"/>
  <c r="L10" i="146"/>
  <c r="K10" i="146"/>
  <c r="J10" i="146"/>
  <c r="I10" i="146"/>
  <c r="H10" i="146"/>
  <c r="G10" i="146"/>
  <c r="F10" i="146"/>
  <c r="E10" i="146"/>
  <c r="D10" i="146"/>
  <c r="C10" i="146"/>
  <c r="B10" i="146"/>
  <c r="O9" i="146"/>
  <c r="N9" i="146"/>
  <c r="M9" i="146"/>
  <c r="L9" i="146"/>
  <c r="K9" i="146"/>
  <c r="J9" i="146"/>
  <c r="I9" i="146"/>
  <c r="H9" i="146"/>
  <c r="G9" i="146"/>
  <c r="F9" i="146"/>
  <c r="E9" i="146"/>
  <c r="D9" i="146"/>
  <c r="C9" i="146"/>
  <c r="B9" i="146"/>
  <c r="O8" i="146"/>
  <c r="N8" i="146"/>
  <c r="M8" i="146"/>
  <c r="L8" i="146"/>
  <c r="K8" i="146"/>
  <c r="J8" i="146"/>
  <c r="I8" i="146"/>
  <c r="H8" i="146"/>
  <c r="G8" i="146"/>
  <c r="F8" i="146"/>
  <c r="E8" i="146"/>
  <c r="D8" i="146"/>
  <c r="C8" i="146"/>
  <c r="B8" i="146"/>
  <c r="O7" i="146"/>
  <c r="N7" i="146"/>
  <c r="M7" i="146"/>
  <c r="L7" i="146"/>
  <c r="K7" i="146"/>
  <c r="J7" i="146"/>
  <c r="I7" i="146"/>
  <c r="H7" i="146"/>
  <c r="G7" i="146"/>
  <c r="F7" i="146"/>
  <c r="E7" i="146"/>
  <c r="D7" i="146"/>
  <c r="C7" i="146"/>
  <c r="B7" i="146"/>
  <c r="I18" i="57"/>
  <c r="H18" i="57"/>
  <c r="G18" i="57"/>
  <c r="F18" i="57"/>
  <c r="E18" i="57"/>
  <c r="D18" i="57"/>
  <c r="C18" i="57"/>
  <c r="B18" i="57"/>
  <c r="I17" i="57"/>
  <c r="H17" i="57"/>
  <c r="G17" i="57"/>
  <c r="F17" i="57"/>
  <c r="E17" i="57"/>
  <c r="D17" i="57"/>
  <c r="C17" i="57"/>
  <c r="B17" i="57"/>
  <c r="I16" i="57"/>
  <c r="H16" i="57"/>
  <c r="G16" i="57"/>
  <c r="F16" i="57"/>
  <c r="E16" i="57"/>
  <c r="D16" i="57"/>
  <c r="C16" i="57"/>
  <c r="B16" i="57"/>
  <c r="I15" i="57"/>
  <c r="H15" i="57"/>
  <c r="G15" i="57"/>
  <c r="F15" i="57"/>
  <c r="E15" i="57"/>
  <c r="D15" i="57"/>
  <c r="C15" i="57"/>
  <c r="B15" i="57"/>
  <c r="I14" i="57"/>
  <c r="H14" i="57"/>
  <c r="G14" i="57"/>
  <c r="F14" i="57"/>
  <c r="E14" i="57"/>
  <c r="D14" i="57"/>
  <c r="C14" i="57"/>
  <c r="B14" i="57"/>
  <c r="I13" i="57"/>
  <c r="H13" i="57"/>
  <c r="G13" i="57"/>
  <c r="F13" i="57"/>
  <c r="E13" i="57"/>
  <c r="D13" i="57"/>
  <c r="C13" i="57"/>
  <c r="B13" i="57"/>
  <c r="I12" i="57"/>
  <c r="H12" i="57"/>
  <c r="G12" i="57"/>
  <c r="F12" i="57"/>
  <c r="E12" i="57"/>
  <c r="D12" i="57"/>
  <c r="C12" i="57"/>
  <c r="B12" i="57"/>
  <c r="I11" i="57"/>
  <c r="H11" i="57"/>
  <c r="G11" i="57"/>
  <c r="F11" i="57"/>
  <c r="E11" i="57"/>
  <c r="D11" i="57"/>
  <c r="C11" i="57"/>
  <c r="B11" i="57"/>
  <c r="I10" i="57"/>
  <c r="H10" i="57"/>
  <c r="G10" i="57"/>
  <c r="F10" i="57"/>
  <c r="E10" i="57"/>
  <c r="D10" i="57"/>
  <c r="C10" i="57"/>
  <c r="B10" i="57"/>
  <c r="I9" i="57"/>
  <c r="H9" i="57"/>
  <c r="G9" i="57"/>
  <c r="F9" i="57"/>
  <c r="E9" i="57"/>
  <c r="D9" i="57"/>
  <c r="C9" i="57"/>
  <c r="B9" i="57"/>
  <c r="I8" i="57"/>
  <c r="H8" i="57"/>
  <c r="G8" i="57"/>
  <c r="F8" i="57"/>
  <c r="E8" i="57"/>
  <c r="D8" i="57"/>
  <c r="C8" i="57"/>
  <c r="B8" i="57"/>
  <c r="I7" i="57"/>
  <c r="H7" i="57"/>
  <c r="G7" i="57"/>
  <c r="F7" i="57"/>
  <c r="E7" i="57"/>
  <c r="D7" i="57"/>
  <c r="C7" i="57"/>
  <c r="B7" i="57"/>
  <c r="I6" i="57"/>
  <c r="H6" i="57"/>
  <c r="G6" i="57"/>
  <c r="F6" i="57"/>
  <c r="E6" i="57"/>
  <c r="D6" i="57"/>
  <c r="C6" i="57"/>
  <c r="B6" i="57"/>
  <c r="I5" i="57"/>
  <c r="H5" i="57"/>
  <c r="G5" i="57"/>
  <c r="F5" i="57"/>
  <c r="E5" i="57"/>
  <c r="D5" i="57"/>
  <c r="C5" i="57"/>
  <c r="B5" i="57"/>
  <c r="M15" i="129"/>
  <c r="L15" i="129"/>
  <c r="K15" i="129"/>
  <c r="J15" i="129"/>
  <c r="I15" i="129"/>
  <c r="H15" i="129"/>
  <c r="G15" i="129"/>
  <c r="F15" i="129"/>
  <c r="E15" i="129"/>
  <c r="D15" i="129"/>
  <c r="C15" i="129"/>
  <c r="B15" i="129"/>
  <c r="M14" i="129"/>
  <c r="L14" i="129"/>
  <c r="K14" i="129"/>
  <c r="J14" i="129"/>
  <c r="I14" i="129"/>
  <c r="H14" i="129"/>
  <c r="G14" i="129"/>
  <c r="F14" i="129"/>
  <c r="E14" i="129"/>
  <c r="D14" i="129"/>
  <c r="C14" i="129"/>
  <c r="B14" i="129"/>
  <c r="M13" i="129"/>
  <c r="L13" i="129"/>
  <c r="K13" i="129"/>
  <c r="J13" i="129"/>
  <c r="I13" i="129"/>
  <c r="H13" i="129"/>
  <c r="G13" i="129"/>
  <c r="F13" i="129"/>
  <c r="E13" i="129"/>
  <c r="D13" i="129"/>
  <c r="C13" i="129"/>
  <c r="B13" i="129"/>
  <c r="M12" i="129"/>
  <c r="L12" i="129"/>
  <c r="K12" i="129"/>
  <c r="J12" i="129"/>
  <c r="I12" i="129"/>
  <c r="H12" i="129"/>
  <c r="G12" i="129"/>
  <c r="F12" i="129"/>
  <c r="E12" i="129"/>
  <c r="D12" i="129"/>
  <c r="C12" i="129"/>
  <c r="B12" i="129"/>
  <c r="M11" i="129"/>
  <c r="L11" i="129"/>
  <c r="K11" i="129"/>
  <c r="J11" i="129"/>
  <c r="I11" i="129"/>
  <c r="H11" i="129"/>
  <c r="G11" i="129"/>
  <c r="F11" i="129"/>
  <c r="E11" i="129"/>
  <c r="D11" i="129"/>
  <c r="C11" i="129"/>
  <c r="B11" i="129"/>
  <c r="M10" i="129"/>
  <c r="L10" i="129"/>
  <c r="K10" i="129"/>
  <c r="J10" i="129"/>
  <c r="I10" i="129"/>
  <c r="H10" i="129"/>
  <c r="G10" i="129"/>
  <c r="F10" i="129"/>
  <c r="E10" i="129"/>
  <c r="D10" i="129"/>
  <c r="C10" i="129"/>
  <c r="B10" i="129"/>
  <c r="M9" i="129"/>
  <c r="L9" i="129"/>
  <c r="K9" i="129"/>
  <c r="J9" i="129"/>
  <c r="I9" i="129"/>
  <c r="H9" i="129"/>
  <c r="G9" i="129"/>
  <c r="F9" i="129"/>
  <c r="E9" i="129"/>
  <c r="D9" i="129"/>
  <c r="C9" i="129"/>
  <c r="B9" i="129"/>
  <c r="M8" i="129"/>
  <c r="L8" i="129"/>
  <c r="K8" i="129"/>
  <c r="J8" i="129"/>
  <c r="I8" i="129"/>
  <c r="H8" i="129"/>
  <c r="G8" i="129"/>
  <c r="F8" i="129"/>
  <c r="E8" i="129"/>
  <c r="D8" i="129"/>
  <c r="C8" i="129"/>
  <c r="B8" i="129"/>
  <c r="M20" i="77"/>
  <c r="B36" i="77" s="1"/>
  <c r="L20" i="77"/>
  <c r="K20" i="77"/>
  <c r="J20" i="77"/>
  <c r="I20" i="77"/>
  <c r="H20" i="77"/>
  <c r="G20" i="77"/>
  <c r="F20" i="77"/>
  <c r="E20" i="77"/>
  <c r="D20" i="77"/>
  <c r="C20" i="77"/>
  <c r="B20" i="77"/>
  <c r="M19" i="77"/>
  <c r="B35" i="77" s="1"/>
  <c r="L19" i="77"/>
  <c r="K19" i="77"/>
  <c r="J19" i="77"/>
  <c r="I19" i="77"/>
  <c r="H19" i="77"/>
  <c r="G19" i="77"/>
  <c r="F19" i="77"/>
  <c r="E19" i="77"/>
  <c r="D19" i="77"/>
  <c r="C19" i="77"/>
  <c r="B19" i="77"/>
  <c r="M18" i="77"/>
  <c r="B34" i="77" s="1"/>
  <c r="L18" i="77"/>
  <c r="K18" i="77"/>
  <c r="J18" i="77"/>
  <c r="I18" i="77"/>
  <c r="H18" i="77"/>
  <c r="G18" i="77"/>
  <c r="F18" i="77"/>
  <c r="E18" i="77"/>
  <c r="D18" i="77"/>
  <c r="C18" i="77"/>
  <c r="B18" i="77"/>
  <c r="M17" i="77"/>
  <c r="B33" i="77" s="1"/>
  <c r="L17" i="77"/>
  <c r="K17" i="77"/>
  <c r="J17" i="77"/>
  <c r="I17" i="77"/>
  <c r="H17" i="77"/>
  <c r="G17" i="77"/>
  <c r="F17" i="77"/>
  <c r="E17" i="77"/>
  <c r="D17" i="77"/>
  <c r="C17" i="77"/>
  <c r="B17" i="77"/>
  <c r="M16" i="77"/>
  <c r="B32" i="77" s="1"/>
  <c r="L16" i="77"/>
  <c r="K16" i="77"/>
  <c r="J16" i="77"/>
  <c r="I16" i="77"/>
  <c r="H16" i="77"/>
  <c r="G16" i="77"/>
  <c r="F16" i="77"/>
  <c r="E16" i="77"/>
  <c r="D16" i="77"/>
  <c r="C16" i="77"/>
  <c r="B16" i="77"/>
  <c r="M15" i="77"/>
  <c r="B31" i="77" s="1"/>
  <c r="L15" i="77"/>
  <c r="K15" i="77"/>
  <c r="J15" i="77"/>
  <c r="I15" i="77"/>
  <c r="H15" i="77"/>
  <c r="G15" i="77"/>
  <c r="F15" i="77"/>
  <c r="E15" i="77"/>
  <c r="D15" i="77"/>
  <c r="C15" i="77"/>
  <c r="B15" i="77"/>
  <c r="M14" i="77"/>
  <c r="B30" i="77" s="1"/>
  <c r="L14" i="77"/>
  <c r="K14" i="77"/>
  <c r="J14" i="77"/>
  <c r="I14" i="77"/>
  <c r="H14" i="77"/>
  <c r="G14" i="77"/>
  <c r="F14" i="77"/>
  <c r="E14" i="77"/>
  <c r="D14" i="77"/>
  <c r="C14" i="77"/>
  <c r="B14" i="77"/>
  <c r="M13" i="77"/>
  <c r="B29" i="77" s="1"/>
  <c r="L13" i="77"/>
  <c r="K13" i="77"/>
  <c r="J13" i="77"/>
  <c r="I13" i="77"/>
  <c r="H13" i="77"/>
  <c r="G13" i="77"/>
  <c r="F13" i="77"/>
  <c r="E13" i="77"/>
  <c r="D13" i="77"/>
  <c r="C13" i="77"/>
  <c r="B13" i="77"/>
  <c r="M12" i="77"/>
  <c r="B28" i="77" s="1"/>
  <c r="L12" i="77"/>
  <c r="K12" i="77"/>
  <c r="J12" i="77"/>
  <c r="I12" i="77"/>
  <c r="H12" i="77"/>
  <c r="G12" i="77"/>
  <c r="F12" i="77"/>
  <c r="E12" i="77"/>
  <c r="D12" i="77"/>
  <c r="C12" i="77"/>
  <c r="B12" i="77"/>
  <c r="M11" i="77"/>
  <c r="B27" i="77" s="1"/>
  <c r="L11" i="77"/>
  <c r="K11" i="77"/>
  <c r="J11" i="77"/>
  <c r="I11" i="77"/>
  <c r="H11" i="77"/>
  <c r="G11" i="77"/>
  <c r="F11" i="77"/>
  <c r="E11" i="77"/>
  <c r="D11" i="77"/>
  <c r="C11" i="77"/>
  <c r="B11" i="77"/>
  <c r="M10" i="77"/>
  <c r="B26" i="77" s="1"/>
  <c r="L10" i="77"/>
  <c r="K10" i="77"/>
  <c r="J10" i="77"/>
  <c r="I10" i="77"/>
  <c r="H10" i="77"/>
  <c r="G10" i="77"/>
  <c r="F10" i="77"/>
  <c r="E10" i="77"/>
  <c r="D10" i="77"/>
  <c r="C10" i="77"/>
  <c r="B10" i="77"/>
  <c r="M9" i="77"/>
  <c r="B25" i="77" s="1"/>
  <c r="L9" i="77"/>
  <c r="K9" i="77"/>
  <c r="J9" i="77"/>
  <c r="I9" i="77"/>
  <c r="H9" i="77"/>
  <c r="G9" i="77"/>
  <c r="F9" i="77"/>
  <c r="E9" i="77"/>
  <c r="D9" i="77"/>
  <c r="C9" i="77"/>
  <c r="B9" i="77"/>
  <c r="M8" i="77"/>
  <c r="B24" i="77" s="1"/>
  <c r="L8" i="77"/>
  <c r="K8" i="77"/>
  <c r="J8" i="77"/>
  <c r="I8" i="77"/>
  <c r="H8" i="77"/>
  <c r="G8" i="77"/>
  <c r="F8" i="77"/>
  <c r="E8" i="77"/>
  <c r="D8" i="77"/>
  <c r="C8" i="77"/>
  <c r="B8" i="77"/>
  <c r="M7" i="77"/>
  <c r="B23" i="77" s="1"/>
  <c r="L7" i="77"/>
  <c r="K7" i="77"/>
  <c r="J7" i="77"/>
  <c r="I7" i="77"/>
  <c r="H7" i="77"/>
  <c r="G7" i="77"/>
  <c r="F7" i="77"/>
  <c r="E7" i="77"/>
  <c r="D7" i="77"/>
  <c r="C7" i="77"/>
  <c r="B7" i="77"/>
  <c r="M25" i="147"/>
  <c r="L25" i="147"/>
  <c r="K25" i="147"/>
  <c r="J25" i="147"/>
  <c r="I25" i="147"/>
  <c r="H25" i="147"/>
  <c r="G25" i="147"/>
  <c r="F25" i="147"/>
  <c r="E25" i="147"/>
  <c r="D25" i="147"/>
  <c r="C25" i="147"/>
  <c r="B25" i="147"/>
  <c r="M24" i="147"/>
  <c r="L24" i="147"/>
  <c r="K24" i="147"/>
  <c r="J24" i="147"/>
  <c r="I24" i="147"/>
  <c r="H24" i="147"/>
  <c r="G24" i="147"/>
  <c r="F24" i="147"/>
  <c r="E24" i="147"/>
  <c r="D24" i="147"/>
  <c r="C24" i="147"/>
  <c r="B24" i="147"/>
  <c r="M23" i="147"/>
  <c r="L23" i="147"/>
  <c r="K23" i="147"/>
  <c r="J23" i="147"/>
  <c r="I23" i="147"/>
  <c r="H23" i="147"/>
  <c r="G23" i="147"/>
  <c r="F23" i="147"/>
  <c r="E23" i="147"/>
  <c r="D23" i="147"/>
  <c r="C23" i="147"/>
  <c r="B23" i="147"/>
  <c r="M21" i="147"/>
  <c r="L21" i="147"/>
  <c r="K21" i="147"/>
  <c r="J21" i="147"/>
  <c r="I21" i="147"/>
  <c r="H21" i="147"/>
  <c r="G21" i="147"/>
  <c r="F21" i="147"/>
  <c r="E21" i="147"/>
  <c r="D21" i="147"/>
  <c r="C21" i="147"/>
  <c r="B21" i="147"/>
  <c r="M20" i="147"/>
  <c r="L20" i="147"/>
  <c r="K20" i="147"/>
  <c r="J20" i="147"/>
  <c r="I20" i="147"/>
  <c r="H20" i="147"/>
  <c r="G20" i="147"/>
  <c r="F20" i="147"/>
  <c r="E20" i="147"/>
  <c r="D20" i="147"/>
  <c r="C20" i="147"/>
  <c r="B20" i="147"/>
  <c r="M19" i="147"/>
  <c r="L19" i="147"/>
  <c r="K19" i="147"/>
  <c r="J19" i="147"/>
  <c r="I19" i="147"/>
  <c r="H19" i="147"/>
  <c r="G19" i="147"/>
  <c r="F19" i="147"/>
  <c r="E19" i="147"/>
  <c r="D19" i="147"/>
  <c r="C19" i="147"/>
  <c r="B19" i="147"/>
  <c r="M18" i="147"/>
  <c r="L18" i="147"/>
  <c r="K18" i="147"/>
  <c r="J18" i="147"/>
  <c r="I18" i="147"/>
  <c r="H18" i="147"/>
  <c r="G18" i="147"/>
  <c r="F18" i="147"/>
  <c r="E18" i="147"/>
  <c r="D18" i="147"/>
  <c r="C18" i="147"/>
  <c r="B18" i="147"/>
  <c r="M17" i="147"/>
  <c r="L17" i="147"/>
  <c r="K17" i="147"/>
  <c r="J17" i="147"/>
  <c r="I17" i="147"/>
  <c r="H17" i="147"/>
  <c r="G17" i="147"/>
  <c r="F17" i="147"/>
  <c r="E17" i="147"/>
  <c r="D17" i="147"/>
  <c r="C17" i="147"/>
  <c r="B17" i="147"/>
  <c r="M16" i="147"/>
  <c r="L16" i="147"/>
  <c r="K16" i="147"/>
  <c r="J16" i="147"/>
  <c r="I16" i="147"/>
  <c r="H16" i="147"/>
  <c r="G16" i="147"/>
  <c r="F16" i="147"/>
  <c r="E16" i="147"/>
  <c r="D16" i="147"/>
  <c r="C16" i="147"/>
  <c r="B16" i="147"/>
  <c r="M15" i="147"/>
  <c r="L15" i="147"/>
  <c r="K15" i="147"/>
  <c r="J15" i="147"/>
  <c r="I15" i="147"/>
  <c r="H15" i="147"/>
  <c r="G15" i="147"/>
  <c r="F15" i="147"/>
  <c r="E15" i="147"/>
  <c r="D15" i="147"/>
  <c r="C15" i="147"/>
  <c r="B15" i="147"/>
  <c r="M13" i="147"/>
  <c r="L13" i="147"/>
  <c r="K13" i="147"/>
  <c r="J13" i="147"/>
  <c r="I13" i="147"/>
  <c r="H13" i="147"/>
  <c r="G13" i="147"/>
  <c r="F13" i="147"/>
  <c r="E13" i="147"/>
  <c r="D13" i="147"/>
  <c r="C13" i="147"/>
  <c r="B13" i="147"/>
  <c r="M12" i="147"/>
  <c r="L12" i="147"/>
  <c r="K12" i="147"/>
  <c r="J12" i="147"/>
  <c r="I12" i="147"/>
  <c r="H12" i="147"/>
  <c r="G12" i="147"/>
  <c r="F12" i="147"/>
  <c r="E12" i="147"/>
  <c r="D12" i="147"/>
  <c r="C12" i="147"/>
  <c r="B12" i="147"/>
  <c r="M11" i="147"/>
  <c r="L11" i="147"/>
  <c r="K11" i="147"/>
  <c r="J11" i="147"/>
  <c r="I11" i="147"/>
  <c r="H11" i="147"/>
  <c r="G11" i="147"/>
  <c r="F11" i="147"/>
  <c r="E11" i="147"/>
  <c r="D11" i="147"/>
  <c r="C11" i="147"/>
  <c r="B11" i="147"/>
  <c r="M10" i="147"/>
  <c r="L10" i="147"/>
  <c r="K10" i="147"/>
  <c r="J10" i="147"/>
  <c r="I10" i="147"/>
  <c r="H10" i="147"/>
  <c r="G10" i="147"/>
  <c r="F10" i="147"/>
  <c r="E10" i="147"/>
  <c r="D10" i="147"/>
  <c r="C10" i="147"/>
  <c r="B10" i="147"/>
  <c r="M9" i="147"/>
  <c r="L9" i="147"/>
  <c r="K9" i="147"/>
  <c r="J9" i="147"/>
  <c r="I9" i="147"/>
  <c r="H9" i="147"/>
  <c r="G9" i="147"/>
  <c r="F9" i="147"/>
  <c r="E9" i="147"/>
  <c r="D9" i="147"/>
  <c r="C9" i="147"/>
  <c r="B9" i="147"/>
  <c r="M8" i="147"/>
  <c r="L8" i="147"/>
  <c r="K8" i="147"/>
  <c r="J8" i="147"/>
  <c r="I8" i="147"/>
  <c r="H8" i="147"/>
  <c r="G8" i="147"/>
  <c r="F8" i="147"/>
  <c r="E8" i="147"/>
  <c r="D8" i="147"/>
  <c r="C8" i="147"/>
  <c r="B8" i="147"/>
  <c r="M7" i="147"/>
  <c r="L7" i="147"/>
  <c r="K7" i="147"/>
  <c r="J7" i="147"/>
  <c r="I7" i="147"/>
  <c r="H7" i="147"/>
  <c r="G7" i="147"/>
  <c r="F7" i="147"/>
  <c r="E7" i="147"/>
  <c r="D7" i="147"/>
  <c r="C7" i="147"/>
  <c r="B7" i="147"/>
  <c r="M6" i="147"/>
  <c r="L6" i="147"/>
  <c r="K6" i="147"/>
  <c r="J6" i="147"/>
  <c r="I6" i="147"/>
  <c r="H6" i="147"/>
  <c r="G6" i="147"/>
  <c r="F6" i="147"/>
  <c r="E6" i="147"/>
  <c r="D6" i="147"/>
  <c r="C6" i="147"/>
  <c r="B6" i="147"/>
  <c r="O20" i="130"/>
  <c r="N20" i="130"/>
  <c r="M20" i="130"/>
  <c r="L20" i="130"/>
  <c r="K20" i="130"/>
  <c r="J20" i="130"/>
  <c r="I20" i="130"/>
  <c r="H20" i="130"/>
  <c r="G20" i="130"/>
  <c r="F20" i="130"/>
  <c r="E20" i="130"/>
  <c r="D20" i="130"/>
  <c r="C20" i="130"/>
  <c r="B20" i="130"/>
  <c r="O19" i="130"/>
  <c r="N19" i="130"/>
  <c r="M19" i="130"/>
  <c r="L19" i="130"/>
  <c r="K19" i="130"/>
  <c r="J19" i="130"/>
  <c r="I19" i="130"/>
  <c r="H19" i="130"/>
  <c r="G19" i="130"/>
  <c r="F19" i="130"/>
  <c r="E19" i="130"/>
  <c r="D19" i="130"/>
  <c r="C19" i="130"/>
  <c r="B19" i="130"/>
  <c r="O18" i="130"/>
  <c r="N18" i="130"/>
  <c r="M18" i="130"/>
  <c r="L18" i="130"/>
  <c r="K18" i="130"/>
  <c r="J18" i="130"/>
  <c r="I18" i="130"/>
  <c r="H18" i="130"/>
  <c r="G18" i="130"/>
  <c r="F18" i="130"/>
  <c r="E18" i="130"/>
  <c r="D18" i="130"/>
  <c r="C18" i="130"/>
  <c r="B18" i="130"/>
  <c r="O17" i="130"/>
  <c r="N17" i="130"/>
  <c r="M17" i="130"/>
  <c r="L17" i="130"/>
  <c r="K17" i="130"/>
  <c r="J17" i="130"/>
  <c r="I17" i="130"/>
  <c r="H17" i="130"/>
  <c r="G17" i="130"/>
  <c r="F17" i="130"/>
  <c r="E17" i="130"/>
  <c r="D17" i="130"/>
  <c r="C17" i="130"/>
  <c r="B17" i="130"/>
  <c r="O16" i="130"/>
  <c r="N16" i="130"/>
  <c r="M16" i="130"/>
  <c r="L16" i="130"/>
  <c r="K16" i="130"/>
  <c r="J16" i="130"/>
  <c r="I16" i="130"/>
  <c r="H16" i="130"/>
  <c r="G16" i="130"/>
  <c r="F16" i="130"/>
  <c r="E16" i="130"/>
  <c r="D16" i="130"/>
  <c r="C16" i="130"/>
  <c r="B16" i="130"/>
  <c r="O15" i="130"/>
  <c r="N15" i="130"/>
  <c r="M15" i="130"/>
  <c r="L15" i="130"/>
  <c r="K15" i="130"/>
  <c r="J15" i="130"/>
  <c r="I15" i="130"/>
  <c r="H15" i="130"/>
  <c r="G15" i="130"/>
  <c r="F15" i="130"/>
  <c r="E15" i="130"/>
  <c r="D15" i="130"/>
  <c r="C15" i="130"/>
  <c r="B15" i="130"/>
  <c r="O14" i="130"/>
  <c r="N14" i="130"/>
  <c r="M14" i="130"/>
  <c r="L14" i="130"/>
  <c r="K14" i="130"/>
  <c r="J14" i="130"/>
  <c r="I14" i="130"/>
  <c r="H14" i="130"/>
  <c r="G14" i="130"/>
  <c r="F14" i="130"/>
  <c r="E14" i="130"/>
  <c r="D14" i="130"/>
  <c r="C14" i="130"/>
  <c r="B14" i="130"/>
  <c r="O13" i="130"/>
  <c r="N13" i="130"/>
  <c r="M13" i="130"/>
  <c r="L13" i="130"/>
  <c r="K13" i="130"/>
  <c r="J13" i="130"/>
  <c r="I13" i="130"/>
  <c r="H13" i="130"/>
  <c r="G13" i="130"/>
  <c r="F13" i="130"/>
  <c r="E13" i="130"/>
  <c r="D13" i="130"/>
  <c r="C13" i="130"/>
  <c r="B13" i="130"/>
  <c r="O12" i="130"/>
  <c r="N12" i="130"/>
  <c r="M12" i="130"/>
  <c r="L12" i="130"/>
  <c r="K12" i="130"/>
  <c r="J12" i="130"/>
  <c r="I12" i="130"/>
  <c r="H12" i="130"/>
  <c r="G12" i="130"/>
  <c r="F12" i="130"/>
  <c r="E12" i="130"/>
  <c r="D12" i="130"/>
  <c r="C12" i="130"/>
  <c r="B12" i="130"/>
  <c r="O11" i="130"/>
  <c r="N11" i="130"/>
  <c r="M11" i="130"/>
  <c r="L11" i="130"/>
  <c r="K11" i="130"/>
  <c r="J11" i="130"/>
  <c r="I11" i="130"/>
  <c r="H11" i="130"/>
  <c r="G11" i="130"/>
  <c r="F11" i="130"/>
  <c r="E11" i="130"/>
  <c r="D11" i="130"/>
  <c r="C11" i="130"/>
  <c r="B11" i="130"/>
  <c r="O10" i="130"/>
  <c r="N10" i="130"/>
  <c r="M10" i="130"/>
  <c r="L10" i="130"/>
  <c r="K10" i="130"/>
  <c r="J10" i="130"/>
  <c r="I10" i="130"/>
  <c r="H10" i="130"/>
  <c r="G10" i="130"/>
  <c r="F10" i="130"/>
  <c r="E10" i="130"/>
  <c r="D10" i="130"/>
  <c r="C10" i="130"/>
  <c r="B10" i="130"/>
  <c r="O9" i="130"/>
  <c r="N9" i="130"/>
  <c r="M9" i="130"/>
  <c r="L9" i="130"/>
  <c r="K9" i="130"/>
  <c r="J9" i="130"/>
  <c r="I9" i="130"/>
  <c r="H9" i="130"/>
  <c r="G9" i="130"/>
  <c r="F9" i="130"/>
  <c r="E9" i="130"/>
  <c r="D9" i="130"/>
  <c r="C9" i="130"/>
  <c r="B9" i="130"/>
  <c r="O8" i="130"/>
  <c r="N8" i="130"/>
  <c r="M8" i="130"/>
  <c r="L8" i="130"/>
  <c r="K8" i="130"/>
  <c r="J8" i="130"/>
  <c r="I8" i="130"/>
  <c r="H8" i="130"/>
  <c r="G8" i="130"/>
  <c r="F8" i="130"/>
  <c r="E8" i="130"/>
  <c r="D8" i="130"/>
  <c r="C8" i="130"/>
  <c r="B8" i="130"/>
  <c r="O7" i="130"/>
  <c r="N7" i="130"/>
  <c r="M7" i="130"/>
  <c r="L7" i="130"/>
  <c r="K7" i="130"/>
  <c r="J7" i="130"/>
  <c r="I7" i="130"/>
  <c r="H7" i="130"/>
  <c r="G7" i="130"/>
  <c r="F7" i="130"/>
  <c r="E7" i="130"/>
  <c r="D7" i="130"/>
  <c r="C7" i="130"/>
  <c r="B7" i="130"/>
  <c r="O6" i="130"/>
  <c r="N6" i="130"/>
  <c r="M6" i="130"/>
  <c r="L6" i="130"/>
  <c r="K6" i="130"/>
  <c r="J6" i="130"/>
  <c r="I6" i="130"/>
  <c r="H6" i="130"/>
  <c r="G6" i="130"/>
  <c r="F6" i="130"/>
  <c r="E6" i="130"/>
  <c r="D6" i="130"/>
  <c r="C6" i="130"/>
  <c r="B6" i="130"/>
  <c r="O5" i="130"/>
  <c r="N5" i="130"/>
  <c r="M5" i="130"/>
  <c r="L5" i="130"/>
  <c r="K5" i="130"/>
  <c r="J5" i="130"/>
  <c r="I5" i="130"/>
  <c r="H5" i="130"/>
  <c r="G5" i="130"/>
  <c r="F5" i="130"/>
  <c r="E5" i="130"/>
  <c r="D5" i="130"/>
  <c r="C5" i="130"/>
  <c r="B5" i="130"/>
  <c r="M20" i="131"/>
  <c r="L20" i="131"/>
  <c r="K20" i="131"/>
  <c r="J20" i="131"/>
  <c r="I20" i="131"/>
  <c r="H20" i="131"/>
  <c r="G20" i="131"/>
  <c r="F20" i="131"/>
  <c r="E20" i="131"/>
  <c r="D20" i="131"/>
  <c r="C20" i="131"/>
  <c r="B20" i="131"/>
  <c r="M19" i="131"/>
  <c r="L19" i="131"/>
  <c r="K19" i="131"/>
  <c r="J19" i="131"/>
  <c r="I19" i="131"/>
  <c r="H19" i="131"/>
  <c r="G19" i="131"/>
  <c r="F19" i="131"/>
  <c r="E19" i="131"/>
  <c r="D19" i="131"/>
  <c r="C19" i="131"/>
  <c r="B19" i="131"/>
  <c r="M18" i="131"/>
  <c r="L18" i="131"/>
  <c r="K18" i="131"/>
  <c r="J18" i="131"/>
  <c r="I18" i="131"/>
  <c r="H18" i="131"/>
  <c r="G18" i="131"/>
  <c r="F18" i="131"/>
  <c r="E18" i="131"/>
  <c r="D18" i="131"/>
  <c r="C18" i="131"/>
  <c r="B18" i="131"/>
  <c r="M17" i="131"/>
  <c r="L17" i="131"/>
  <c r="K17" i="131"/>
  <c r="J17" i="131"/>
  <c r="I17" i="131"/>
  <c r="H17" i="131"/>
  <c r="G17" i="131"/>
  <c r="F17" i="131"/>
  <c r="E17" i="131"/>
  <c r="D17" i="131"/>
  <c r="C17" i="131"/>
  <c r="B17" i="131"/>
  <c r="M16" i="131"/>
  <c r="L16" i="131"/>
  <c r="K16" i="131"/>
  <c r="J16" i="131"/>
  <c r="I16" i="131"/>
  <c r="H16" i="131"/>
  <c r="G16" i="131"/>
  <c r="F16" i="131"/>
  <c r="E16" i="131"/>
  <c r="D16" i="131"/>
  <c r="C16" i="131"/>
  <c r="B16" i="131"/>
  <c r="M15" i="131"/>
  <c r="L15" i="131"/>
  <c r="K15" i="131"/>
  <c r="J15" i="131"/>
  <c r="I15" i="131"/>
  <c r="H15" i="131"/>
  <c r="G15" i="131"/>
  <c r="F15" i="131"/>
  <c r="E15" i="131"/>
  <c r="D15" i="131"/>
  <c r="C15" i="131"/>
  <c r="B15" i="131"/>
  <c r="M14" i="131"/>
  <c r="L14" i="131"/>
  <c r="K14" i="131"/>
  <c r="J14" i="131"/>
  <c r="I14" i="131"/>
  <c r="H14" i="131"/>
  <c r="G14" i="131"/>
  <c r="F14" i="131"/>
  <c r="E14" i="131"/>
  <c r="D14" i="131"/>
  <c r="C14" i="131"/>
  <c r="B14" i="131"/>
  <c r="M13" i="131"/>
  <c r="L13" i="131"/>
  <c r="K13" i="131"/>
  <c r="J13" i="131"/>
  <c r="I13" i="131"/>
  <c r="H13" i="131"/>
  <c r="G13" i="131"/>
  <c r="F13" i="131"/>
  <c r="E13" i="131"/>
  <c r="D13" i="131"/>
  <c r="C13" i="131"/>
  <c r="B13" i="131"/>
  <c r="M12" i="131"/>
  <c r="L12" i="131"/>
  <c r="K12" i="131"/>
  <c r="J12" i="131"/>
  <c r="I12" i="131"/>
  <c r="H12" i="131"/>
  <c r="G12" i="131"/>
  <c r="F12" i="131"/>
  <c r="E12" i="131"/>
  <c r="D12" i="131"/>
  <c r="C12" i="131"/>
  <c r="B12" i="131"/>
  <c r="M11" i="131"/>
  <c r="L11" i="131"/>
  <c r="K11" i="131"/>
  <c r="J11" i="131"/>
  <c r="I11" i="131"/>
  <c r="H11" i="131"/>
  <c r="G11" i="131"/>
  <c r="F11" i="131"/>
  <c r="E11" i="131"/>
  <c r="D11" i="131"/>
  <c r="C11" i="131"/>
  <c r="B11" i="131"/>
  <c r="M10" i="131"/>
  <c r="L10" i="131"/>
  <c r="K10" i="131"/>
  <c r="J10" i="131"/>
  <c r="I10" i="131"/>
  <c r="H10" i="131"/>
  <c r="G10" i="131"/>
  <c r="F10" i="131"/>
  <c r="E10" i="131"/>
  <c r="D10" i="131"/>
  <c r="C10" i="131"/>
  <c r="B10" i="131"/>
  <c r="M9" i="131"/>
  <c r="L9" i="131"/>
  <c r="K9" i="131"/>
  <c r="J9" i="131"/>
  <c r="I9" i="131"/>
  <c r="H9" i="131"/>
  <c r="G9" i="131"/>
  <c r="F9" i="131"/>
  <c r="E9" i="131"/>
  <c r="D9" i="131"/>
  <c r="C9" i="131"/>
  <c r="B9" i="131"/>
  <c r="M8" i="131"/>
  <c r="L8" i="131"/>
  <c r="K8" i="131"/>
  <c r="J8" i="131"/>
  <c r="I8" i="131"/>
  <c r="H8" i="131"/>
  <c r="G8" i="131"/>
  <c r="F8" i="131"/>
  <c r="E8" i="131"/>
  <c r="D8" i="131"/>
  <c r="C8" i="131"/>
  <c r="B8" i="131"/>
  <c r="M7" i="131"/>
  <c r="L7" i="131"/>
  <c r="K7" i="131"/>
  <c r="J7" i="131"/>
  <c r="I7" i="131"/>
  <c r="H7" i="131"/>
  <c r="G7" i="131"/>
  <c r="F7" i="131"/>
  <c r="E7" i="131"/>
  <c r="D7" i="131"/>
  <c r="C7" i="131"/>
  <c r="B7" i="131"/>
  <c r="M23" i="53"/>
  <c r="L23" i="53"/>
  <c r="K23" i="53"/>
  <c r="J23" i="53"/>
  <c r="I23" i="53"/>
  <c r="H23" i="53"/>
  <c r="G23" i="53"/>
  <c r="F23" i="53"/>
  <c r="E23" i="53"/>
  <c r="D23" i="53"/>
  <c r="C23" i="53"/>
  <c r="B23" i="53"/>
  <c r="M22" i="53"/>
  <c r="L22" i="53"/>
  <c r="K22" i="53"/>
  <c r="J22" i="53"/>
  <c r="I22" i="53"/>
  <c r="H22" i="53"/>
  <c r="G22" i="53"/>
  <c r="F22" i="53"/>
  <c r="E22" i="53"/>
  <c r="D22" i="53"/>
  <c r="C22" i="53"/>
  <c r="B22" i="53"/>
  <c r="M21" i="53"/>
  <c r="L21" i="53"/>
  <c r="K21" i="53"/>
  <c r="J21" i="53"/>
  <c r="I21" i="53"/>
  <c r="H21" i="53"/>
  <c r="G21" i="53"/>
  <c r="F21" i="53"/>
  <c r="E21" i="53"/>
  <c r="D21" i="53"/>
  <c r="C21" i="53"/>
  <c r="B21" i="53"/>
  <c r="M20" i="53"/>
  <c r="L20" i="53"/>
  <c r="K20" i="53"/>
  <c r="J20" i="53"/>
  <c r="I20" i="53"/>
  <c r="H20" i="53"/>
  <c r="G20" i="53"/>
  <c r="F20" i="53"/>
  <c r="E20" i="53"/>
  <c r="D20" i="53"/>
  <c r="C20" i="53"/>
  <c r="B20" i="53"/>
  <c r="M19" i="53"/>
  <c r="L19" i="53"/>
  <c r="K19" i="53"/>
  <c r="J19" i="53"/>
  <c r="I19" i="53"/>
  <c r="H19" i="53"/>
  <c r="G19" i="53"/>
  <c r="F19" i="53"/>
  <c r="E19" i="53"/>
  <c r="D19" i="53"/>
  <c r="C19" i="53"/>
  <c r="B19" i="53"/>
  <c r="M18" i="53"/>
  <c r="L18" i="53"/>
  <c r="K18" i="53"/>
  <c r="J18" i="53"/>
  <c r="I18" i="53"/>
  <c r="H18" i="53"/>
  <c r="G18" i="53"/>
  <c r="F18" i="53"/>
  <c r="E18" i="53"/>
  <c r="D18" i="53"/>
  <c r="C18" i="53"/>
  <c r="B18" i="53"/>
  <c r="M17" i="53"/>
  <c r="L17" i="53"/>
  <c r="K17" i="53"/>
  <c r="J17" i="53"/>
  <c r="I17" i="53"/>
  <c r="H17" i="53"/>
  <c r="G17" i="53"/>
  <c r="F17" i="53"/>
  <c r="E17" i="53"/>
  <c r="D17" i="53"/>
  <c r="C17" i="53"/>
  <c r="B17" i="53"/>
  <c r="M16" i="53"/>
  <c r="L16" i="53"/>
  <c r="K16" i="53"/>
  <c r="J16" i="53"/>
  <c r="I16" i="53"/>
  <c r="H16" i="53"/>
  <c r="G16" i="53"/>
  <c r="F16" i="53"/>
  <c r="E16" i="53"/>
  <c r="D16" i="53"/>
  <c r="C16" i="53"/>
  <c r="B16" i="53"/>
  <c r="M15" i="53"/>
  <c r="L15" i="53"/>
  <c r="K15" i="53"/>
  <c r="J15" i="53"/>
  <c r="I15" i="53"/>
  <c r="H15" i="53"/>
  <c r="G15" i="53"/>
  <c r="F15" i="53"/>
  <c r="E15" i="53"/>
  <c r="D15" i="53"/>
  <c r="C15" i="53"/>
  <c r="B15" i="53"/>
  <c r="M14" i="53"/>
  <c r="L14" i="53"/>
  <c r="K14" i="53"/>
  <c r="J14" i="53"/>
  <c r="I14" i="53"/>
  <c r="H14" i="53"/>
  <c r="G14" i="53"/>
  <c r="F14" i="53"/>
  <c r="E14" i="53"/>
  <c r="D14" i="53"/>
  <c r="C14" i="53"/>
  <c r="B14" i="53"/>
  <c r="M13" i="53"/>
  <c r="L13" i="53"/>
  <c r="K13" i="53"/>
  <c r="J13" i="53"/>
  <c r="I13" i="53"/>
  <c r="H13" i="53"/>
  <c r="G13" i="53"/>
  <c r="F13" i="53"/>
  <c r="E13" i="53"/>
  <c r="D13" i="53"/>
  <c r="C13" i="53"/>
  <c r="B13" i="53"/>
  <c r="M12" i="53"/>
  <c r="L12" i="53"/>
  <c r="K12" i="53"/>
  <c r="J12" i="53"/>
  <c r="I12" i="53"/>
  <c r="H12" i="53"/>
  <c r="G12" i="53"/>
  <c r="F12" i="53"/>
  <c r="E12" i="53"/>
  <c r="D12" i="53"/>
  <c r="C12" i="53"/>
  <c r="B12" i="53"/>
  <c r="M11" i="53"/>
  <c r="L11" i="53"/>
  <c r="K11" i="53"/>
  <c r="J11" i="53"/>
  <c r="I11" i="53"/>
  <c r="H11" i="53"/>
  <c r="G11" i="53"/>
  <c r="F11" i="53"/>
  <c r="E11" i="53"/>
  <c r="D11" i="53"/>
  <c r="C11" i="53"/>
  <c r="B11" i="53"/>
  <c r="M10" i="53"/>
  <c r="L10" i="53"/>
  <c r="K10" i="53"/>
  <c r="J10" i="53"/>
  <c r="I10" i="53"/>
  <c r="H10" i="53"/>
  <c r="G10" i="53"/>
  <c r="F10" i="53"/>
  <c r="E10" i="53"/>
  <c r="D10" i="53"/>
  <c r="C10" i="53"/>
  <c r="B10" i="53"/>
  <c r="M9" i="53"/>
  <c r="L9" i="53"/>
  <c r="K9" i="53"/>
  <c r="J9" i="53"/>
  <c r="I9" i="53"/>
  <c r="H9" i="53"/>
  <c r="G9" i="53"/>
  <c r="F9" i="53"/>
  <c r="E9" i="53"/>
  <c r="D9" i="53"/>
  <c r="C9" i="53"/>
  <c r="B9" i="53"/>
  <c r="M8" i="53"/>
  <c r="L8" i="53"/>
  <c r="K8" i="53"/>
  <c r="J8" i="53"/>
  <c r="I8" i="53"/>
  <c r="H8" i="53"/>
  <c r="G8" i="53"/>
  <c r="F8" i="53"/>
  <c r="E8" i="53"/>
  <c r="D8" i="53"/>
  <c r="C8" i="53"/>
  <c r="B8" i="53"/>
  <c r="O20" i="132"/>
  <c r="N20" i="132"/>
  <c r="M20" i="132"/>
  <c r="L20" i="132"/>
  <c r="K20" i="132"/>
  <c r="J20" i="132"/>
  <c r="I20" i="132"/>
  <c r="H20" i="132"/>
  <c r="G20" i="132"/>
  <c r="F20" i="132"/>
  <c r="E20" i="132"/>
  <c r="D20" i="132"/>
  <c r="C20" i="132"/>
  <c r="B20" i="132"/>
  <c r="O19" i="132"/>
  <c r="N19" i="132"/>
  <c r="M19" i="132"/>
  <c r="L19" i="132"/>
  <c r="K19" i="132"/>
  <c r="J19" i="132"/>
  <c r="I19" i="132"/>
  <c r="H19" i="132"/>
  <c r="G19" i="132"/>
  <c r="F19" i="132"/>
  <c r="E19" i="132"/>
  <c r="D19" i="132"/>
  <c r="C19" i="132"/>
  <c r="B19" i="132"/>
  <c r="O18" i="132"/>
  <c r="N18" i="132"/>
  <c r="M18" i="132"/>
  <c r="L18" i="132"/>
  <c r="K18" i="132"/>
  <c r="J18" i="132"/>
  <c r="I18" i="132"/>
  <c r="H18" i="132"/>
  <c r="G18" i="132"/>
  <c r="F18" i="132"/>
  <c r="E18" i="132"/>
  <c r="D18" i="132"/>
  <c r="C18" i="132"/>
  <c r="B18" i="132"/>
  <c r="O17" i="132"/>
  <c r="N17" i="132"/>
  <c r="M17" i="132"/>
  <c r="L17" i="132"/>
  <c r="K17" i="132"/>
  <c r="J17" i="132"/>
  <c r="I17" i="132"/>
  <c r="H17" i="132"/>
  <c r="G17" i="132"/>
  <c r="F17" i="132"/>
  <c r="E17" i="132"/>
  <c r="D17" i="132"/>
  <c r="C17" i="132"/>
  <c r="B17" i="132"/>
  <c r="O16" i="132"/>
  <c r="N16" i="132"/>
  <c r="M16" i="132"/>
  <c r="L16" i="132"/>
  <c r="K16" i="132"/>
  <c r="J16" i="132"/>
  <c r="I16" i="132"/>
  <c r="H16" i="132"/>
  <c r="G16" i="132"/>
  <c r="F16" i="132"/>
  <c r="E16" i="132"/>
  <c r="D16" i="132"/>
  <c r="C16" i="132"/>
  <c r="B16" i="132"/>
  <c r="O15" i="132"/>
  <c r="N15" i="132"/>
  <c r="M15" i="132"/>
  <c r="L15" i="132"/>
  <c r="K15" i="132"/>
  <c r="J15" i="132"/>
  <c r="I15" i="132"/>
  <c r="H15" i="132"/>
  <c r="G15" i="132"/>
  <c r="F15" i="132"/>
  <c r="E15" i="132"/>
  <c r="D15" i="132"/>
  <c r="C15" i="132"/>
  <c r="B15" i="132"/>
  <c r="O14" i="132"/>
  <c r="N14" i="132"/>
  <c r="M14" i="132"/>
  <c r="L14" i="132"/>
  <c r="K14" i="132"/>
  <c r="J14" i="132"/>
  <c r="I14" i="132"/>
  <c r="H14" i="132"/>
  <c r="G14" i="132"/>
  <c r="F14" i="132"/>
  <c r="E14" i="132"/>
  <c r="D14" i="132"/>
  <c r="C14" i="132"/>
  <c r="B14" i="132"/>
  <c r="O13" i="132"/>
  <c r="N13" i="132"/>
  <c r="M13" i="132"/>
  <c r="L13" i="132"/>
  <c r="K13" i="132"/>
  <c r="J13" i="132"/>
  <c r="I13" i="132"/>
  <c r="H13" i="132"/>
  <c r="G13" i="132"/>
  <c r="F13" i="132"/>
  <c r="E13" i="132"/>
  <c r="D13" i="132"/>
  <c r="C13" i="132"/>
  <c r="B13" i="132"/>
  <c r="O12" i="132"/>
  <c r="N12" i="132"/>
  <c r="M12" i="132"/>
  <c r="L12" i="132"/>
  <c r="K12" i="132"/>
  <c r="J12" i="132"/>
  <c r="I12" i="132"/>
  <c r="H12" i="132"/>
  <c r="G12" i="132"/>
  <c r="F12" i="132"/>
  <c r="E12" i="132"/>
  <c r="D12" i="132"/>
  <c r="C12" i="132"/>
  <c r="B12" i="132"/>
  <c r="O11" i="132"/>
  <c r="N11" i="132"/>
  <c r="M11" i="132"/>
  <c r="L11" i="132"/>
  <c r="K11" i="132"/>
  <c r="J11" i="132"/>
  <c r="I11" i="132"/>
  <c r="H11" i="132"/>
  <c r="G11" i="132"/>
  <c r="F11" i="132"/>
  <c r="E11" i="132"/>
  <c r="D11" i="132"/>
  <c r="C11" i="132"/>
  <c r="B11" i="132"/>
  <c r="O10" i="132"/>
  <c r="N10" i="132"/>
  <c r="M10" i="132"/>
  <c r="L10" i="132"/>
  <c r="K10" i="132"/>
  <c r="J10" i="132"/>
  <c r="I10" i="132"/>
  <c r="H10" i="132"/>
  <c r="G10" i="132"/>
  <c r="F10" i="132"/>
  <c r="E10" i="132"/>
  <c r="D10" i="132"/>
  <c r="C10" i="132"/>
  <c r="B10" i="132"/>
  <c r="O9" i="132"/>
  <c r="N9" i="132"/>
  <c r="M9" i="132"/>
  <c r="L9" i="132"/>
  <c r="K9" i="132"/>
  <c r="J9" i="132"/>
  <c r="I9" i="132"/>
  <c r="H9" i="132"/>
  <c r="G9" i="132"/>
  <c r="F9" i="132"/>
  <c r="E9" i="132"/>
  <c r="D9" i="132"/>
  <c r="C9" i="132"/>
  <c r="B9" i="132"/>
  <c r="O8" i="132"/>
  <c r="N8" i="132"/>
  <c r="M8" i="132"/>
  <c r="L8" i="132"/>
  <c r="K8" i="132"/>
  <c r="J8" i="132"/>
  <c r="I8" i="132"/>
  <c r="H8" i="132"/>
  <c r="G8" i="132"/>
  <c r="F8" i="132"/>
  <c r="E8" i="132"/>
  <c r="D8" i="132"/>
  <c r="C8" i="132"/>
  <c r="B8" i="132"/>
  <c r="O7" i="132"/>
  <c r="N7" i="132"/>
  <c r="M7" i="132"/>
  <c r="L7" i="132"/>
  <c r="K7" i="132"/>
  <c r="J7" i="132"/>
  <c r="I7" i="132"/>
  <c r="H7" i="132"/>
  <c r="G7" i="132"/>
  <c r="F7" i="132"/>
  <c r="E7" i="132"/>
  <c r="D7" i="132"/>
  <c r="C7" i="132"/>
  <c r="B7" i="132"/>
  <c r="O6" i="132"/>
  <c r="N6" i="132"/>
  <c r="M6" i="132"/>
  <c r="L6" i="132"/>
  <c r="K6" i="132"/>
  <c r="J6" i="132"/>
  <c r="I6" i="132"/>
  <c r="H6" i="132"/>
  <c r="G6" i="132"/>
  <c r="F6" i="132"/>
  <c r="E6" i="132"/>
  <c r="D6" i="132"/>
  <c r="C6" i="132"/>
  <c r="B6" i="132"/>
  <c r="O5" i="132"/>
  <c r="N5" i="132"/>
  <c r="M5" i="132"/>
  <c r="L5" i="132"/>
  <c r="K5" i="132"/>
  <c r="J5" i="132"/>
  <c r="I5" i="132"/>
  <c r="H5" i="132"/>
  <c r="G5" i="132"/>
  <c r="F5" i="132"/>
  <c r="E5" i="132"/>
  <c r="D5" i="132"/>
  <c r="C5" i="132"/>
  <c r="B5" i="132"/>
  <c r="M20" i="127"/>
  <c r="L20" i="127"/>
  <c r="K20" i="127"/>
  <c r="J20" i="127"/>
  <c r="I20" i="127"/>
  <c r="H20" i="127"/>
  <c r="G20" i="127"/>
  <c r="F20" i="127"/>
  <c r="E20" i="127"/>
  <c r="D20" i="127"/>
  <c r="C20" i="127"/>
  <c r="B20" i="127"/>
  <c r="M19" i="127"/>
  <c r="L19" i="127"/>
  <c r="K19" i="127"/>
  <c r="J19" i="127"/>
  <c r="I19" i="127"/>
  <c r="H19" i="127"/>
  <c r="G19" i="127"/>
  <c r="F19" i="127"/>
  <c r="E19" i="127"/>
  <c r="D19" i="127"/>
  <c r="C19" i="127"/>
  <c r="B19" i="127"/>
  <c r="M18" i="127"/>
  <c r="L18" i="127"/>
  <c r="K18" i="127"/>
  <c r="J18" i="127"/>
  <c r="I18" i="127"/>
  <c r="H18" i="127"/>
  <c r="G18" i="127"/>
  <c r="F18" i="127"/>
  <c r="E18" i="127"/>
  <c r="D18" i="127"/>
  <c r="C18" i="127"/>
  <c r="B18" i="127"/>
  <c r="M17" i="127"/>
  <c r="L17" i="127"/>
  <c r="K17" i="127"/>
  <c r="J17" i="127"/>
  <c r="I17" i="127"/>
  <c r="H17" i="127"/>
  <c r="G17" i="127"/>
  <c r="F17" i="127"/>
  <c r="E17" i="127"/>
  <c r="D17" i="127"/>
  <c r="C17" i="127"/>
  <c r="B17" i="127"/>
  <c r="M16" i="127"/>
  <c r="L16" i="127"/>
  <c r="K16" i="127"/>
  <c r="J16" i="127"/>
  <c r="I16" i="127"/>
  <c r="H16" i="127"/>
  <c r="G16" i="127"/>
  <c r="F16" i="127"/>
  <c r="E16" i="127"/>
  <c r="D16" i="127"/>
  <c r="C16" i="127"/>
  <c r="B16" i="127"/>
  <c r="M15" i="127"/>
  <c r="L15" i="127"/>
  <c r="K15" i="127"/>
  <c r="J15" i="127"/>
  <c r="I15" i="127"/>
  <c r="H15" i="127"/>
  <c r="G15" i="127"/>
  <c r="F15" i="127"/>
  <c r="E15" i="127"/>
  <c r="D15" i="127"/>
  <c r="C15" i="127"/>
  <c r="B15" i="127"/>
  <c r="M14" i="127"/>
  <c r="L14" i="127"/>
  <c r="K14" i="127"/>
  <c r="J14" i="127"/>
  <c r="I14" i="127"/>
  <c r="H14" i="127"/>
  <c r="G14" i="127"/>
  <c r="F14" i="127"/>
  <c r="E14" i="127"/>
  <c r="D14" i="127"/>
  <c r="C14" i="127"/>
  <c r="B14" i="127"/>
  <c r="M13" i="127"/>
  <c r="L13" i="127"/>
  <c r="K13" i="127"/>
  <c r="J13" i="127"/>
  <c r="I13" i="127"/>
  <c r="H13" i="127"/>
  <c r="G13" i="127"/>
  <c r="F13" i="127"/>
  <c r="E13" i="127"/>
  <c r="D13" i="127"/>
  <c r="C13" i="127"/>
  <c r="B13" i="127"/>
  <c r="M12" i="127"/>
  <c r="L12" i="127"/>
  <c r="K12" i="127"/>
  <c r="J12" i="127"/>
  <c r="I12" i="127"/>
  <c r="H12" i="127"/>
  <c r="G12" i="127"/>
  <c r="F12" i="127"/>
  <c r="E12" i="127"/>
  <c r="D12" i="127"/>
  <c r="C12" i="127"/>
  <c r="B12" i="127"/>
  <c r="M11" i="127"/>
  <c r="L11" i="127"/>
  <c r="K11" i="127"/>
  <c r="J11" i="127"/>
  <c r="I11" i="127"/>
  <c r="H11" i="127"/>
  <c r="G11" i="127"/>
  <c r="F11" i="127"/>
  <c r="E11" i="127"/>
  <c r="D11" i="127"/>
  <c r="C11" i="127"/>
  <c r="B11" i="127"/>
  <c r="M10" i="127"/>
  <c r="L10" i="127"/>
  <c r="K10" i="127"/>
  <c r="J10" i="127"/>
  <c r="I10" i="127"/>
  <c r="H10" i="127"/>
  <c r="G10" i="127"/>
  <c r="F10" i="127"/>
  <c r="E10" i="127"/>
  <c r="D10" i="127"/>
  <c r="C10" i="127"/>
  <c r="B10" i="127"/>
  <c r="M9" i="127"/>
  <c r="L9" i="127"/>
  <c r="K9" i="127"/>
  <c r="J9" i="127"/>
  <c r="I9" i="127"/>
  <c r="H9" i="127"/>
  <c r="G9" i="127"/>
  <c r="F9" i="127"/>
  <c r="E9" i="127"/>
  <c r="D9" i="127"/>
  <c r="C9" i="127"/>
  <c r="B9" i="127"/>
  <c r="M8" i="127"/>
  <c r="L8" i="127"/>
  <c r="K8" i="127"/>
  <c r="J8" i="127"/>
  <c r="I8" i="127"/>
  <c r="H8" i="127"/>
  <c r="G8" i="127"/>
  <c r="F8" i="127"/>
  <c r="E8" i="127"/>
  <c r="D8" i="127"/>
  <c r="C8" i="127"/>
  <c r="B8" i="127"/>
  <c r="M7" i="127"/>
  <c r="L7" i="127"/>
  <c r="K7" i="127"/>
  <c r="J7" i="127"/>
  <c r="I7" i="127"/>
  <c r="H7" i="127"/>
  <c r="G7" i="127"/>
  <c r="F7" i="127"/>
  <c r="E7" i="127"/>
  <c r="D7" i="127"/>
  <c r="C7" i="127"/>
  <c r="B7" i="127"/>
  <c r="M23" i="128"/>
  <c r="L23" i="128"/>
  <c r="K23" i="128"/>
  <c r="J23" i="128"/>
  <c r="I23" i="128"/>
  <c r="H23" i="128"/>
  <c r="G23" i="128"/>
  <c r="F23" i="128"/>
  <c r="E23" i="128"/>
  <c r="D23" i="128"/>
  <c r="C23" i="128"/>
  <c r="B23" i="128"/>
  <c r="M22" i="128"/>
  <c r="L22" i="128"/>
  <c r="K22" i="128"/>
  <c r="J22" i="128"/>
  <c r="I22" i="128"/>
  <c r="H22" i="128"/>
  <c r="G22" i="128"/>
  <c r="F22" i="128"/>
  <c r="E22" i="128"/>
  <c r="D22" i="128"/>
  <c r="C22" i="128"/>
  <c r="B22" i="128"/>
  <c r="M21" i="128"/>
  <c r="L21" i="128"/>
  <c r="K21" i="128"/>
  <c r="J21" i="128"/>
  <c r="I21" i="128"/>
  <c r="H21" i="128"/>
  <c r="G21" i="128"/>
  <c r="F21" i="128"/>
  <c r="E21" i="128"/>
  <c r="D21" i="128"/>
  <c r="C21" i="128"/>
  <c r="B21" i="128"/>
  <c r="M20" i="128"/>
  <c r="L20" i="128"/>
  <c r="K20" i="128"/>
  <c r="J20" i="128"/>
  <c r="I20" i="128"/>
  <c r="H20" i="128"/>
  <c r="G20" i="128"/>
  <c r="F20" i="128"/>
  <c r="E20" i="128"/>
  <c r="D20" i="128"/>
  <c r="C20" i="128"/>
  <c r="B20" i="128"/>
  <c r="M19" i="128"/>
  <c r="L19" i="128"/>
  <c r="K19" i="128"/>
  <c r="J19" i="128"/>
  <c r="I19" i="128"/>
  <c r="H19" i="128"/>
  <c r="G19" i="128"/>
  <c r="F19" i="128"/>
  <c r="E19" i="128"/>
  <c r="D19" i="128"/>
  <c r="C19" i="128"/>
  <c r="B19" i="128"/>
  <c r="M18" i="128"/>
  <c r="L18" i="128"/>
  <c r="K18" i="128"/>
  <c r="J18" i="128"/>
  <c r="I18" i="128"/>
  <c r="H18" i="128"/>
  <c r="G18" i="128"/>
  <c r="F18" i="128"/>
  <c r="E18" i="128"/>
  <c r="D18" i="128"/>
  <c r="C18" i="128"/>
  <c r="B18" i="128"/>
  <c r="M17" i="128"/>
  <c r="L17" i="128"/>
  <c r="K17" i="128"/>
  <c r="J17" i="128"/>
  <c r="I17" i="128"/>
  <c r="H17" i="128"/>
  <c r="G17" i="128"/>
  <c r="F17" i="128"/>
  <c r="E17" i="128"/>
  <c r="D17" i="128"/>
  <c r="C17" i="128"/>
  <c r="B17" i="128"/>
  <c r="M16" i="128"/>
  <c r="L16" i="128"/>
  <c r="K16" i="128"/>
  <c r="J16" i="128"/>
  <c r="I16" i="128"/>
  <c r="H16" i="128"/>
  <c r="G16" i="128"/>
  <c r="F16" i="128"/>
  <c r="E16" i="128"/>
  <c r="D16" i="128"/>
  <c r="C16" i="128"/>
  <c r="B16" i="128"/>
  <c r="M15" i="128"/>
  <c r="L15" i="128"/>
  <c r="K15" i="128"/>
  <c r="J15" i="128"/>
  <c r="I15" i="128"/>
  <c r="H15" i="128"/>
  <c r="G15" i="128"/>
  <c r="F15" i="128"/>
  <c r="E15" i="128"/>
  <c r="D15" i="128"/>
  <c r="C15" i="128"/>
  <c r="B15" i="128"/>
  <c r="M14" i="128"/>
  <c r="L14" i="128"/>
  <c r="K14" i="128"/>
  <c r="J14" i="128"/>
  <c r="I14" i="128"/>
  <c r="H14" i="128"/>
  <c r="G14" i="128"/>
  <c r="F14" i="128"/>
  <c r="E14" i="128"/>
  <c r="D14" i="128"/>
  <c r="C14" i="128"/>
  <c r="B14" i="128"/>
  <c r="M13" i="128"/>
  <c r="L13" i="128"/>
  <c r="K13" i="128"/>
  <c r="J13" i="128"/>
  <c r="I13" i="128"/>
  <c r="H13" i="128"/>
  <c r="G13" i="128"/>
  <c r="F13" i="128"/>
  <c r="E13" i="128"/>
  <c r="D13" i="128"/>
  <c r="C13" i="128"/>
  <c r="B13" i="128"/>
  <c r="M12" i="128"/>
  <c r="L12" i="128"/>
  <c r="K12" i="128"/>
  <c r="J12" i="128"/>
  <c r="I12" i="128"/>
  <c r="H12" i="128"/>
  <c r="G12" i="128"/>
  <c r="F12" i="128"/>
  <c r="E12" i="128"/>
  <c r="D12" i="128"/>
  <c r="C12" i="128"/>
  <c r="B12" i="128"/>
  <c r="M11" i="128"/>
  <c r="L11" i="128"/>
  <c r="K11" i="128"/>
  <c r="J11" i="128"/>
  <c r="I11" i="128"/>
  <c r="H11" i="128"/>
  <c r="G11" i="128"/>
  <c r="F11" i="128"/>
  <c r="E11" i="128"/>
  <c r="D11" i="128"/>
  <c r="C11" i="128"/>
  <c r="B11" i="128"/>
  <c r="M10" i="128"/>
  <c r="L10" i="128"/>
  <c r="K10" i="128"/>
  <c r="J10" i="128"/>
  <c r="I10" i="128"/>
  <c r="H10" i="128"/>
  <c r="G10" i="128"/>
  <c r="F10" i="128"/>
  <c r="E10" i="128"/>
  <c r="D10" i="128"/>
  <c r="C10" i="128"/>
  <c r="B10" i="128"/>
  <c r="M9" i="128"/>
  <c r="L9" i="128"/>
  <c r="K9" i="128"/>
  <c r="J9" i="128"/>
  <c r="I9" i="128"/>
  <c r="H9" i="128"/>
  <c r="G9" i="128"/>
  <c r="F9" i="128"/>
  <c r="E9" i="128"/>
  <c r="D9" i="128"/>
  <c r="C9" i="128"/>
  <c r="B9" i="128"/>
  <c r="M8" i="128"/>
  <c r="L8" i="128"/>
  <c r="K8" i="128"/>
  <c r="J8" i="128"/>
  <c r="I8" i="128"/>
  <c r="H8" i="128"/>
  <c r="G8" i="128"/>
  <c r="F8" i="128"/>
  <c r="E8" i="128"/>
  <c r="D8" i="128"/>
  <c r="C8" i="128"/>
  <c r="B8" i="128"/>
  <c r="M16" i="7"/>
  <c r="L16" i="7"/>
  <c r="K16" i="7"/>
  <c r="J16" i="7"/>
  <c r="I16" i="7"/>
  <c r="H16" i="7"/>
  <c r="G16" i="7"/>
  <c r="F16" i="7"/>
  <c r="E16" i="7"/>
  <c r="D16" i="7"/>
  <c r="C16" i="7"/>
  <c r="B16" i="7"/>
  <c r="M14" i="7"/>
  <c r="L14" i="7"/>
  <c r="K14" i="7"/>
  <c r="J14" i="7"/>
  <c r="I14" i="7"/>
  <c r="H14" i="7"/>
  <c r="G14" i="7"/>
  <c r="F14" i="7"/>
  <c r="E14" i="7"/>
  <c r="D14" i="7"/>
  <c r="C14" i="7"/>
  <c r="B14" i="7"/>
  <c r="M12" i="7"/>
  <c r="L12" i="7"/>
  <c r="K12" i="7"/>
  <c r="J12" i="7"/>
  <c r="I12" i="7"/>
  <c r="H12" i="7"/>
  <c r="G12" i="7"/>
  <c r="F12" i="7"/>
  <c r="E12" i="7"/>
  <c r="D12" i="7"/>
  <c r="C12" i="7"/>
  <c r="B12" i="7"/>
  <c r="M10" i="7"/>
  <c r="L10" i="7"/>
  <c r="K10" i="7"/>
  <c r="J10" i="7"/>
  <c r="I10" i="7"/>
  <c r="H10" i="7"/>
  <c r="G10" i="7"/>
  <c r="F10" i="7"/>
  <c r="E10" i="7"/>
  <c r="D10" i="7"/>
  <c r="C10" i="7"/>
  <c r="B10" i="7"/>
  <c r="M8" i="7"/>
  <c r="L8" i="7"/>
  <c r="K8" i="7"/>
  <c r="J8" i="7"/>
  <c r="I8" i="7"/>
  <c r="H8" i="7"/>
  <c r="G8" i="7"/>
  <c r="F8" i="7"/>
  <c r="E8" i="7"/>
  <c r="D8" i="7"/>
  <c r="C8" i="7"/>
  <c r="B8" i="7"/>
  <c r="M6" i="7"/>
  <c r="M11" i="166" s="1"/>
  <c r="L6" i="7"/>
  <c r="L11" i="166" s="1"/>
  <c r="K6" i="7"/>
  <c r="K11" i="166" s="1"/>
  <c r="J6" i="7"/>
  <c r="J11" i="166" s="1"/>
  <c r="I6" i="7"/>
  <c r="I11" i="166" s="1"/>
  <c r="H6" i="7"/>
  <c r="H11" i="166" s="1"/>
  <c r="G6" i="7"/>
  <c r="G11" i="166" s="1"/>
  <c r="F6" i="7"/>
  <c r="F11" i="166" s="1"/>
  <c r="E6" i="7"/>
  <c r="E11" i="166" s="1"/>
  <c r="D6" i="7"/>
  <c r="D11" i="166" s="1"/>
  <c r="C6" i="7"/>
  <c r="C11" i="166" s="1"/>
  <c r="B6" i="7"/>
  <c r="B11" i="166" s="1"/>
  <c r="K14" i="167" l="1"/>
  <c r="J14" i="167"/>
  <c r="K17" i="167"/>
  <c r="J17" i="167"/>
  <c r="K5" i="167"/>
  <c r="J5" i="167"/>
  <c r="I4" i="167"/>
  <c r="K7" i="167"/>
  <c r="J7" i="167"/>
  <c r="K11" i="167"/>
  <c r="J11" i="167"/>
  <c r="K16" i="167"/>
  <c r="J16" i="167"/>
  <c r="K20" i="167"/>
  <c r="J20" i="167"/>
  <c r="K6" i="167"/>
  <c r="J6" i="167"/>
  <c r="K15" i="167"/>
  <c r="J15" i="167"/>
  <c r="K19" i="167"/>
  <c r="J19" i="167"/>
  <c r="F13" i="166"/>
  <c r="F33" i="166"/>
  <c r="F12" i="166"/>
  <c r="L13" i="166"/>
  <c r="L33" i="166"/>
  <c r="L12" i="166"/>
  <c r="G12" i="166"/>
  <c r="G33" i="166"/>
  <c r="G13" i="166"/>
  <c r="M13" i="166"/>
  <c r="M33" i="166"/>
  <c r="M12" i="166"/>
  <c r="B13" i="166"/>
  <c r="B33" i="166"/>
  <c r="B12" i="166"/>
  <c r="N11" i="166"/>
  <c r="H13" i="166"/>
  <c r="H33" i="166"/>
  <c r="H12" i="166"/>
  <c r="C13" i="166"/>
  <c r="C33" i="166"/>
  <c r="C12" i="166"/>
  <c r="I33" i="166"/>
  <c r="I13" i="166"/>
  <c r="I12" i="166"/>
  <c r="D12" i="166"/>
  <c r="D33" i="166"/>
  <c r="D13" i="166"/>
  <c r="J33" i="166"/>
  <c r="J13" i="166"/>
  <c r="J12" i="166"/>
  <c r="E33" i="166"/>
  <c r="E13" i="166"/>
  <c r="E12" i="166"/>
  <c r="K13" i="166"/>
  <c r="K33" i="166"/>
  <c r="K12" i="166"/>
  <c r="B27" i="53"/>
  <c r="B30" i="53"/>
  <c r="B33" i="53"/>
  <c r="B36" i="53"/>
  <c r="B39" i="53"/>
  <c r="B23" i="131"/>
  <c r="B26" i="131"/>
  <c r="B29" i="131"/>
  <c r="B32" i="131"/>
  <c r="B33" i="131"/>
  <c r="B34" i="131"/>
  <c r="B35" i="131"/>
  <c r="B24" i="127"/>
  <c r="B26" i="53"/>
  <c r="B29" i="53"/>
  <c r="B31" i="53"/>
  <c r="B34" i="53"/>
  <c r="B37" i="53"/>
  <c r="B40" i="53"/>
  <c r="B22" i="131"/>
  <c r="B25" i="131"/>
  <c r="B28" i="131"/>
  <c r="B31" i="131"/>
  <c r="B28" i="53"/>
  <c r="B32" i="53"/>
  <c r="B35" i="53"/>
  <c r="B38" i="53"/>
  <c r="B41" i="53"/>
  <c r="B24" i="131"/>
  <c r="B27" i="131"/>
  <c r="B30" i="131"/>
  <c r="B25" i="127"/>
  <c r="B29" i="127"/>
  <c r="B33" i="127"/>
  <c r="B28" i="127"/>
  <c r="B32" i="127"/>
  <c r="B22" i="127"/>
  <c r="B23" i="127"/>
  <c r="B26" i="127"/>
  <c r="B27" i="127"/>
  <c r="B30" i="127"/>
  <c r="B31" i="127"/>
  <c r="B34" i="127"/>
  <c r="B35" i="127"/>
  <c r="N13" i="166" l="1"/>
  <c r="N12" i="166"/>
  <c r="H4" i="167"/>
  <c r="K4" i="167" s="1"/>
  <c r="J4" i="167" l="1"/>
  <c r="D38" i="166"/>
  <c r="E38" i="166"/>
  <c r="L38" i="166"/>
  <c r="M38" i="166"/>
  <c r="B38" i="166"/>
  <c r="C31" i="166"/>
  <c r="D31" i="166"/>
  <c r="E31" i="166"/>
  <c r="F31" i="166"/>
  <c r="G31" i="166"/>
  <c r="H31" i="166"/>
  <c r="I31" i="166"/>
  <c r="J31" i="166"/>
  <c r="K31" i="166"/>
  <c r="L31" i="166"/>
  <c r="M31" i="166"/>
  <c r="B31" i="166"/>
  <c r="G38" i="166" l="1"/>
  <c r="I38" i="166"/>
  <c r="F38" i="166"/>
  <c r="H38" i="166"/>
  <c r="K38" i="166"/>
  <c r="C38" i="166"/>
  <c r="J38" i="166"/>
  <c r="N9" i="166" l="1"/>
  <c r="N19" i="166"/>
  <c r="G24" i="163"/>
  <c r="G4" i="167"/>
  <c r="G24" i="173"/>
  <c r="G4" i="173"/>
  <c r="G4" i="163" l="1"/>
  <c r="F10" i="162" l="1"/>
  <c r="F20" i="162"/>
  <c r="L1" i="175"/>
  <c r="E24" i="173" l="1"/>
  <c r="E4" i="173"/>
  <c r="E24" i="163"/>
  <c r="E4" i="163"/>
  <c r="D24" i="173"/>
  <c r="C24" i="173"/>
  <c r="B24" i="173"/>
  <c r="D4" i="173"/>
  <c r="C4" i="173"/>
  <c r="B4" i="173"/>
  <c r="E4" i="167"/>
  <c r="C4" i="171"/>
  <c r="F24" i="173" l="1"/>
  <c r="F4" i="173"/>
  <c r="N8" i="166" l="1"/>
  <c r="F19" i="162"/>
  <c r="F9" i="162"/>
  <c r="N18" i="166"/>
  <c r="B4" i="171" l="1"/>
  <c r="F15" i="162" l="1"/>
  <c r="F5" i="162"/>
  <c r="D4" i="167" l="1"/>
  <c r="F17" i="162"/>
  <c r="F4" i="167" l="1"/>
  <c r="N1" i="166" l="1"/>
  <c r="P1" i="161"/>
  <c r="O1" i="160"/>
  <c r="O1" i="159"/>
  <c r="O1" i="158"/>
  <c r="O1" i="157"/>
  <c r="O1" i="156"/>
  <c r="O1" i="155"/>
  <c r="O1" i="154"/>
  <c r="O1" i="153"/>
  <c r="O1" i="152"/>
  <c r="O1" i="151"/>
  <c r="O1" i="150"/>
  <c r="O1" i="149"/>
  <c r="O1" i="148"/>
  <c r="O1" i="146"/>
  <c r="J1" i="57"/>
  <c r="N1" i="129"/>
  <c r="M1" i="77"/>
  <c r="N1" i="147"/>
  <c r="P1" i="130"/>
  <c r="N1" i="131"/>
  <c r="N1" i="53"/>
  <c r="P1" i="132"/>
  <c r="N1" i="127"/>
  <c r="N1" i="128"/>
  <c r="H6" i="162" l="1"/>
  <c r="H7" i="162" s="1"/>
  <c r="F16" i="162"/>
  <c r="F6" i="162"/>
  <c r="C4" i="167"/>
  <c r="C24" i="163"/>
  <c r="C4" i="163"/>
  <c r="F7" i="162" l="1"/>
  <c r="N15" i="166" l="1"/>
  <c r="N5" i="166" l="1"/>
  <c r="B4" i="167" l="1"/>
  <c r="B24" i="163" l="1"/>
  <c r="N14" i="166" l="1"/>
  <c r="N4" i="166"/>
  <c r="B4" i="163" l="1"/>
  <c r="A23" i="7" l="1"/>
  <c r="A21" i="7" l="1"/>
  <c r="A20" i="7"/>
  <c r="A18" i="7" l="1"/>
  <c r="A22" i="7" l="1"/>
  <c r="A19" i="7" l="1"/>
  <c r="M1" i="113" l="1"/>
  <c r="M1" i="117"/>
  <c r="M1" i="123"/>
  <c r="M1" i="121"/>
  <c r="M1" i="114"/>
  <c r="M1" i="120"/>
  <c r="M1" i="119"/>
  <c r="M1" i="115"/>
  <c r="M1" i="124"/>
  <c r="M1" i="122"/>
  <c r="M1" i="112"/>
  <c r="M1" i="116"/>
  <c r="M1" i="118"/>
  <c r="D4" i="163" l="1"/>
  <c r="D24" i="163" l="1"/>
  <c r="N6" i="166" l="1"/>
  <c r="N16" i="166" l="1"/>
  <c r="N14" i="128" l="1"/>
  <c r="L7" i="128"/>
  <c r="M7" i="128"/>
  <c r="J7" i="128"/>
  <c r="D7" i="128"/>
  <c r="N9" i="128"/>
  <c r="F7" i="128"/>
  <c r="I7" i="128"/>
  <c r="G7" i="128"/>
  <c r="N10" i="128"/>
  <c r="N13" i="128"/>
  <c r="C7" i="128"/>
  <c r="N19" i="128"/>
  <c r="N17" i="128"/>
  <c r="N12" i="128"/>
  <c r="N8" i="128"/>
  <c r="L21" i="7"/>
  <c r="D21" i="7"/>
  <c r="M20" i="7"/>
  <c r="I20" i="7"/>
  <c r="J19" i="7"/>
  <c r="G21" i="7"/>
  <c r="C21" i="7"/>
  <c r="L20" i="7"/>
  <c r="D20" i="7"/>
  <c r="M19" i="7"/>
  <c r="I19" i="7"/>
  <c r="F21" i="7"/>
  <c r="G20" i="7"/>
  <c r="D19" i="7"/>
  <c r="J21" i="7"/>
  <c r="C20" i="7"/>
  <c r="L19" i="7"/>
  <c r="M21" i="7"/>
  <c r="I21" i="7"/>
  <c r="J20" i="7"/>
  <c r="F20" i="7"/>
  <c r="G19" i="7"/>
  <c r="C19" i="7"/>
  <c r="F19" i="7"/>
  <c r="I5" i="163" l="1"/>
  <c r="B25" i="128"/>
  <c r="I9" i="163"/>
  <c r="B29" i="128"/>
  <c r="I10" i="163"/>
  <c r="B30" i="128"/>
  <c r="I14" i="163"/>
  <c r="K14" i="163" s="1"/>
  <c r="B34" i="128"/>
  <c r="I7" i="163"/>
  <c r="B27" i="128"/>
  <c r="I6" i="163"/>
  <c r="K6" i="163" s="1"/>
  <c r="B26" i="128"/>
  <c r="I16" i="163"/>
  <c r="B36" i="128"/>
  <c r="I11" i="163"/>
  <c r="J11" i="163" s="1"/>
  <c r="B31" i="128"/>
  <c r="K16" i="163"/>
  <c r="J16" i="163"/>
  <c r="K11" i="163"/>
  <c r="K5" i="163"/>
  <c r="J5" i="163"/>
  <c r="K7" i="163"/>
  <c r="J7" i="163"/>
  <c r="J9" i="163"/>
  <c r="K9" i="163"/>
  <c r="K10" i="163"/>
  <c r="J10" i="163"/>
  <c r="N18" i="128"/>
  <c r="I22" i="147"/>
  <c r="L22" i="147"/>
  <c r="F14" i="147"/>
  <c r="H22" i="147"/>
  <c r="B7" i="128"/>
  <c r="B6" i="128" s="1"/>
  <c r="K5" i="147"/>
  <c r="E22" i="147"/>
  <c r="F5" i="147"/>
  <c r="D22" i="147"/>
  <c r="P16" i="130"/>
  <c r="D6" i="131"/>
  <c r="M22" i="147"/>
  <c r="J14" i="147"/>
  <c r="E5" i="147"/>
  <c r="E7" i="129"/>
  <c r="J11" i="57"/>
  <c r="B6" i="77"/>
  <c r="J14" i="57"/>
  <c r="J13" i="57"/>
  <c r="C7" i="129"/>
  <c r="H4" i="57"/>
  <c r="J6" i="77"/>
  <c r="H5" i="77" s="1"/>
  <c r="E4" i="57"/>
  <c r="D7" i="129"/>
  <c r="J15" i="57"/>
  <c r="J12" i="57"/>
  <c r="H7" i="129"/>
  <c r="N9" i="129"/>
  <c r="G6" i="171" s="1"/>
  <c r="J16" i="57"/>
  <c r="N12" i="129"/>
  <c r="G9" i="171" s="1"/>
  <c r="J7" i="57"/>
  <c r="I4" i="57"/>
  <c r="J9" i="57"/>
  <c r="D6" i="77"/>
  <c r="B5" i="77" s="1"/>
  <c r="L6" i="77"/>
  <c r="G7" i="129"/>
  <c r="L7" i="129"/>
  <c r="N13" i="129"/>
  <c r="G10" i="171" s="1"/>
  <c r="K7" i="129"/>
  <c r="C4" i="57"/>
  <c r="N14" i="129"/>
  <c r="G11" i="171" s="1"/>
  <c r="M6" i="77"/>
  <c r="K5" i="77" s="1"/>
  <c r="H6" i="77"/>
  <c r="C6" i="77"/>
  <c r="N10" i="129"/>
  <c r="G7" i="171" s="1"/>
  <c r="J17" i="57"/>
  <c r="J5" i="57"/>
  <c r="B4" i="57"/>
  <c r="F6" i="77"/>
  <c r="G6" i="77"/>
  <c r="E5" i="77" s="1"/>
  <c r="J8" i="57"/>
  <c r="K6" i="77"/>
  <c r="E6" i="77"/>
  <c r="I7" i="129"/>
  <c r="B7" i="129"/>
  <c r="N8" i="129"/>
  <c r="G5" i="171" s="1"/>
  <c r="F4" i="57"/>
  <c r="G4" i="57"/>
  <c r="N11" i="129"/>
  <c r="G8" i="171" s="1"/>
  <c r="J6" i="57"/>
  <c r="M7" i="129"/>
  <c r="I6" i="77"/>
  <c r="F7" i="129"/>
  <c r="J7" i="129"/>
  <c r="J18" i="57"/>
  <c r="D4" i="57"/>
  <c r="N15" i="129"/>
  <c r="G12" i="171" s="1"/>
  <c r="J10" i="57"/>
  <c r="L6" i="131"/>
  <c r="F4" i="130"/>
  <c r="C7" i="53"/>
  <c r="N20" i="128"/>
  <c r="P12" i="132"/>
  <c r="P10" i="132"/>
  <c r="P6" i="130"/>
  <c r="E7" i="128"/>
  <c r="E6" i="128" s="1"/>
  <c r="N16" i="128"/>
  <c r="I18" i="7"/>
  <c r="K7" i="7"/>
  <c r="K19" i="7"/>
  <c r="H4" i="132"/>
  <c r="N14" i="127"/>
  <c r="I32" i="163" s="1"/>
  <c r="P8" i="132"/>
  <c r="N9" i="53"/>
  <c r="I6" i="173" s="1"/>
  <c r="N9" i="127"/>
  <c r="I27" i="163" s="1"/>
  <c r="P11" i="132"/>
  <c r="N12" i="131"/>
  <c r="I30" i="173" s="1"/>
  <c r="N20" i="131"/>
  <c r="I38" i="173" s="1"/>
  <c r="N13" i="131"/>
  <c r="I31" i="173" s="1"/>
  <c r="D4" i="130"/>
  <c r="P9" i="130"/>
  <c r="N14" i="131"/>
  <c r="I32" i="173" s="1"/>
  <c r="P20" i="130"/>
  <c r="F6" i="131"/>
  <c r="P11" i="130"/>
  <c r="P18" i="130"/>
  <c r="P19" i="130"/>
  <c r="E14" i="147"/>
  <c r="N19" i="147"/>
  <c r="H7" i="128"/>
  <c r="H6" i="128" s="1"/>
  <c r="N13" i="127"/>
  <c r="I31" i="163" s="1"/>
  <c r="G4" i="132"/>
  <c r="D7" i="53"/>
  <c r="C6" i="131"/>
  <c r="I4" i="130"/>
  <c r="P13" i="132"/>
  <c r="P8" i="130"/>
  <c r="J6" i="131"/>
  <c r="G4" i="130"/>
  <c r="G18" i="7"/>
  <c r="C4" i="132"/>
  <c r="J5" i="147"/>
  <c r="N25" i="147"/>
  <c r="N11" i="147"/>
  <c r="N16" i="147"/>
  <c r="E20" i="7"/>
  <c r="E9" i="7"/>
  <c r="N7" i="127"/>
  <c r="I25" i="163" s="1"/>
  <c r="N16" i="53"/>
  <c r="I13" i="173" s="1"/>
  <c r="J13" i="173" s="1"/>
  <c r="N21" i="53"/>
  <c r="I18" i="173" s="1"/>
  <c r="J18" i="173" s="1"/>
  <c r="H9" i="7"/>
  <c r="H20" i="7"/>
  <c r="C6" i="127"/>
  <c r="D6" i="127"/>
  <c r="N11" i="53"/>
  <c r="I8" i="173" s="1"/>
  <c r="K4" i="132"/>
  <c r="P7" i="132"/>
  <c r="G6" i="131"/>
  <c r="P5" i="130"/>
  <c r="B4" i="130"/>
  <c r="K4" i="130"/>
  <c r="P7" i="130"/>
  <c r="P15" i="130"/>
  <c r="M18" i="7"/>
  <c r="B22" i="147"/>
  <c r="N23" i="147"/>
  <c r="N8" i="147"/>
  <c r="N21" i="147"/>
  <c r="J22" i="147"/>
  <c r="N15" i="128"/>
  <c r="B20" i="7"/>
  <c r="N9" i="7"/>
  <c r="B9" i="7"/>
  <c r="B6" i="131"/>
  <c r="J18" i="7"/>
  <c r="I6" i="127"/>
  <c r="G6" i="127"/>
  <c r="B7" i="7"/>
  <c r="N7" i="7"/>
  <c r="B19" i="7"/>
  <c r="N16" i="127"/>
  <c r="I34" i="163" s="1"/>
  <c r="L4" i="132"/>
  <c r="P14" i="132"/>
  <c r="N11" i="127"/>
  <c r="I29" i="163" s="1"/>
  <c r="N19" i="127"/>
  <c r="I37" i="163" s="1"/>
  <c r="N4" i="132"/>
  <c r="L7" i="53"/>
  <c r="K6" i="131"/>
  <c r="C4" i="130"/>
  <c r="O4" i="130"/>
  <c r="D4" i="132"/>
  <c r="P9" i="132"/>
  <c r="N8" i="53"/>
  <c r="I5" i="173" s="1"/>
  <c r="E6" i="131"/>
  <c r="N11" i="131"/>
  <c r="I29" i="173" s="1"/>
  <c r="N19" i="131"/>
  <c r="I37" i="173" s="1"/>
  <c r="N4" i="130"/>
  <c r="P17" i="130"/>
  <c r="G5" i="147"/>
  <c r="K14" i="147"/>
  <c r="N13" i="147"/>
  <c r="K22" i="147"/>
  <c r="N18" i="147"/>
  <c r="F22" i="147"/>
  <c r="H21" i="7"/>
  <c r="H11" i="7"/>
  <c r="N12" i="127"/>
  <c r="I30" i="163" s="1"/>
  <c r="J4" i="132"/>
  <c r="E11" i="7"/>
  <c r="E21" i="7"/>
  <c r="M6" i="127"/>
  <c r="E4" i="132"/>
  <c r="N18" i="53"/>
  <c r="I15" i="173" s="1"/>
  <c r="K9" i="7"/>
  <c r="K20" i="7"/>
  <c r="F6" i="127"/>
  <c r="L6" i="127"/>
  <c r="P19" i="132"/>
  <c r="N8" i="131"/>
  <c r="I26" i="173" s="1"/>
  <c r="N16" i="131"/>
  <c r="I34" i="173" s="1"/>
  <c r="H4" i="130"/>
  <c r="P14" i="130"/>
  <c r="N17" i="131"/>
  <c r="I35" i="173" s="1"/>
  <c r="I4" i="132"/>
  <c r="F7" i="53"/>
  <c r="I6" i="131"/>
  <c r="N10" i="131"/>
  <c r="I28" i="173" s="1"/>
  <c r="N18" i="131"/>
  <c r="I36" i="173" s="1"/>
  <c r="C5" i="147"/>
  <c r="G14" i="147"/>
  <c r="N24" i="147"/>
  <c r="N10" i="147"/>
  <c r="G22" i="147"/>
  <c r="L5" i="147"/>
  <c r="N15" i="147"/>
  <c r="B14" i="147"/>
  <c r="N11" i="128"/>
  <c r="F4" i="132"/>
  <c r="C18" i="7"/>
  <c r="M4" i="132"/>
  <c r="N11" i="7"/>
  <c r="B11" i="7"/>
  <c r="B21" i="7"/>
  <c r="M7" i="53"/>
  <c r="J6" i="127"/>
  <c r="P6" i="132"/>
  <c r="L4" i="130"/>
  <c r="B4" i="132"/>
  <c r="P5" i="132"/>
  <c r="J7" i="53"/>
  <c r="M6" i="131"/>
  <c r="E4" i="130"/>
  <c r="L18" i="7"/>
  <c r="F4" i="163"/>
  <c r="F18" i="7"/>
  <c r="C14" i="147"/>
  <c r="B5" i="147"/>
  <c r="N6" i="147"/>
  <c r="N7" i="147"/>
  <c r="C22" i="147"/>
  <c r="H5" i="147"/>
  <c r="L14" i="147"/>
  <c r="N20" i="147"/>
  <c r="N21" i="128"/>
  <c r="E7" i="7"/>
  <c r="E19" i="7"/>
  <c r="P16" i="132"/>
  <c r="I7" i="53"/>
  <c r="H6" i="131"/>
  <c r="P15" i="132"/>
  <c r="P13" i="130"/>
  <c r="O4" i="132"/>
  <c r="J4" i="130"/>
  <c r="M5" i="147"/>
  <c r="N12" i="147"/>
  <c r="M14" i="147"/>
  <c r="D5" i="147"/>
  <c r="H14" i="147"/>
  <c r="N17" i="147"/>
  <c r="N22" i="128"/>
  <c r="N23" i="128"/>
  <c r="K11" i="7"/>
  <c r="K21" i="7"/>
  <c r="N18" i="127"/>
  <c r="I36" i="163" s="1"/>
  <c r="P20" i="132"/>
  <c r="P18" i="132"/>
  <c r="H19" i="7"/>
  <c r="H7" i="7"/>
  <c r="G7" i="53"/>
  <c r="N23" i="53"/>
  <c r="I20" i="173" s="1"/>
  <c r="N10" i="53"/>
  <c r="I7" i="173" s="1"/>
  <c r="P10" i="130"/>
  <c r="N17" i="127"/>
  <c r="I35" i="163" s="1"/>
  <c r="P17" i="132"/>
  <c r="N12" i="53"/>
  <c r="I9" i="173" s="1"/>
  <c r="M4" i="130"/>
  <c r="P12" i="130"/>
  <c r="N7" i="131"/>
  <c r="I25" i="173" s="1"/>
  <c r="N15" i="131"/>
  <c r="I33" i="173" s="1"/>
  <c r="D18" i="7"/>
  <c r="I5" i="147"/>
  <c r="N9" i="147"/>
  <c r="I14" i="147"/>
  <c r="D14" i="147"/>
  <c r="K7" i="128"/>
  <c r="K6" i="128" s="1"/>
  <c r="J6" i="163" l="1"/>
  <c r="I8" i="163"/>
  <c r="B28" i="128"/>
  <c r="I19" i="163"/>
  <c r="K19" i="163" s="1"/>
  <c r="B39" i="128"/>
  <c r="I18" i="163"/>
  <c r="J18" i="163" s="1"/>
  <c r="B38" i="128"/>
  <c r="I20" i="163"/>
  <c r="J20" i="163" s="1"/>
  <c r="B40" i="128"/>
  <c r="I13" i="163"/>
  <c r="J13" i="163" s="1"/>
  <c r="B33" i="128"/>
  <c r="J14" i="163"/>
  <c r="I12" i="163"/>
  <c r="J12" i="163" s="1"/>
  <c r="B32" i="128"/>
  <c r="I17" i="163"/>
  <c r="B37" i="128"/>
  <c r="I15" i="163"/>
  <c r="J15" i="163" s="1"/>
  <c r="B35" i="128"/>
  <c r="K35" i="163"/>
  <c r="J35" i="163"/>
  <c r="J8" i="163"/>
  <c r="K8" i="163"/>
  <c r="K36" i="163"/>
  <c r="J36" i="163"/>
  <c r="J36" i="173"/>
  <c r="K36" i="173"/>
  <c r="K34" i="173"/>
  <c r="J34" i="173"/>
  <c r="K37" i="173"/>
  <c r="J37" i="173"/>
  <c r="K29" i="163"/>
  <c r="J29" i="163"/>
  <c r="J25" i="163"/>
  <c r="K25" i="163"/>
  <c r="K32" i="163"/>
  <c r="J32" i="163"/>
  <c r="I10" i="171"/>
  <c r="H10" i="171"/>
  <c r="I9" i="171"/>
  <c r="H9" i="171"/>
  <c r="J15" i="173"/>
  <c r="K15" i="173"/>
  <c r="J33" i="173"/>
  <c r="K33" i="173"/>
  <c r="J9" i="173"/>
  <c r="K9" i="173"/>
  <c r="K7" i="173"/>
  <c r="J7" i="173"/>
  <c r="J28" i="173"/>
  <c r="K28" i="173"/>
  <c r="K35" i="173"/>
  <c r="J35" i="173"/>
  <c r="K26" i="173"/>
  <c r="J26" i="173"/>
  <c r="K30" i="163"/>
  <c r="J30" i="163"/>
  <c r="K29" i="173"/>
  <c r="J29" i="173"/>
  <c r="J8" i="173"/>
  <c r="K8" i="173"/>
  <c r="K31" i="163"/>
  <c r="J31" i="163"/>
  <c r="K31" i="173"/>
  <c r="J31" i="173"/>
  <c r="K27" i="163"/>
  <c r="J27" i="163"/>
  <c r="I7" i="171"/>
  <c r="H7" i="171"/>
  <c r="I11" i="171"/>
  <c r="H11" i="171"/>
  <c r="K25" i="173"/>
  <c r="J25" i="173"/>
  <c r="K32" i="173"/>
  <c r="J32" i="173"/>
  <c r="J38" i="173"/>
  <c r="K38" i="173"/>
  <c r="J6" i="173"/>
  <c r="K6" i="173"/>
  <c r="J17" i="163"/>
  <c r="K17" i="163"/>
  <c r="I5" i="171"/>
  <c r="H5" i="171"/>
  <c r="G4" i="171"/>
  <c r="I6" i="171"/>
  <c r="H6" i="171"/>
  <c r="J20" i="173"/>
  <c r="K20" i="173"/>
  <c r="K5" i="173"/>
  <c r="J5" i="173"/>
  <c r="K37" i="163"/>
  <c r="J37" i="163"/>
  <c r="J34" i="163"/>
  <c r="K34" i="163"/>
  <c r="J30" i="173"/>
  <c r="K30" i="173"/>
  <c r="H12" i="171"/>
  <c r="I12" i="171"/>
  <c r="H8" i="171"/>
  <c r="I8" i="171"/>
  <c r="H4" i="163"/>
  <c r="F4" i="171"/>
  <c r="E4" i="171"/>
  <c r="B5" i="131"/>
  <c r="N15" i="127"/>
  <c r="I33" i="163" s="1"/>
  <c r="K6" i="127"/>
  <c r="K5" i="127" s="1"/>
  <c r="N20" i="53"/>
  <c r="I17" i="173" s="1"/>
  <c r="H5" i="131"/>
  <c r="B7" i="53"/>
  <c r="B6" i="53" s="1"/>
  <c r="E6" i="129"/>
  <c r="H6" i="129"/>
  <c r="J4" i="57"/>
  <c r="B6" i="129"/>
  <c r="N6" i="129"/>
  <c r="K6" i="129"/>
  <c r="E7" i="53"/>
  <c r="E6" i="53" s="1"/>
  <c r="E5" i="131"/>
  <c r="N6" i="128"/>
  <c r="H6" i="127"/>
  <c r="H5" i="127" s="1"/>
  <c r="F22" i="7"/>
  <c r="G22" i="7"/>
  <c r="M22" i="7"/>
  <c r="P4" i="132"/>
  <c r="N14" i="147"/>
  <c r="N14" i="53"/>
  <c r="I11" i="173" s="1"/>
  <c r="J22" i="7"/>
  <c r="N15" i="53"/>
  <c r="I12" i="173" s="1"/>
  <c r="F24" i="163"/>
  <c r="N9" i="131"/>
  <c r="I27" i="173" s="1"/>
  <c r="E6" i="127"/>
  <c r="E5" i="127" s="1"/>
  <c r="N19" i="53"/>
  <c r="I16" i="173" s="1"/>
  <c r="N10" i="127"/>
  <c r="I28" i="163" s="1"/>
  <c r="L22" i="7"/>
  <c r="C22" i="7"/>
  <c r="K5" i="131"/>
  <c r="P4" i="130"/>
  <c r="H7" i="53"/>
  <c r="H6" i="53" s="1"/>
  <c r="K7" i="53"/>
  <c r="K6" i="53" s="1"/>
  <c r="N13" i="53"/>
  <c r="I10" i="173" s="1"/>
  <c r="N17" i="53"/>
  <c r="I14" i="173" s="1"/>
  <c r="B6" i="127"/>
  <c r="B5" i="127" s="1"/>
  <c r="N20" i="127"/>
  <c r="I38" i="163" s="1"/>
  <c r="I22" i="7"/>
  <c r="N22" i="53"/>
  <c r="I19" i="173" s="1"/>
  <c r="D22" i="7"/>
  <c r="N5" i="147"/>
  <c r="N8" i="127"/>
  <c r="I26" i="163" s="1"/>
  <c r="N22" i="147"/>
  <c r="F23" i="7"/>
  <c r="M23" i="7"/>
  <c r="D23" i="7"/>
  <c r="J23" i="7"/>
  <c r="L23" i="7"/>
  <c r="I23" i="7"/>
  <c r="C23" i="7"/>
  <c r="G23" i="7"/>
  <c r="K20" i="163" l="1"/>
  <c r="J19" i="163"/>
  <c r="K15" i="163"/>
  <c r="K12" i="163"/>
  <c r="I4" i="163"/>
  <c r="K4" i="163" s="1"/>
  <c r="I4" i="173"/>
  <c r="J19" i="173"/>
  <c r="K19" i="173"/>
  <c r="J14" i="173"/>
  <c r="K14" i="173"/>
  <c r="J28" i="163"/>
  <c r="K28" i="163"/>
  <c r="K26" i="163"/>
  <c r="J26" i="163"/>
  <c r="K10" i="173"/>
  <c r="J10" i="173"/>
  <c r="K16" i="173"/>
  <c r="J16" i="173"/>
  <c r="J12" i="173"/>
  <c r="K12" i="173"/>
  <c r="J17" i="173"/>
  <c r="K17" i="173"/>
  <c r="I24" i="163"/>
  <c r="J38" i="163"/>
  <c r="K38" i="163"/>
  <c r="J4" i="163"/>
  <c r="I24" i="173"/>
  <c r="K27" i="173"/>
  <c r="J27" i="173"/>
  <c r="J11" i="173"/>
  <c r="K11" i="173"/>
  <c r="K33" i="163"/>
  <c r="J33" i="163"/>
  <c r="I4" i="171"/>
  <c r="H4" i="171"/>
  <c r="H4" i="173"/>
  <c r="N5" i="131"/>
  <c r="H24" i="163"/>
  <c r="D4" i="171"/>
  <c r="N5" i="127"/>
  <c r="K23" i="7"/>
  <c r="K15" i="7"/>
  <c r="N7" i="166"/>
  <c r="F8" i="162"/>
  <c r="K13" i="7"/>
  <c r="E22" i="162" s="1"/>
  <c r="K22" i="7"/>
  <c r="H5" i="7"/>
  <c r="D12" i="162" s="1"/>
  <c r="H18" i="7"/>
  <c r="E5" i="7"/>
  <c r="C12" i="162" s="1"/>
  <c r="E18" i="7"/>
  <c r="N6" i="53"/>
  <c r="K5" i="7"/>
  <c r="E12" i="162" s="1"/>
  <c r="K18" i="7"/>
  <c r="B5" i="7"/>
  <c r="B12" i="162" s="1"/>
  <c r="N5" i="7"/>
  <c r="B18" i="7"/>
  <c r="N39" i="158"/>
  <c r="N39" i="149"/>
  <c r="N40" i="156"/>
  <c r="N39" i="154"/>
  <c r="N39" i="157"/>
  <c r="N40" i="146"/>
  <c r="N39" i="155"/>
  <c r="N39" i="150"/>
  <c r="N39" i="159"/>
  <c r="N39" i="153"/>
  <c r="N40" i="152"/>
  <c r="N39" i="160"/>
  <c r="N39" i="148"/>
  <c r="N39" i="151"/>
  <c r="N41" i="155"/>
  <c r="N41" i="146"/>
  <c r="N40" i="159"/>
  <c r="N41" i="152"/>
  <c r="N40" i="157"/>
  <c r="N40" i="148"/>
  <c r="N41" i="151"/>
  <c r="N40" i="155"/>
  <c r="N40" i="160"/>
  <c r="N41" i="150"/>
  <c r="N41" i="157"/>
  <c r="N41" i="149"/>
  <c r="N41" i="160"/>
  <c r="N40" i="151"/>
  <c r="N40" i="154"/>
  <c r="N41" i="153"/>
  <c r="N42" i="152"/>
  <c r="N41" i="148"/>
  <c r="N40" i="149"/>
  <c r="N41" i="159"/>
  <c r="N40" i="158"/>
  <c r="N41" i="158"/>
  <c r="N40" i="153"/>
  <c r="N41" i="156"/>
  <c r="N40" i="150"/>
  <c r="N41" i="154"/>
  <c r="N42" i="156"/>
  <c r="K4" i="173" l="1"/>
  <c r="J4" i="173"/>
  <c r="K24" i="163"/>
  <c r="J24" i="163"/>
  <c r="E24" i="162"/>
  <c r="E23" i="162"/>
  <c r="C13" i="162"/>
  <c r="C14" i="162"/>
  <c r="B14" i="162"/>
  <c r="F12" i="162"/>
  <c r="B13" i="162"/>
  <c r="D14" i="162"/>
  <c r="D13" i="162"/>
  <c r="E14" i="162"/>
  <c r="E13" i="162"/>
  <c r="H24" i="173"/>
  <c r="N15" i="7"/>
  <c r="B23" i="7"/>
  <c r="B15" i="7"/>
  <c r="N13" i="7"/>
  <c r="B13" i="7"/>
  <c r="B22" i="162" s="1"/>
  <c r="B22" i="7"/>
  <c r="N17" i="166"/>
  <c r="H13" i="7"/>
  <c r="D22" i="162" s="1"/>
  <c r="H22" i="7"/>
  <c r="F18" i="162"/>
  <c r="H23" i="7"/>
  <c r="H15" i="7"/>
  <c r="E23" i="7"/>
  <c r="E15" i="7"/>
  <c r="E22" i="7"/>
  <c r="E13" i="7"/>
  <c r="C22" i="162" s="1"/>
  <c r="K24" i="173" l="1"/>
  <c r="J24" i="173"/>
  <c r="F14" i="162"/>
  <c r="F13" i="162"/>
  <c r="B24" i="162"/>
  <c r="F22" i="162"/>
  <c r="B23" i="162"/>
  <c r="C24" i="162"/>
  <c r="C23" i="162"/>
  <c r="D24" i="162"/>
  <c r="D23" i="162"/>
  <c r="N42" i="146"/>
  <c r="F24" i="162" l="1"/>
  <c r="F23" i="162"/>
</calcChain>
</file>

<file path=xl/sharedStrings.xml><?xml version="1.0" encoding="utf-8"?>
<sst xmlns="http://schemas.openxmlformats.org/spreadsheetml/2006/main" count="1536" uniqueCount="378">
  <si>
    <t>Ostatní</t>
  </si>
  <si>
    <t>Leden</t>
  </si>
  <si>
    <t>Únor</t>
  </si>
  <si>
    <t>Březen</t>
  </si>
  <si>
    <t>Duben</t>
  </si>
  <si>
    <t>Květen</t>
  </si>
  <si>
    <t>Červen</t>
  </si>
  <si>
    <t>Červenec</t>
  </si>
  <si>
    <t>Srpen</t>
  </si>
  <si>
    <t>Září</t>
  </si>
  <si>
    <t>Říjen</t>
  </si>
  <si>
    <t>Listopad</t>
  </si>
  <si>
    <t>Prosinec</t>
  </si>
  <si>
    <t>Zemní plyn</t>
  </si>
  <si>
    <t>Topné oleje</t>
  </si>
  <si>
    <t>Ostatní plyny</t>
  </si>
  <si>
    <t>Ostatní pevná paliva</t>
  </si>
  <si>
    <t>Ostatní kapalná paliva</t>
  </si>
  <si>
    <t>Odpadní teplo</t>
  </si>
  <si>
    <t>Koks</t>
  </si>
  <si>
    <t>Hnědé uhlí</t>
  </si>
  <si>
    <t>Černé uhlí</t>
  </si>
  <si>
    <t>Bioplyn</t>
  </si>
  <si>
    <t>Biomasa</t>
  </si>
  <si>
    <t>14.2 Výroba a spotřeba: Jihomoravský kraj</t>
  </si>
  <si>
    <t>14.3 Výroba a spotřeba: Karlovarský kraj</t>
  </si>
  <si>
    <t>14.4 Výroba a spotřeba: Královéhradecký kraj</t>
  </si>
  <si>
    <t>14.5 Výroba a spotřeba: Liberecký kraj</t>
  </si>
  <si>
    <t>14.6 Výroba a spotřeba: Moravskoslezský kraj</t>
  </si>
  <si>
    <t>14.7 Výroba a spotřeba: Olomoucký kraj</t>
  </si>
  <si>
    <t>14.8 Výroba a spotřeba: Pardubický kraj</t>
  </si>
  <si>
    <t>14.9 Výroba a spotřeba: Plzeňský kraj</t>
  </si>
  <si>
    <t>14.10 Výroba a spotřeba: Praha</t>
  </si>
  <si>
    <t>14.11 Výroba a spotřeba: Středočeský kraj</t>
  </si>
  <si>
    <t>14.12 Výroba a spotřeba: Ústecký kraj</t>
  </si>
  <si>
    <t>14.13 Výroba a spotřeba: Vysočina</t>
  </si>
  <si>
    <t>14.14 Výroba a spotřeba: Zlínský kraj</t>
  </si>
  <si>
    <t>Výroba tepla brutto</t>
  </si>
  <si>
    <t>Elektrická energie</t>
  </si>
  <si>
    <t>Energie prostředí (tepelné čerpadlo)</t>
  </si>
  <si>
    <t>Energie Slunce (solární kolektor)</t>
  </si>
  <si>
    <t>Jaderné palivo</t>
  </si>
  <si>
    <t>JHČ</t>
  </si>
  <si>
    <t>JHM</t>
  </si>
  <si>
    <t>KVK</t>
  </si>
  <si>
    <t>HKK</t>
  </si>
  <si>
    <t>LBK</t>
  </si>
  <si>
    <t>MSK</t>
  </si>
  <si>
    <t>OLK</t>
  </si>
  <si>
    <t>PAK</t>
  </si>
  <si>
    <t>PLK</t>
  </si>
  <si>
    <t>PHA</t>
  </si>
  <si>
    <t>STČ</t>
  </si>
  <si>
    <t>ULK</t>
  </si>
  <si>
    <t>VYS</t>
  </si>
  <si>
    <t>ZLK</t>
  </si>
  <si>
    <t>SZT</t>
  </si>
  <si>
    <t>Jihočeský kraj</t>
  </si>
  <si>
    <t>Jihomoravský kraj</t>
  </si>
  <si>
    <t>Karlovarský kraj</t>
  </si>
  <si>
    <t>Královéhradecký kraj</t>
  </si>
  <si>
    <t>Liberecký kraj</t>
  </si>
  <si>
    <t>Moravskoslezský kraj</t>
  </si>
  <si>
    <t>Olomoucký kraj</t>
  </si>
  <si>
    <t>Pardubický kraj</t>
  </si>
  <si>
    <t>Plzeňský kraj</t>
  </si>
  <si>
    <t>Středočeský kraj</t>
  </si>
  <si>
    <t>Ústecký kraj</t>
  </si>
  <si>
    <t>Zlínský kraj</t>
  </si>
  <si>
    <t>CZ-NACE</t>
  </si>
  <si>
    <t>Dodávky tepla</t>
  </si>
  <si>
    <t>Kraj Vysočina</t>
  </si>
  <si>
    <t>Hlavní město Praha</t>
  </si>
  <si>
    <t xml:space="preserve"> </t>
  </si>
  <si>
    <t>1</t>
  </si>
  <si>
    <t>2</t>
  </si>
  <si>
    <t>3</t>
  </si>
  <si>
    <t>4</t>
  </si>
  <si>
    <t>4.1</t>
  </si>
  <si>
    <t>4.2</t>
  </si>
  <si>
    <t>4.3</t>
  </si>
  <si>
    <t>5</t>
  </si>
  <si>
    <t>5.1</t>
  </si>
  <si>
    <t>5.2</t>
  </si>
  <si>
    <t>6</t>
  </si>
  <si>
    <t>7</t>
  </si>
  <si>
    <t>7.1</t>
  </si>
  <si>
    <t>7.2</t>
  </si>
  <si>
    <t>8</t>
  </si>
  <si>
    <t>8.1</t>
  </si>
  <si>
    <t>8.2</t>
  </si>
  <si>
    <t>8.3</t>
  </si>
  <si>
    <t>8.4</t>
  </si>
  <si>
    <t>8.5</t>
  </si>
  <si>
    <t>8.6</t>
  </si>
  <si>
    <t>8.7</t>
  </si>
  <si>
    <t>8.8</t>
  </si>
  <si>
    <t>8.9</t>
  </si>
  <si>
    <t>8.10</t>
  </si>
  <si>
    <t>8.11</t>
  </si>
  <si>
    <t>8.12</t>
  </si>
  <si>
    <t>8.13</t>
  </si>
  <si>
    <t>8.14</t>
  </si>
  <si>
    <t>9</t>
  </si>
  <si>
    <t>10</t>
  </si>
  <si>
    <t>10.1</t>
  </si>
  <si>
    <t>10.2</t>
  </si>
  <si>
    <t>10.3</t>
  </si>
  <si>
    <t>10.4</t>
  </si>
  <si>
    <t>10.5</t>
  </si>
  <si>
    <t>10.6</t>
  </si>
  <si>
    <t>11</t>
  </si>
  <si>
    <t>5.3</t>
  </si>
  <si>
    <t>5.4</t>
  </si>
  <si>
    <t>2022</t>
  </si>
  <si>
    <t>max</t>
  </si>
  <si>
    <t>min</t>
  </si>
  <si>
    <t>CONTENTS</t>
  </si>
  <si>
    <t>ABBREVIATIONS, DEFINITIONS AND KEY RELATIONSHIPS</t>
  </si>
  <si>
    <t>COMMENTARY</t>
  </si>
  <si>
    <t>HEAT BALANCE</t>
  </si>
  <si>
    <t>HEAT PRODUCTION</t>
  </si>
  <si>
    <t>Gross heat production by fuel</t>
  </si>
  <si>
    <t>Gross heat production in Czech Regions</t>
  </si>
  <si>
    <t>Gross heat production by fuel in Czech Regions</t>
  </si>
  <si>
    <t>HEAT SUPPLY</t>
  </si>
  <si>
    <t>Heat supply by fuel</t>
  </si>
  <si>
    <t>Heat supply in Czech Regions</t>
  </si>
  <si>
    <t>Heat supply by fuel in Czech Regions</t>
  </si>
  <si>
    <t>Supply of heat from coal, biomass and biogas</t>
  </si>
  <si>
    <t>HEAT CONSUMPTION</t>
  </si>
  <si>
    <t>Heat consumption by national economy sector</t>
  </si>
  <si>
    <t>Heat consumption by national economy sector in Czech Regions</t>
  </si>
  <si>
    <t>HEAT PRODUCTION, SUPPLY AND CONSUMPTION BY CZECH REGION</t>
  </si>
  <si>
    <t>Heat production, supply and consumption: Prague</t>
  </si>
  <si>
    <t>Heat production, supply and consumption: Jihočeský Region</t>
  </si>
  <si>
    <t>Heat production, supply and consumption: Jihomoravský Region</t>
  </si>
  <si>
    <t>Heat production, supply and consumption: Karlovarský Region</t>
  </si>
  <si>
    <t>Heat production, supply and consumption: Vysočina Region</t>
  </si>
  <si>
    <t>Heat production, supply and consumption: Královéhradecký Region</t>
  </si>
  <si>
    <t>Heat production, supply and consumption: Liberecký Region</t>
  </si>
  <si>
    <t>Heat production, supply and consumption: Moravskoslezský Region</t>
  </si>
  <si>
    <t>Heat production, supply and consumption: Olomoucký Region</t>
  </si>
  <si>
    <t>Heat production, supply and consumption: Pardubický Region</t>
  </si>
  <si>
    <t>Heat production, supply and consumption: Plzeňský Region</t>
  </si>
  <si>
    <t>Heat production, supply and consumption: Středočeský Region</t>
  </si>
  <si>
    <t>Heat production, supply and consumption: Ústecký Region</t>
  </si>
  <si>
    <t>Heat production, supply and consumption: Zlínský Region</t>
  </si>
  <si>
    <t>NET HEAT PRODUCTION AND HEAT PRODUCTION FROM CHP</t>
  </si>
  <si>
    <t>HEAT BALANCE, HEAT SUPPLY, HEAT CONSUMPTION, AND CHP</t>
  </si>
  <si>
    <t>Development of the heat balance, quarter-on-quarter comparison</t>
  </si>
  <si>
    <t>Development of the heat balance, month-on-month comparison</t>
  </si>
  <si>
    <t>Gross heat production by fuel and Czech Regions</t>
  </si>
  <si>
    <t>Heat supply by fuel and Czech Regions</t>
  </si>
  <si>
    <t>Heat consumption</t>
  </si>
  <si>
    <t xml:space="preserve">Heat production from CHP </t>
  </si>
  <si>
    <t>INTRODUCTION</t>
  </si>
  <si>
    <t>1 ABBREVIATIONS, DEFINITIONS AND KEY RELATIONSHIPS</t>
  </si>
  <si>
    <t>Classification of economic activities, CZ-NACE, in accordance with the Czech Statistical Office</t>
  </si>
  <si>
    <t>CHP</t>
  </si>
  <si>
    <t>Combined heat and power generation</t>
  </si>
  <si>
    <t>Heat supply system</t>
  </si>
  <si>
    <t>Qnet</t>
  </si>
  <si>
    <t>Net heat production</t>
  </si>
  <si>
    <t>QCHP</t>
  </si>
  <si>
    <t>Supply of useful heat from CHP</t>
  </si>
  <si>
    <t>Prague</t>
  </si>
  <si>
    <t>Jihočeský (South Bohemian) Region</t>
  </si>
  <si>
    <t>Jihomoravský (South Moravian) Region</t>
  </si>
  <si>
    <t>Karlovarský (Karlovy Vary) Region</t>
  </si>
  <si>
    <t>Vysočina Region</t>
  </si>
  <si>
    <t>Královéhradecký (Hradec Králové) Region</t>
  </si>
  <si>
    <t>Liberecký (Liberec) Region</t>
  </si>
  <si>
    <t>Moravskoslezský (Moravian-Silesian) Region</t>
  </si>
  <si>
    <t>Olomoucký (Olomouc) Region</t>
  </si>
  <si>
    <t>Pardubický (Pardubice) Region</t>
  </si>
  <si>
    <t>Plzeňský (Plzeň) Region</t>
  </si>
  <si>
    <t>Středočeský (Central Bohemian) Region</t>
  </si>
  <si>
    <t>Ústecký (Ústí nad Labem) Region</t>
  </si>
  <si>
    <t>Zlínský (Zlín) Region</t>
  </si>
  <si>
    <t>Gross heat production =</t>
  </si>
  <si>
    <t>Gross heat production in plants, without heat used for electricity generation</t>
  </si>
  <si>
    <t>Net heat production =</t>
  </si>
  <si>
    <t>Gross heat production without own use (process only) heat consumption</t>
  </si>
  <si>
    <t>Own use (process only) of heat =</t>
  </si>
  <si>
    <t>Heat consumption for heat and power generation, which is required for operating the process of heat and power generation</t>
  </si>
  <si>
    <t>Losses =</t>
  </si>
  <si>
    <t>Losses in heat production and distribution losses (in heat distribution)</t>
  </si>
  <si>
    <t>Own use of heat =</t>
  </si>
  <si>
    <t>Heat consumption for the producer’s own consumption (without own use (process only) of heat)</t>
  </si>
  <si>
    <t>Heat supply =</t>
  </si>
  <si>
    <t>Thermal energy quantity supplied into heat supply systems</t>
  </si>
  <si>
    <t>Balancing difference =</t>
  </si>
  <si>
    <t>Gross heat production - own use (process only) of heat - losses - supply to the producer’s own enterprise - heat supply</t>
  </si>
  <si>
    <t>Heat consumption =</t>
  </si>
  <si>
    <t>Final heat consumption in each of the sectors of the national economy</t>
  </si>
  <si>
    <t>2 COMMENTARY</t>
  </si>
  <si>
    <t>3 HEAT BALANCE [TJ]</t>
  </si>
  <si>
    <t>First quarter</t>
  </si>
  <si>
    <t>Second quarter</t>
  </si>
  <si>
    <t>Third quarter</t>
  </si>
  <si>
    <t>Fourth quarter</t>
  </si>
  <si>
    <t>January</t>
  </si>
  <si>
    <t>February</t>
  </si>
  <si>
    <t>March</t>
  </si>
  <si>
    <t>April</t>
  </si>
  <si>
    <t>May</t>
  </si>
  <si>
    <t>June</t>
  </si>
  <si>
    <t>July</t>
  </si>
  <si>
    <t>August</t>
  </si>
  <si>
    <t>September</t>
  </si>
  <si>
    <t>October</t>
  </si>
  <si>
    <t>November</t>
  </si>
  <si>
    <t>December</t>
  </si>
  <si>
    <t>Total</t>
  </si>
  <si>
    <t>Gross heat production</t>
  </si>
  <si>
    <t xml:space="preserve">Own use (process only) of heat </t>
  </si>
  <si>
    <t>Losses</t>
  </si>
  <si>
    <t>Own use of heat</t>
  </si>
  <si>
    <t>Heat supply</t>
  </si>
  <si>
    <t>Balancing difference</t>
  </si>
  <si>
    <t>4 HEAT PRODUCTION</t>
  </si>
  <si>
    <t>4.1 Gross heat production by fuel [TJ]</t>
  </si>
  <si>
    <t>Biomass</t>
  </si>
  <si>
    <t>Biogas</t>
  </si>
  <si>
    <t>Hard coal</t>
  </si>
  <si>
    <t>Electrical energy</t>
  </si>
  <si>
    <t>Ambient energy (heat pump)</t>
  </si>
  <si>
    <t>Solar energy (solar panel)</t>
  </si>
  <si>
    <t>Brown coal</t>
  </si>
  <si>
    <t>Nuclear fuel</t>
  </si>
  <si>
    <t>Coke</t>
  </si>
  <si>
    <t>Waste heat</t>
  </si>
  <si>
    <t>Other liquid fuels</t>
  </si>
  <si>
    <t>Other solid fuels</t>
  </si>
  <si>
    <t>Other gases</t>
  </si>
  <si>
    <t>Other</t>
  </si>
  <si>
    <t>Fuel oils</t>
  </si>
  <si>
    <t>Natural gas</t>
  </si>
  <si>
    <t>4.2 Gross heat production in Czech Regions [TJ]</t>
  </si>
  <si>
    <t>Jihočeský Region</t>
  </si>
  <si>
    <t>Jihomoravský Region</t>
  </si>
  <si>
    <t>Karlovarský Region</t>
  </si>
  <si>
    <t>Královéhradecký Region</t>
  </si>
  <si>
    <t>Liberecký Region</t>
  </si>
  <si>
    <t>Moravskoslezský Region</t>
  </si>
  <si>
    <t>Olomoucký Region</t>
  </si>
  <si>
    <t>Pardubický Region</t>
  </si>
  <si>
    <t>Plzeňský Region</t>
  </si>
  <si>
    <t>Středočeský Region</t>
  </si>
  <si>
    <t>Ústecký Region</t>
  </si>
  <si>
    <t>Zlínský Region</t>
  </si>
  <si>
    <t>4.3. Gross heat production by fuel in Czech Regions [TJ]</t>
  </si>
  <si>
    <t>5 HEAT SUPPLY</t>
  </si>
  <si>
    <t>5.1 Heat supply by fuel [TJ]</t>
  </si>
  <si>
    <t>5.2 Heat supply in Czech Regions [TJ]</t>
  </si>
  <si>
    <t>5.3 Heat supply by fuel in Czech Regions [TJ]</t>
  </si>
  <si>
    <t>5.4 Supply of heat from coal, biomass and biogas [TJ]</t>
  </si>
  <si>
    <t>Supply of heat from coal</t>
  </si>
  <si>
    <t>Sized hard coal</t>
  </si>
  <si>
    <t>Industrial hard coal</t>
  </si>
  <si>
    <t>Hard coal sludge and granulated</t>
  </si>
  <si>
    <t>Sized brown coal</t>
  </si>
  <si>
    <t>Industrial brown coal</t>
  </si>
  <si>
    <t>Brown coal - briquettes</t>
  </si>
  <si>
    <t>Brown coal - lignite</t>
  </si>
  <si>
    <t>Brown coal - coal mud sludge</t>
  </si>
  <si>
    <t>Supply of heat from biomass</t>
  </si>
  <si>
    <t>Briquettes and pellets</t>
  </si>
  <si>
    <t>Black liquor</t>
  </si>
  <si>
    <t>Liquid biofuels</t>
  </si>
  <si>
    <t>Other biomass</t>
  </si>
  <si>
    <t>Fuel wood</t>
  </si>
  <si>
    <t>Saw dust, bark, chips, wood waste</t>
  </si>
  <si>
    <t>Straw and other vegetable materials</t>
  </si>
  <si>
    <t>Supply of heat from biogas</t>
  </si>
  <si>
    <t>Landfill gas</t>
  </si>
  <si>
    <t>Wastewater sludge gas (WWTP)</t>
  </si>
  <si>
    <t>Other biogas</t>
  </si>
  <si>
    <t>Installed capacity in the CR</t>
  </si>
  <si>
    <t>Prague (PHA)</t>
  </si>
  <si>
    <t>Jihočeský Region (JHČ)</t>
  </si>
  <si>
    <t>Jihomoravský Region (JHM)</t>
  </si>
  <si>
    <t>Karlovarský Region (KVK)</t>
  </si>
  <si>
    <t>Vysočina Region (VYS)</t>
  </si>
  <si>
    <t>Královéhradecký Region (HKK)</t>
  </si>
  <si>
    <t>Liberecký Region (LBK)</t>
  </si>
  <si>
    <t>Moravskoslezský Region (MSK)</t>
  </si>
  <si>
    <t>Olomoucký Region (OLK)</t>
  </si>
  <si>
    <t>Pardubický Region (PAK)</t>
  </si>
  <si>
    <t>Plzeňský Region (PLK)</t>
  </si>
  <si>
    <t>Středočeský Region (STČ)</t>
  </si>
  <si>
    <t>Ústecký Region (ULK)</t>
  </si>
  <si>
    <t>Zlínský Region (ZLK)</t>
  </si>
  <si>
    <t>7 HEAT CONSUMPTION</t>
  </si>
  <si>
    <t>7.1 Heat consumption by national economy sector [TJ]</t>
  </si>
  <si>
    <t>Heat consumption by national economy sector *</t>
  </si>
  <si>
    <t>Industry</t>
  </si>
  <si>
    <t>Energy</t>
  </si>
  <si>
    <t>Transport</t>
  </si>
  <si>
    <t>Construction</t>
  </si>
  <si>
    <t>Farming and forestry</t>
  </si>
  <si>
    <t>Households</t>
  </si>
  <si>
    <t>Retail, services, schools, health care</t>
  </si>
  <si>
    <t>* Does not include unidentified heat distribution.</t>
  </si>
  <si>
    <t>7.2 Heat consumption by national economy sector in Czech Regions [TJ]</t>
  </si>
  <si>
    <t>Total CR *</t>
  </si>
  <si>
    <t>8 HEAT PRODUCTION, SUPPLY AND CONSUMPTION BY CZECH REGION</t>
  </si>
  <si>
    <t>8.1 Heat production, supply and consumption: Prague</t>
  </si>
  <si>
    <t>Share in CR</t>
  </si>
  <si>
    <t>Total installed capacity [MWt]</t>
  </si>
  <si>
    <t>Gross heat production [TJ]</t>
  </si>
  <si>
    <t>Heat supply by fuel [TJ]</t>
  </si>
  <si>
    <t>Heat supply from Středočeský Region</t>
  </si>
  <si>
    <t>Heat consumption by economic sector*</t>
  </si>
  <si>
    <t>* The difference between supply and consumption includes losses of bought heat and a part of unidentified heat distribution.</t>
  </si>
  <si>
    <t>Installed capacity</t>
  </si>
  <si>
    <t>8.2 Heat production, supply and consumption: Jihočeský Region</t>
  </si>
  <si>
    <t>8.3 Heat production, supply and consumption: Jihomoravský Region</t>
  </si>
  <si>
    <t>8.4 Heat production, supply and consumption: Karlovarský Region</t>
  </si>
  <si>
    <t>8.5 Heat production, supply and consumption: Vysočina Region</t>
  </si>
  <si>
    <t>8.6 Heat production, supply and consumption: Královéhradecký Region</t>
  </si>
  <si>
    <t>Heat supply from Pardubický Region</t>
  </si>
  <si>
    <t>8.7 Heat production, supply and consumption: Liberecký Region</t>
  </si>
  <si>
    <t>8.8 Heat production, supply and consumption: Moravskoslezský Region</t>
  </si>
  <si>
    <t>8.9 Heat production, supply and consumption: Olomoucký Region</t>
  </si>
  <si>
    <t>8.10 Heat production, supply and consumption: Pardubický Region</t>
  </si>
  <si>
    <t>Heat supply to Královehradecký Region</t>
  </si>
  <si>
    <t>* The difference between supply and consumption includes losses of bought heat, a part of unidentified heat distribution, and the heat portion supplied to the Hradec Králové SZT.</t>
  </si>
  <si>
    <t>8.11 Heat production, supply and consumption: Plzeňský Region</t>
  </si>
  <si>
    <t>8.12 Heat production, supply and consumption: Středočeský Region</t>
  </si>
  <si>
    <t>Heat supply to Prague</t>
  </si>
  <si>
    <t>8.13 Heat production, supply and consumption: Ústecký Region</t>
  </si>
  <si>
    <t>8.14 Heat production, supply and consumption: Zlínský Region</t>
  </si>
  <si>
    <t>9 Net heat production and heat production from CHP [TJ]</t>
  </si>
  <si>
    <r>
      <t>Q</t>
    </r>
    <r>
      <rPr>
        <b/>
        <vertAlign val="subscript"/>
        <sz val="9"/>
        <rFont val="Arial"/>
        <family val="2"/>
        <charset val="238"/>
        <scheme val="minor"/>
      </rPr>
      <t>net</t>
    </r>
  </si>
  <si>
    <r>
      <t>Q</t>
    </r>
    <r>
      <rPr>
        <b/>
        <vertAlign val="subscript"/>
        <sz val="9"/>
        <rFont val="Arial"/>
        <family val="2"/>
        <charset val="238"/>
        <scheme val="minor"/>
      </rPr>
      <t>CHP</t>
    </r>
  </si>
  <si>
    <r>
      <t>Q</t>
    </r>
    <r>
      <rPr>
        <b/>
        <vertAlign val="subscript"/>
        <sz val="9"/>
        <rFont val="Arial"/>
        <family val="2"/>
        <charset val="238"/>
        <scheme val="minor"/>
      </rPr>
      <t>CHP</t>
    </r>
    <r>
      <rPr>
        <b/>
        <sz val="9"/>
        <rFont val="Arial"/>
        <family val="2"/>
        <charset val="238"/>
        <scheme val="minor"/>
      </rPr>
      <t>/ Q</t>
    </r>
    <r>
      <rPr>
        <b/>
        <vertAlign val="subscript"/>
        <sz val="9"/>
        <rFont val="Arial"/>
        <family val="2"/>
        <charset val="238"/>
        <scheme val="minor"/>
      </rPr>
      <t>net</t>
    </r>
  </si>
  <si>
    <t>Statistics and Quality Monitoring Unit</t>
  </si>
  <si>
    <t>10 Heat balance, heat supply, heat consumption, and CHP</t>
  </si>
  <si>
    <t>10.1 Development of the heat balance [TJ], quarter-on-quarter comparison</t>
  </si>
  <si>
    <t>Gross heat production in 2017</t>
  </si>
  <si>
    <t>Gross heat production in 2018</t>
  </si>
  <si>
    <t>Gross heat production in 2019</t>
  </si>
  <si>
    <t>Gross heat production in 2020</t>
  </si>
  <si>
    <t>Gross heat production in 2021</t>
  </si>
  <si>
    <t>Gross heat production in 2022</t>
  </si>
  <si>
    <t>Year-on-year change - gross heat production</t>
  </si>
  <si>
    <t>Heat supply in 2017</t>
  </si>
  <si>
    <t>Heat supply in 2018</t>
  </si>
  <si>
    <t>Heat supply in 2019</t>
  </si>
  <si>
    <t>Heat supply in 2020</t>
  </si>
  <si>
    <t>Heat supply in 2021</t>
  </si>
  <si>
    <t>Heat supply in 2022</t>
  </si>
  <si>
    <t>Year-on-year change - heat supply</t>
  </si>
  <si>
    <t>10.2 Development of the heat balance [TJ], month-on-month comparison</t>
  </si>
  <si>
    <t>Year-on-year change</t>
  </si>
  <si>
    <t>10.3 Gross heat production by fuel and Czech Regions [TJ]</t>
  </si>
  <si>
    <t>10.4 Heat supply by fuel and Czech Regions [TJ]</t>
  </si>
  <si>
    <t>10.5 Heat consumption [TJ]</t>
  </si>
  <si>
    <t>10.6 Heat production from CHP [TJ]</t>
  </si>
  <si>
    <t>Heat production from CHP</t>
  </si>
  <si>
    <r>
      <t>6 INSTALLED CAPACITY OF HEAT GENERATING PLANTS IN CZECH REGIONS [MW</t>
    </r>
    <r>
      <rPr>
        <b/>
        <vertAlign val="subscript"/>
        <sz val="16"/>
        <color theme="3"/>
        <rFont val="Arial"/>
        <family val="2"/>
        <charset val="238"/>
        <scheme val="minor"/>
      </rPr>
      <t>t</t>
    </r>
    <r>
      <rPr>
        <b/>
        <sz val="16"/>
        <color theme="3"/>
        <rFont val="Arial"/>
        <family val="2"/>
        <charset val="238"/>
        <scheme val="minor"/>
      </rPr>
      <t>]</t>
    </r>
  </si>
  <si>
    <t>Gross heat production in 2023</t>
  </si>
  <si>
    <t>Heat supply in 2023</t>
  </si>
  <si>
    <t>INSTALLED CAPACITY OF HEAT GENERATING PLANTS IN CZECH REGIONS</t>
  </si>
  <si>
    <t>teplo.statistika@eru.gov.cz</t>
  </si>
  <si>
    <t>ADDITIONAL GRAPHS AND THE HEAT BALANCE DIAGRAM FOR 2024</t>
  </si>
  <si>
    <t>Gross heat production in 2024</t>
  </si>
  <si>
    <t>Heat supply in 2024</t>
  </si>
  <si>
    <t>Range 2017-2023</t>
  </si>
  <si>
    <t>Difference
(2024-2023)</t>
  </si>
  <si>
    <t>11 ADDITIONAL GRAPHS AND THE HEAT BALANCE DIAGRAM FOR 2024</t>
  </si>
  <si>
    <t>Heat balance diagram for 2024 [PJ]</t>
  </si>
  <si>
    <t xml:space="preserve">The basic chapter contains the heat balance; it shows that gross heat production totalled 132,836.9 TJ in 2024 and 5.8% less heat was produced compared with 2023 (141,075.5 TJ). Approximately 30% of gross production was consumed in the entity’s own enterprise or facility (these are mostly works’ own CHP plants that are not included in the classification of economic activities (CZ-NACE) in group 35 Electricity, gas, steam and air conditioning supply). Heat supply amounted to 73,002.6 TJ, down by 3.9% on 2023 (75,939.6 TJ). Heat supply accounted for approximately 55%, own use for process purposes accounted for 6%, and losses accounted for 9% of gross heat production. Most of the heat was produced from brown coal (35%), followed by natural gas (21%) and biomass (19%). The largest quantity of heat was produced in the Ústecký Region (22%), followed by the Moravskoslezský Region (17.5%) and the Středočeský Region (17.2%). The structure of heat production by fuel differs in each of the Regions depending on fuel availability. The decline in gross heat production from coal continues; compared with 2017, the decline for brown coal was by 34% and for hard coal by 60%. On the other hand, in the case of biomass it increased by 45%. Almost all heat from hard coal was produced in the Moravskoslezský Region. The largest quantity of heat from brown coal was produced in the Ústecký Region (34%), from natural gas in the Středočeský Region (20%), from biomass in the Ústecký Region (37%), and from biogas in the Vysočina Region (15%).
The structure of heat supply by fuel is similar to that of gross heat production (42% from brown coal, 27% from natural gas, and 12% from biomass); in terms of the structure of heat supply by Region, the Středočeský Region is placed first, followed by the Moravskoslezský Region and the Ústecký Region. In 2024, heat supply from nuclear fuel surged the most, by 41%, due to the fact that a hot water feeder from the Temelín NPP to České Budějovice was put into operation. At the end of 2024, the installed thermal capacity of heat production plants totalled 37,648.4 MWt. Chapter 7 shows a heat consumption breakdown by sector of the national economy. In 2024, households consumed 30,939.0 TJ, accounting for 47% of total consumption, industry consumed 14,741.2 TJ (22% of total consumption), and the trade and service sector consumed 15,199.7 TJ (23% of total consumption). Chapter 8 summarises gross heat production, and heat supply and consumption in the Czech Regions.
Combined heat and power generation (CHP) produced 80,585.8 TJ of useful heat, accounting for 65% of net heat production. Most of useful heat from CHP was produced from brown coal (46%), followed by biomass (22%) and natural gas (13%). The small share of useful heat from natural gas in net heat (38%) is attributable to the larger number of natural gas heating plants (substations) than cogeneration units. In 2024, CHP produced 4.3% less heat than in 2023. 
A comparison of each of the quarters of the two years shows the largest decrease in gross heat production and heat supply in the second quarter of 2024, specifically by 13.7% and 18.5% respectively, compared with the second quarter of 2023. Year-on-year, heat production dropped the most in the Karlovarský Region, due to decreased own use of heat at Sokolovská uhelná coal mining company, and in the Moravskoslezský Region due to Liberty Ostrava steelworks going into receivership.  </t>
  </si>
  <si>
    <t>Released 08/2025</t>
  </si>
  <si>
    <r>
      <t xml:space="preserve">YEARLY REPORT ON THE OPERATION OF CZECH HEAT SUPPLY SYSTEMS
</t>
    </r>
    <r>
      <rPr>
        <b/>
        <sz val="24"/>
        <color rgb="FFDF2B20"/>
        <rFont val="Arial"/>
        <family val="2"/>
        <charset val="238"/>
      </rPr>
      <t>FOR 2024</t>
    </r>
  </si>
  <si>
    <t>Under Section 17 (7) (m) of Act No 458/2000 as amended (the Energy Act), the Energy Regulatory Office (ERO) publishes the Yearly Report on the Operation of Heat Supply Systems in the CR for 2024. The statistics contained herein are mainly intended for Czech governmental authorities and institutions and those of the European Union, and the expert circles. 
The ERO obtains data for the yearly report under ERO Public Notice 404/2016 on the particulars and structure of the returns required for preparing reports on the operation of systems in energy industries, including the dates, scope and rules for preparing the returns (the statistics public notice), as amended, which came into effect on 1 January 2017. 
All the details of the methodology for reporting data for the ERO statistics are specified in the ERO’s Explanatory Statement 8/2018 of 14 September 2018 on the method of completing the returns under the statistics public notice for the electricity and heat supply industries. The Explanatory Statement and the current returns are posted on the ERO’s website. 
All information for this yearly report has been obtained from licensed entities.  
The Yearly Report on the Operation of Heat Supply Systems in the CR for 2024 follows up on the yearly reports released in preceding years and provides information about the heat supply industry’s key statistics for 2024, thereby complementing the Yearly Report on the Operation of the Czech Electricity Grid for 2024, which also contains data on combined heat &amp; power generation (CHP). The present report covers all heat produced in licensed activities, including CHP, and also statistics on heat balance, supply and consumption by category. The report also contains an overview of the installed capacities in the Czech heat producing plants and some Region-specific evaluations. The yearly report for 2024 is based on the data in the report for 4Q 2024 and contains some data that is more accurate. 
You are welcome to send your questions and comments to teplo.statistika@eru.gov.cz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</si>
</sst>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_ "/>
    <numFmt numFmtId="166" formatCode="0.0"/>
    <numFmt numFmtId="167" formatCode="0.0%"/>
    <numFmt numFmtId="168" formatCode="\$#,##0\ ;\(\$#,##0\)"/>
    <numFmt numFmtId="169" formatCode="#,##0.000"/>
  </numFmts>
  <fonts count="93">
    <font>
      <sz val="10"/>
      <name val="Arial"/>
      <charset val="238"/>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0"/>
      <name val="Arial"/>
      <family val="2"/>
      <charset val="238"/>
    </font>
    <font>
      <sz val="10"/>
      <name val="Arial CE"/>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9"/>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b/>
      <sz val="18"/>
      <color indexed="62"/>
      <name val="Cambria"/>
      <family val="2"/>
      <charset val="238"/>
    </font>
    <font>
      <sz val="11"/>
      <color indexed="19"/>
      <name val="Calibri"/>
      <family val="2"/>
      <charset val="238"/>
    </font>
    <font>
      <sz val="11"/>
      <color indexed="10"/>
      <name val="Calibri"/>
      <family val="2"/>
      <charset val="238"/>
    </font>
    <font>
      <sz val="11"/>
      <color indexed="17"/>
      <name val="Calibri"/>
      <family val="2"/>
      <charset val="238"/>
    </font>
    <font>
      <sz val="11"/>
      <color indexed="62"/>
      <name val="Calibri"/>
      <family val="2"/>
      <charset val="238"/>
    </font>
    <font>
      <b/>
      <sz val="11"/>
      <color indexed="10"/>
      <name val="Calibri"/>
      <family val="2"/>
      <charset val="238"/>
    </font>
    <font>
      <b/>
      <sz val="11"/>
      <color indexed="63"/>
      <name val="Calibri"/>
      <family val="2"/>
      <charset val="238"/>
    </font>
    <font>
      <i/>
      <sz val="11"/>
      <color indexed="23"/>
      <name val="Calibri"/>
      <family val="2"/>
      <charset val="238"/>
    </font>
    <font>
      <sz val="8"/>
      <name val="Arial"/>
      <family val="2"/>
      <charset val="238"/>
    </font>
    <font>
      <sz val="9"/>
      <name val="Arial"/>
      <family val="2"/>
      <charset val="238"/>
    </font>
    <font>
      <sz val="10"/>
      <name val="Arial"/>
      <family val="2"/>
      <charset val="238"/>
      <scheme val="minor"/>
    </font>
    <font>
      <sz val="10"/>
      <name val="Arial"/>
      <family val="2"/>
      <charset val="238"/>
    </font>
    <font>
      <sz val="9"/>
      <name val="Arial"/>
      <family val="2"/>
      <charset val="238"/>
      <scheme val="minor"/>
    </font>
    <font>
      <sz val="8"/>
      <name val="Arial"/>
      <family val="2"/>
      <charset val="238"/>
      <scheme val="minor"/>
    </font>
    <font>
      <b/>
      <sz val="9"/>
      <name val="Arial"/>
      <family val="2"/>
      <charset val="238"/>
      <scheme val="minor"/>
    </font>
    <font>
      <b/>
      <sz val="9"/>
      <color theme="0"/>
      <name val="Arial"/>
      <family val="2"/>
      <charset val="238"/>
      <scheme val="minor"/>
    </font>
    <font>
      <sz val="9"/>
      <color theme="0"/>
      <name val="Arial"/>
      <family val="2"/>
      <charset val="238"/>
      <scheme val="minor"/>
    </font>
    <font>
      <i/>
      <sz val="8"/>
      <name val="Arial"/>
      <family val="2"/>
      <charset val="238"/>
      <scheme val="minor"/>
    </font>
    <font>
      <sz val="9"/>
      <color theme="1"/>
      <name val="Arial"/>
      <family val="2"/>
      <charset val="238"/>
      <scheme val="minor"/>
    </font>
    <font>
      <i/>
      <sz val="8"/>
      <color theme="0"/>
      <name val="Arial"/>
      <family val="2"/>
      <charset val="238"/>
      <scheme val="minor"/>
    </font>
    <font>
      <sz val="10"/>
      <color theme="3"/>
      <name val="Arial"/>
      <family val="2"/>
      <charset val="238"/>
      <scheme val="minor"/>
    </font>
    <font>
      <sz val="10"/>
      <color rgb="FF005DA2"/>
      <name val="Arial"/>
      <family val="2"/>
      <charset val="238"/>
      <scheme val="minor"/>
    </font>
    <font>
      <sz val="10"/>
      <color theme="0"/>
      <name val="Arial"/>
      <family val="2"/>
      <charset val="238"/>
      <scheme val="minor"/>
    </font>
    <font>
      <b/>
      <sz val="10"/>
      <name val="Arial"/>
      <family val="2"/>
      <charset val="238"/>
      <scheme val="minor"/>
    </font>
    <font>
      <b/>
      <sz val="10"/>
      <color theme="3"/>
      <name val="Arial"/>
      <family val="2"/>
      <charset val="238"/>
      <scheme val="minor"/>
    </font>
    <font>
      <sz val="10"/>
      <color theme="4"/>
      <name val="Arial"/>
      <family val="2"/>
      <charset val="238"/>
      <scheme val="minor"/>
    </font>
    <font>
      <b/>
      <sz val="14"/>
      <color theme="2" tint="-0.499984740745262"/>
      <name val="Arial"/>
      <family val="2"/>
      <charset val="238"/>
      <scheme val="minor"/>
    </font>
    <font>
      <b/>
      <sz val="10"/>
      <color theme="2" tint="-0.499984740745262"/>
      <name val="Arial"/>
      <family val="2"/>
      <charset val="238"/>
      <scheme val="minor"/>
    </font>
    <font>
      <b/>
      <sz val="11"/>
      <name val="Arial"/>
      <family val="2"/>
      <charset val="238"/>
      <scheme val="minor"/>
    </font>
    <font>
      <sz val="11"/>
      <name val="Arial"/>
      <family val="2"/>
      <charset val="238"/>
      <scheme val="minor"/>
    </font>
    <font>
      <b/>
      <sz val="14"/>
      <name val="Arial"/>
      <family val="2"/>
      <charset val="238"/>
      <scheme val="minor"/>
    </font>
    <font>
      <sz val="14"/>
      <name val="Arial"/>
      <family val="2"/>
      <charset val="238"/>
      <scheme val="minor"/>
    </font>
    <font>
      <sz val="14"/>
      <name val="Arial"/>
      <family val="2"/>
      <charset val="238"/>
    </font>
    <font>
      <b/>
      <sz val="9"/>
      <color theme="2" tint="-0.499984740745262"/>
      <name val="Arial"/>
      <family val="2"/>
      <charset val="238"/>
      <scheme val="minor"/>
    </font>
    <font>
      <sz val="9"/>
      <color theme="0"/>
      <name val="Arial"/>
      <family val="2"/>
      <charset val="238"/>
    </font>
    <font>
      <sz val="10"/>
      <name val="Arial CE"/>
      <family val="2"/>
      <charset val="238"/>
    </font>
    <font>
      <b/>
      <sz val="9"/>
      <name val="Arial"/>
      <family val="2"/>
      <charset val="238"/>
    </font>
    <font>
      <b/>
      <vertAlign val="subscript"/>
      <sz val="9"/>
      <name val="Arial"/>
      <family val="2"/>
      <charset val="238"/>
      <scheme val="minor"/>
    </font>
    <font>
      <sz val="11"/>
      <name val="Arial"/>
      <family val="2"/>
      <charset val="238"/>
    </font>
    <font>
      <u/>
      <sz val="10"/>
      <color indexed="12"/>
      <name val="Arial"/>
      <family val="2"/>
      <charset val="238"/>
    </font>
    <font>
      <sz val="10"/>
      <color indexed="8"/>
      <name val="Arial"/>
      <family val="2"/>
    </font>
    <font>
      <b/>
      <sz val="10"/>
      <color indexed="8"/>
      <name val="Arial"/>
      <family val="2"/>
    </font>
    <font>
      <b/>
      <sz val="10"/>
      <color indexed="39"/>
      <name val="Arial"/>
      <family val="2"/>
    </font>
    <font>
      <b/>
      <sz val="12"/>
      <color indexed="8"/>
      <name val="Arial"/>
      <family val="2"/>
      <charset val="238"/>
    </font>
    <font>
      <sz val="10"/>
      <color indexed="8"/>
      <name val="Arial"/>
      <family val="2"/>
      <charset val="238"/>
    </font>
    <font>
      <sz val="10"/>
      <color indexed="39"/>
      <name val="Arial"/>
      <family val="2"/>
    </font>
    <font>
      <sz val="19"/>
      <color indexed="48"/>
      <name val="Arial"/>
      <family val="2"/>
      <charset val="238"/>
    </font>
    <font>
      <sz val="10"/>
      <color indexed="10"/>
      <name val="Arial"/>
      <family val="2"/>
    </font>
    <font>
      <sz val="12"/>
      <name val="Arial CE"/>
      <family val="2"/>
      <charset val="238"/>
    </font>
    <font>
      <b/>
      <sz val="18"/>
      <name val="Arial CE"/>
      <family val="2"/>
      <charset val="238"/>
    </font>
    <font>
      <b/>
      <sz val="12"/>
      <name val="Arial CE"/>
      <family val="2"/>
      <charset val="238"/>
    </font>
    <font>
      <sz val="10"/>
      <name val="Times New Roman CE"/>
      <family val="1"/>
      <charset val="238"/>
    </font>
    <font>
      <b/>
      <sz val="9"/>
      <name val="Times New Roman CE"/>
      <family val="1"/>
      <charset val="238"/>
    </font>
    <font>
      <b/>
      <sz val="8"/>
      <name val="Arial"/>
      <family val="2"/>
      <charset val="238"/>
    </font>
    <font>
      <b/>
      <sz val="8"/>
      <name val="Arial"/>
      <family val="2"/>
      <charset val="238"/>
      <scheme val="minor"/>
    </font>
    <font>
      <sz val="9"/>
      <color rgb="FFFF0000"/>
      <name val="Arial"/>
      <family val="2"/>
      <charset val="238"/>
    </font>
    <font>
      <sz val="12"/>
      <name val="Arial"/>
      <family val="2"/>
      <charset val="238"/>
      <scheme val="minor"/>
    </font>
    <font>
      <b/>
      <sz val="10"/>
      <color rgb="FF005DA2"/>
      <name val="Arial"/>
      <family val="2"/>
      <charset val="238"/>
      <scheme val="minor"/>
    </font>
    <font>
      <sz val="10"/>
      <color rgb="FFFF0000"/>
      <name val="Arial"/>
      <family val="2"/>
      <charset val="238"/>
      <scheme val="minor"/>
    </font>
    <font>
      <b/>
      <sz val="16"/>
      <color theme="3"/>
      <name val="Arial"/>
      <family val="2"/>
      <charset val="238"/>
      <scheme val="minor"/>
    </font>
    <font>
      <b/>
      <vertAlign val="subscript"/>
      <sz val="16"/>
      <color theme="3"/>
      <name val="Arial"/>
      <family val="2"/>
      <charset val="238"/>
      <scheme val="minor"/>
    </font>
    <font>
      <b/>
      <sz val="16"/>
      <color theme="4"/>
      <name val="Arial"/>
      <family val="2"/>
      <charset val="238"/>
      <scheme val="minor"/>
    </font>
    <font>
      <sz val="11"/>
      <color rgb="FFFF0000"/>
      <name val="Arial"/>
      <family val="2"/>
      <charset val="238"/>
      <scheme val="minor"/>
    </font>
    <font>
      <sz val="9"/>
      <color rgb="FFFF0000"/>
      <name val="Arial"/>
      <family val="2"/>
      <charset val="238"/>
      <scheme val="minor"/>
    </font>
    <font>
      <b/>
      <sz val="9"/>
      <color rgb="FFFF0000"/>
      <name val="Arial"/>
      <family val="2"/>
      <charset val="238"/>
      <scheme val="minor"/>
    </font>
    <font>
      <b/>
      <sz val="10"/>
      <color rgb="FFFF0000"/>
      <name val="Arial"/>
      <family val="2"/>
      <charset val="238"/>
      <scheme val="minor"/>
    </font>
    <font>
      <b/>
      <sz val="11"/>
      <color rgb="FFE53A2E"/>
      <name val="Arial"/>
      <family val="2"/>
      <charset val="238"/>
    </font>
    <font>
      <sz val="11"/>
      <color rgb="FF1A3366"/>
      <name val="Arial"/>
      <family val="2"/>
      <charset val="238"/>
    </font>
    <font>
      <i/>
      <sz val="9"/>
      <name val="Arial"/>
      <family val="2"/>
      <charset val="238"/>
      <scheme val="minor"/>
    </font>
    <font>
      <b/>
      <sz val="11"/>
      <color rgb="FF233060"/>
      <name val="Arial"/>
      <family val="2"/>
      <charset val="238"/>
      <scheme val="minor"/>
    </font>
    <font>
      <b/>
      <strike/>
      <sz val="11"/>
      <color rgb="FF233060"/>
      <name val="Arial"/>
      <family val="2"/>
      <charset val="238"/>
      <scheme val="minor"/>
    </font>
    <font>
      <b/>
      <sz val="14"/>
      <color theme="3"/>
      <name val="Arial"/>
      <family val="2"/>
      <charset val="238"/>
      <scheme val="minor"/>
    </font>
    <font>
      <b/>
      <sz val="17"/>
      <color rgb="FF153366"/>
      <name val="Arial"/>
      <family val="2"/>
      <charset val="238"/>
      <scheme val="minor"/>
    </font>
    <font>
      <sz val="16"/>
      <name val="Arial"/>
      <family val="2"/>
      <charset val="238"/>
    </font>
    <font>
      <b/>
      <sz val="24"/>
      <color rgb="FF1A3366"/>
      <name val="Arial"/>
      <family val="2"/>
      <charset val="238"/>
    </font>
    <font>
      <b/>
      <sz val="10"/>
      <color rgb="FF233060"/>
      <name val="Arial"/>
      <family val="2"/>
      <charset val="238"/>
      <scheme val="minor"/>
    </font>
    <font>
      <b/>
      <sz val="24"/>
      <color rgb="FFDF2B20"/>
      <name val="Arial"/>
      <family val="2"/>
      <charset val="238"/>
    </font>
  </fonts>
  <fills count="3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46"/>
      </patternFill>
    </fill>
    <fill>
      <patternFill patternType="solid">
        <fgColor indexed="55"/>
      </patternFill>
    </fill>
    <fill>
      <patternFill patternType="solid">
        <fgColor indexed="9"/>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theme="2"/>
        <bgColor indexed="64"/>
      </patternFill>
    </fill>
    <fill>
      <patternFill patternType="solid">
        <fgColor theme="2" tint="-0.499984740745262"/>
        <bgColor indexed="64"/>
      </patternFill>
    </fill>
    <fill>
      <patternFill patternType="solid">
        <fgColor indexed="40"/>
      </patternFill>
    </fill>
    <fill>
      <patternFill patternType="solid">
        <fgColor indexed="43"/>
        <bgColor indexed="64"/>
      </patternFill>
    </fill>
    <fill>
      <patternFill patternType="solid">
        <fgColor indexed="40"/>
        <bgColor indexed="64"/>
      </patternFill>
    </fill>
    <fill>
      <patternFill patternType="solid">
        <fgColor indexed="41"/>
      </patternFill>
    </fill>
    <fill>
      <patternFill patternType="solid">
        <fgColor indexed="52"/>
      </patternFill>
    </fill>
    <fill>
      <patternFill patternType="solid">
        <fgColor indexed="57"/>
      </patternFill>
    </fill>
    <fill>
      <patternFill patternType="solid">
        <fgColor indexed="50"/>
      </patternFill>
    </fill>
    <fill>
      <patternFill patternType="solid">
        <fgColor indexed="11"/>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9"/>
        <bgColor indexed="8"/>
      </patternFill>
    </fill>
    <fill>
      <patternFill patternType="solid">
        <fgColor theme="0"/>
        <bgColor indexed="64"/>
      </patternFill>
    </fill>
  </fills>
  <borders count="36">
    <border>
      <left/>
      <right/>
      <top/>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theme="0" tint="-0.24994659260841701"/>
      </bottom>
      <diagonal/>
    </border>
    <border>
      <left/>
      <right/>
      <top style="thin">
        <color theme="0" tint="-0.24994659260841701"/>
      </top>
      <bottom/>
      <diagonal/>
    </border>
    <border>
      <left/>
      <right/>
      <top style="thin">
        <color theme="0" tint="-0.24994659260841701"/>
      </top>
      <bottom style="medium">
        <color theme="2" tint="-0.499984740745262"/>
      </bottom>
      <diagonal/>
    </border>
    <border>
      <left/>
      <right/>
      <top/>
      <bottom style="medium">
        <color theme="2" tint="-0.499984740745262"/>
      </bottom>
      <diagonal/>
    </border>
    <border>
      <left/>
      <right/>
      <top style="thin">
        <color theme="0" tint="-0.24994659260841701"/>
      </top>
      <bottom style="thin">
        <color theme="0" tint="-0.24994659260841701"/>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medium">
        <color theme="2" tint="-0.499984740745262"/>
      </right>
      <top style="thin">
        <color theme="0" tint="-0.24994659260841701"/>
      </top>
      <bottom style="thin">
        <color theme="0" tint="-0.24994659260841701"/>
      </bottom>
      <diagonal/>
    </border>
    <border>
      <left style="medium">
        <color theme="2" tint="-0.499984740745262"/>
      </left>
      <right/>
      <top/>
      <bottom style="medium">
        <color theme="2" tint="-0.499984740745262"/>
      </bottom>
      <diagonal/>
    </border>
    <border>
      <left style="medium">
        <color theme="2" tint="-0.499984740745262"/>
      </left>
      <right/>
      <top style="thin">
        <color theme="0" tint="-0.24994659260841701"/>
      </top>
      <bottom style="thin">
        <color theme="0" tint="-0.24994659260841701"/>
      </bottom>
      <diagonal/>
    </border>
    <border>
      <left style="medium">
        <color theme="2" tint="-0.499984740745262"/>
      </left>
      <right/>
      <top/>
      <bottom style="thin">
        <color theme="0" tint="-0.24994659260841701"/>
      </bottom>
      <diagonal/>
    </border>
    <border>
      <left style="medium">
        <color theme="2" tint="-0.499984740745262"/>
      </left>
      <right/>
      <top style="thin">
        <color theme="0" tint="-0.24994659260841701"/>
      </top>
      <bottom style="medium">
        <color theme="2" tint="-0.499984740745262"/>
      </bottom>
      <diagonal/>
    </border>
    <border>
      <left style="medium">
        <color theme="2" tint="-0.499984740745262"/>
      </left>
      <right/>
      <top style="thin">
        <color theme="0" tint="-0.24994659260841701"/>
      </top>
      <bottom style="thin">
        <color theme="2" tint="-0.499984740745262"/>
      </bottom>
      <diagonal/>
    </border>
    <border>
      <left/>
      <right/>
      <top style="thin">
        <color theme="0" tint="-0.24994659260841701"/>
      </top>
      <bottom style="thin">
        <color theme="2" tint="-0.499984740745262"/>
      </bottom>
      <diagonal/>
    </border>
    <border>
      <left/>
      <right style="medium">
        <color theme="2" tint="-0.499984740745262"/>
      </right>
      <top style="thin">
        <color theme="0" tint="-0.24994659260841701"/>
      </top>
      <bottom style="thin">
        <color theme="2" tint="-0.499984740745262"/>
      </bottom>
      <diagonal/>
    </border>
    <border>
      <left style="thin">
        <color indexed="48"/>
      </left>
      <right style="thin">
        <color indexed="48"/>
      </right>
      <top style="thin">
        <color indexed="48"/>
      </top>
      <bottom style="thin">
        <color indexed="48"/>
      </bottom>
      <diagonal/>
    </border>
    <border>
      <left/>
      <right/>
      <top style="double">
        <color indexed="8"/>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71">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3"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10" fillId="6"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6" borderId="0" applyNumberFormat="0" applyBorder="0" applyAlignment="0" applyProtection="0"/>
    <xf numFmtId="0" fontId="10" fillId="3" borderId="0" applyNumberFormat="0" applyBorder="0" applyAlignment="0" applyProtection="0"/>
    <xf numFmtId="0" fontId="11" fillId="11" borderId="0" applyNumberFormat="0" applyBorder="0" applyAlignment="0" applyProtection="0"/>
    <xf numFmtId="0" fontId="12" fillId="12" borderId="1" applyNumberFormat="0" applyAlignment="0" applyProtection="0"/>
    <xf numFmtId="0" fontId="13" fillId="0" borderId="2" applyNumberFormat="0" applyFill="0" applyAlignment="0" applyProtection="0"/>
    <xf numFmtId="0" fontId="14" fillId="0" borderId="3" applyNumberFormat="0" applyFill="0" applyAlignment="0" applyProtection="0"/>
    <xf numFmtId="0" fontId="15" fillId="0" borderId="4" applyNumberFormat="0" applyFill="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7" borderId="0" applyNumberFormat="0" applyBorder="0" applyAlignment="0" applyProtection="0"/>
    <xf numFmtId="0" fontId="8" fillId="4" borderId="5" applyNumberFormat="0" applyFont="0" applyAlignment="0" applyProtection="0"/>
    <xf numFmtId="0" fontId="18" fillId="0" borderId="6" applyNumberFormat="0" applyFill="0" applyAlignment="0" applyProtection="0"/>
    <xf numFmtId="0" fontId="19" fillId="6" borderId="0" applyNumberFormat="0" applyBorder="0" applyAlignment="0" applyProtection="0"/>
    <xf numFmtId="0" fontId="18" fillId="0" borderId="0" applyNumberFormat="0" applyFill="0" applyBorder="0" applyAlignment="0" applyProtection="0"/>
    <xf numFmtId="0" fontId="20" fillId="7" borderId="7" applyNumberFormat="0" applyAlignment="0" applyProtection="0"/>
    <xf numFmtId="0" fontId="21" fillId="13" borderId="7" applyNumberFormat="0" applyAlignment="0" applyProtection="0"/>
    <xf numFmtId="0" fontId="22" fillId="13" borderId="8" applyNumberFormat="0" applyAlignment="0" applyProtection="0"/>
    <xf numFmtId="0" fontId="23" fillId="0" borderId="0" applyNumberFormat="0" applyFill="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9" fontId="27" fillId="0" borderId="0" applyFont="0" applyFill="0" applyBorder="0" applyAlignment="0" applyProtection="0"/>
    <xf numFmtId="0" fontId="51" fillId="0" borderId="0"/>
    <xf numFmtId="0" fontId="7" fillId="0" borderId="0"/>
    <xf numFmtId="9" fontId="7" fillId="0" borderId="0" applyFont="0" applyFill="0" applyBorder="0" applyAlignment="0" applyProtection="0"/>
    <xf numFmtId="0" fontId="54" fillId="0" borderId="0"/>
    <xf numFmtId="4" fontId="56" fillId="20" borderId="29" applyNumberFormat="0" applyProtection="0">
      <alignment horizontal="left" vertical="center" indent="1"/>
    </xf>
    <xf numFmtId="0" fontId="55" fillId="0" borderId="0" applyNumberFormat="0" applyFill="0" applyBorder="0" applyAlignment="0" applyProtection="0">
      <alignment vertical="top"/>
      <protection locked="0"/>
    </xf>
    <xf numFmtId="0" fontId="7" fillId="0" borderId="0"/>
    <xf numFmtId="0" fontId="6" fillId="0" borderId="0"/>
    <xf numFmtId="9" fontId="7" fillId="0" borderId="0" applyFont="0" applyFill="0" applyBorder="0" applyAlignment="0" applyProtection="0"/>
    <xf numFmtId="4" fontId="57" fillId="7" borderId="29" applyNumberFormat="0" applyProtection="0">
      <alignment vertical="center"/>
    </xf>
    <xf numFmtId="4" fontId="57" fillId="21" borderId="29" applyNumberFormat="0" applyProtection="0">
      <alignment horizontal="left" vertical="center" indent="1"/>
    </xf>
    <xf numFmtId="4" fontId="57" fillId="22" borderId="0" applyNumberFormat="0" applyProtection="0">
      <alignment horizontal="left" vertical="center" indent="1"/>
    </xf>
    <xf numFmtId="4" fontId="56" fillId="23" borderId="29" applyNumberFormat="0" applyProtection="0">
      <alignment horizontal="right" vertical="center"/>
    </xf>
    <xf numFmtId="0" fontId="7" fillId="0" borderId="0"/>
    <xf numFmtId="0" fontId="6" fillId="0" borderId="0"/>
    <xf numFmtId="0" fontId="7" fillId="0" borderId="0"/>
    <xf numFmtId="2" fontId="7" fillId="0" borderId="0" applyFont="0" applyFill="0" applyBorder="0" applyAlignment="0" applyProtection="0"/>
    <xf numFmtId="0" fontId="6" fillId="0" borderId="0"/>
    <xf numFmtId="0" fontId="7" fillId="0" borderId="0"/>
    <xf numFmtId="0" fontId="7" fillId="0" borderId="0"/>
    <xf numFmtId="4" fontId="58" fillId="21" borderId="29" applyNumberFormat="0" applyProtection="0">
      <alignment vertical="center"/>
    </xf>
    <xf numFmtId="0" fontId="57" fillId="21" borderId="29" applyNumberFormat="0" applyProtection="0">
      <alignment horizontal="left" vertical="top" indent="1"/>
    </xf>
    <xf numFmtId="4" fontId="56" fillId="8" borderId="29" applyNumberFormat="0" applyProtection="0">
      <alignment horizontal="right" vertical="center"/>
    </xf>
    <xf numFmtId="4" fontId="56" fillId="3" borderId="29" applyNumberFormat="0" applyProtection="0">
      <alignment horizontal="right" vertical="center"/>
    </xf>
    <xf numFmtId="4" fontId="56" fillId="17" borderId="29" applyNumberFormat="0" applyProtection="0">
      <alignment horizontal="right" vertical="center"/>
    </xf>
    <xf numFmtId="4" fontId="56" fillId="10" borderId="29" applyNumberFormat="0" applyProtection="0">
      <alignment horizontal="right" vertical="center"/>
    </xf>
    <xf numFmtId="4" fontId="56" fillId="24" borderId="29" applyNumberFormat="0" applyProtection="0">
      <alignment horizontal="right" vertical="center"/>
    </xf>
    <xf numFmtId="4" fontId="56" fillId="9" borderId="29" applyNumberFormat="0" applyProtection="0">
      <alignment horizontal="right" vertical="center"/>
    </xf>
    <xf numFmtId="4" fontId="56" fillId="25" borderId="29" applyNumberFormat="0" applyProtection="0">
      <alignment horizontal="right" vertical="center"/>
    </xf>
    <xf numFmtId="4" fontId="56" fillId="26" borderId="29" applyNumberFormat="0" applyProtection="0">
      <alignment horizontal="right" vertical="center"/>
    </xf>
    <xf numFmtId="4" fontId="56" fillId="27" borderId="29" applyNumberFormat="0" applyProtection="0">
      <alignment horizontal="right" vertical="center"/>
    </xf>
    <xf numFmtId="4" fontId="57" fillId="0" borderId="0" applyNumberFormat="0" applyProtection="0">
      <alignment horizontal="left" vertical="center" indent="1"/>
    </xf>
    <xf numFmtId="4" fontId="56" fillId="23" borderId="0" applyNumberFormat="0" applyProtection="0">
      <alignment horizontal="left" vertical="center" indent="1"/>
    </xf>
    <xf numFmtId="4" fontId="59" fillId="28" borderId="0" applyNumberFormat="0" applyProtection="0">
      <alignment horizontal="left" vertical="center" indent="1"/>
    </xf>
    <xf numFmtId="4" fontId="56" fillId="20" borderId="29" applyNumberFormat="0" applyProtection="0">
      <alignment horizontal="right" vertical="center"/>
    </xf>
    <xf numFmtId="4" fontId="60" fillId="23" borderId="0" applyNumberFormat="0" applyProtection="0">
      <alignment horizontal="left" vertical="center" indent="1"/>
    </xf>
    <xf numFmtId="4" fontId="60" fillId="22" borderId="0" applyNumberFormat="0" applyProtection="0">
      <alignment horizontal="left" vertical="center" indent="1"/>
    </xf>
    <xf numFmtId="0" fontId="7" fillId="28" borderId="29" applyNumberFormat="0" applyProtection="0">
      <alignment horizontal="left" vertical="center" indent="1"/>
    </xf>
    <xf numFmtId="0" fontId="7" fillId="28" borderId="29" applyNumberFormat="0" applyProtection="0">
      <alignment horizontal="left" vertical="top" indent="1"/>
    </xf>
    <xf numFmtId="0" fontId="7" fillId="22" borderId="29" applyNumberFormat="0" applyProtection="0">
      <alignment horizontal="left" vertical="center" indent="1"/>
    </xf>
    <xf numFmtId="0" fontId="7" fillId="22" borderId="29" applyNumberFormat="0" applyProtection="0">
      <alignment horizontal="left" vertical="top" indent="1"/>
    </xf>
    <xf numFmtId="0" fontId="7" fillId="29" borderId="29" applyNumberFormat="0" applyProtection="0">
      <alignment horizontal="left" vertical="center" indent="1"/>
    </xf>
    <xf numFmtId="0" fontId="7" fillId="29" borderId="29" applyNumberFormat="0" applyProtection="0">
      <alignment horizontal="left" vertical="top" indent="1"/>
    </xf>
    <xf numFmtId="0" fontId="7" fillId="30" borderId="29" applyNumberFormat="0" applyProtection="0">
      <alignment horizontal="left" vertical="center" indent="1"/>
    </xf>
    <xf numFmtId="0" fontId="7" fillId="30" borderId="29" applyNumberFormat="0" applyProtection="0">
      <alignment horizontal="left" vertical="top" indent="1"/>
    </xf>
    <xf numFmtId="4" fontId="56" fillId="31" borderId="29" applyNumberFormat="0" applyProtection="0">
      <alignment vertical="center"/>
    </xf>
    <xf numFmtId="4" fontId="61" fillId="31" borderId="29" applyNumberFormat="0" applyProtection="0">
      <alignment vertical="center"/>
    </xf>
    <xf numFmtId="4" fontId="56" fillId="31" borderId="29" applyNumberFormat="0" applyProtection="0">
      <alignment horizontal="left" vertical="center" indent="1"/>
    </xf>
    <xf numFmtId="0" fontId="56" fillId="31" borderId="29" applyNumberFormat="0" applyProtection="0">
      <alignment horizontal="left" vertical="top" indent="1"/>
    </xf>
    <xf numFmtId="4" fontId="61" fillId="23" borderId="29" applyNumberFormat="0" applyProtection="0">
      <alignment horizontal="right" vertical="center"/>
    </xf>
    <xf numFmtId="0" fontId="56" fillId="22" borderId="29" applyNumberFormat="0" applyProtection="0">
      <alignment horizontal="left" vertical="top" indent="1"/>
    </xf>
    <xf numFmtId="4" fontId="62" fillId="0" borderId="0" applyNumberFormat="0" applyProtection="0">
      <alignment horizontal="left" vertical="center" indent="1"/>
    </xf>
    <xf numFmtId="4" fontId="63" fillId="23" borderId="29" applyNumberFormat="0" applyProtection="0">
      <alignment horizontal="right" vertical="center"/>
    </xf>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9" fontId="7"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7" fillId="0" borderId="0"/>
    <xf numFmtId="0" fontId="6" fillId="0" borderId="0"/>
    <xf numFmtId="0" fontId="6" fillId="0" borderId="0"/>
    <xf numFmtId="0" fontId="6" fillId="0" borderId="0"/>
    <xf numFmtId="0" fontId="51" fillId="0" borderId="0"/>
    <xf numFmtId="0" fontId="51" fillId="32" borderId="30" applyNumberFormat="0" applyFont="0" applyFill="0" applyAlignment="0" applyProtection="0"/>
    <xf numFmtId="0" fontId="51" fillId="32" borderId="0" applyFont="0" applyFill="0" applyBorder="0" applyAlignment="0" applyProtection="0"/>
    <xf numFmtId="0" fontId="64" fillId="32" borderId="0" applyNumberFormat="0" applyFont="0" applyFill="0" applyBorder="0" applyAlignment="0" applyProtection="0"/>
    <xf numFmtId="0" fontId="64" fillId="32" borderId="0" applyNumberFormat="0" applyFont="0" applyFill="0" applyBorder="0" applyAlignment="0" applyProtection="0"/>
    <xf numFmtId="0" fontId="64" fillId="32" borderId="0" applyNumberFormat="0" applyFont="0" applyFill="0" applyBorder="0" applyAlignment="0" applyProtection="0"/>
    <xf numFmtId="0" fontId="64" fillId="32" borderId="0" applyNumberFormat="0" applyFont="0" applyFill="0" applyBorder="0" applyAlignment="0" applyProtection="0"/>
    <xf numFmtId="0" fontId="64" fillId="32" borderId="0" applyNumberFormat="0" applyFont="0" applyFill="0" applyBorder="0" applyAlignment="0" applyProtection="0"/>
    <xf numFmtId="0" fontId="64" fillId="32" borderId="0" applyNumberFormat="0" applyFont="0" applyFill="0" applyBorder="0" applyAlignment="0" applyProtection="0"/>
    <xf numFmtId="0" fontId="64" fillId="32" borderId="0" applyNumberFormat="0" applyFont="0" applyFill="0" applyBorder="0" applyAlignment="0" applyProtection="0"/>
    <xf numFmtId="3" fontId="51" fillId="32" borderId="0" applyFont="0" applyFill="0" applyBorder="0" applyAlignment="0" applyProtection="0"/>
    <xf numFmtId="0" fontId="64" fillId="32" borderId="0" applyNumberFormat="0" applyFont="0" applyFill="0" applyBorder="0" applyAlignment="0" applyProtection="0"/>
    <xf numFmtId="0" fontId="64" fillId="32" borderId="0" applyNumberFormat="0" applyFont="0" applyFill="0" applyBorder="0" applyAlignment="0" applyProtection="0"/>
    <xf numFmtId="168" fontId="51" fillId="32" borderId="0" applyFont="0" applyFill="0" applyBorder="0" applyAlignment="0" applyProtection="0"/>
    <xf numFmtId="2" fontId="51" fillId="32" borderId="0" applyFont="0" applyFill="0" applyBorder="0" applyAlignment="0" applyProtection="0"/>
    <xf numFmtId="0" fontId="65" fillId="32" borderId="0" applyNumberFormat="0" applyFill="0" applyBorder="0" applyAlignment="0" applyProtection="0"/>
    <xf numFmtId="0" fontId="66" fillId="32" borderId="0" applyNumberFormat="0" applyFill="0" applyBorder="0" applyAlignment="0" applyProtection="0"/>
    <xf numFmtId="0" fontId="6" fillId="0" borderId="0"/>
    <xf numFmtId="9" fontId="6" fillId="0" borderId="0" applyFont="0" applyFill="0" applyBorder="0" applyAlignment="0" applyProtection="0"/>
    <xf numFmtId="1" fontId="67" fillId="0" borderId="0">
      <alignment horizontal="left"/>
      <protection hidden="1"/>
    </xf>
    <xf numFmtId="1" fontId="68" fillId="0" borderId="0">
      <protection hidden="1"/>
    </xf>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7" fillId="0" borderId="0"/>
    <xf numFmtId="0" fontId="3" fillId="0" borderId="0"/>
    <xf numFmtId="0" fontId="2" fillId="0" borderId="0"/>
    <xf numFmtId="0" fontId="1" fillId="0" borderId="0"/>
  </cellStyleXfs>
  <cellXfs count="304">
    <xf numFmtId="0" fontId="0" fillId="0" borderId="0" xfId="0"/>
    <xf numFmtId="164" fontId="30" fillId="0" borderId="0" xfId="0" applyNumberFormat="1" applyFont="1"/>
    <xf numFmtId="0" fontId="26" fillId="0" borderId="0" xfId="0" applyFont="1"/>
    <xf numFmtId="0" fontId="33" fillId="0" borderId="0" xfId="0" applyFont="1" applyAlignment="1">
      <alignment horizontal="right" vertical="top"/>
    </xf>
    <xf numFmtId="0" fontId="29" fillId="0" borderId="0" xfId="0" applyFont="1"/>
    <xf numFmtId="164" fontId="28" fillId="0" borderId="12" xfId="0" applyNumberFormat="1" applyFont="1" applyBorder="1"/>
    <xf numFmtId="0" fontId="30" fillId="0" borderId="0" xfId="0" applyFont="1" applyAlignment="1">
      <alignment vertical="center"/>
    </xf>
    <xf numFmtId="0" fontId="28" fillId="0" borderId="0" xfId="0" applyFont="1"/>
    <xf numFmtId="164" fontId="28" fillId="0" borderId="0" xfId="0" applyNumberFormat="1" applyFont="1"/>
    <xf numFmtId="0" fontId="30" fillId="0" borderId="0" xfId="0" applyFont="1" applyAlignment="1">
      <alignment horizontal="right"/>
    </xf>
    <xf numFmtId="0" fontId="32" fillId="0" borderId="0" xfId="0" applyFont="1"/>
    <xf numFmtId="9" fontId="32" fillId="0" borderId="0" xfId="41" applyFont="1" applyFill="1" applyBorder="1"/>
    <xf numFmtId="164" fontId="28" fillId="0" borderId="9" xfId="0" applyNumberFormat="1" applyFont="1" applyBorder="1"/>
    <xf numFmtId="0" fontId="42" fillId="0" borderId="0" xfId="0" applyFont="1"/>
    <xf numFmtId="0" fontId="28" fillId="19" borderId="9" xfId="0" applyFont="1" applyFill="1" applyBorder="1"/>
    <xf numFmtId="0" fontId="28" fillId="0" borderId="12" xfId="0" applyFont="1" applyBorder="1" applyAlignment="1">
      <alignment horizontal="left" vertical="center" indent="1"/>
    </xf>
    <xf numFmtId="0" fontId="28" fillId="19" borderId="0" xfId="0" applyFont="1" applyFill="1"/>
    <xf numFmtId="0" fontId="28" fillId="0" borderId="0" xfId="0" applyFont="1" applyAlignment="1">
      <alignment horizontal="left" indent="1"/>
    </xf>
    <xf numFmtId="0" fontId="28" fillId="0" borderId="0" xfId="0" applyFont="1" applyAlignment="1">
      <alignment horizontal="left" vertical="center" indent="1"/>
    </xf>
    <xf numFmtId="164" fontId="28" fillId="0" borderId="13" xfId="0" applyNumberFormat="1" applyFont="1" applyBorder="1"/>
    <xf numFmtId="164" fontId="28" fillId="0" borderId="11" xfId="0" applyNumberFormat="1" applyFont="1" applyBorder="1"/>
    <xf numFmtId="164" fontId="28" fillId="0" borderId="22" xfId="0" applyNumberFormat="1" applyFont="1" applyBorder="1"/>
    <xf numFmtId="0" fontId="30" fillId="0" borderId="0" xfId="0" applyFont="1"/>
    <xf numFmtId="164" fontId="28" fillId="0" borderId="24" xfId="0" applyNumberFormat="1" applyFont="1" applyBorder="1"/>
    <xf numFmtId="164" fontId="32" fillId="0" borderId="0" xfId="0" applyNumberFormat="1" applyFont="1"/>
    <xf numFmtId="0" fontId="28" fillId="0" borderId="21" xfId="0" applyFont="1" applyBorder="1" applyAlignment="1">
      <alignment horizontal="left" vertical="center" indent="1"/>
    </xf>
    <xf numFmtId="0" fontId="30" fillId="19" borderId="0" xfId="0" applyFont="1" applyFill="1" applyAlignment="1">
      <alignment horizontal="right"/>
    </xf>
    <xf numFmtId="0" fontId="28" fillId="0" borderId="13" xfId="0" applyFont="1" applyBorder="1" applyAlignment="1">
      <alignment horizontal="left" vertical="center" indent="1"/>
    </xf>
    <xf numFmtId="0" fontId="28" fillId="0" borderId="11" xfId="0" applyFont="1" applyBorder="1" applyAlignment="1">
      <alignment horizontal="left" vertical="center" indent="1"/>
    </xf>
    <xf numFmtId="0" fontId="30" fillId="19" borderId="17" xfId="0" applyFont="1" applyFill="1" applyBorder="1" applyAlignment="1">
      <alignment horizontal="center"/>
    </xf>
    <xf numFmtId="0" fontId="30" fillId="19" borderId="18" xfId="0" applyFont="1" applyFill="1" applyBorder="1" applyAlignment="1">
      <alignment horizontal="center"/>
    </xf>
    <xf numFmtId="164" fontId="30" fillId="18" borderId="24" xfId="0" applyNumberFormat="1" applyFont="1" applyFill="1" applyBorder="1"/>
    <xf numFmtId="164" fontId="30" fillId="18" borderId="9" xfId="0" applyNumberFormat="1" applyFont="1" applyFill="1" applyBorder="1"/>
    <xf numFmtId="0" fontId="28" fillId="0" borderId="10" xfId="0" applyFont="1" applyBorder="1" applyAlignment="1">
      <alignment horizontal="left" vertical="center" indent="1"/>
    </xf>
    <xf numFmtId="0" fontId="28" fillId="19" borderId="0" xfId="0" applyFont="1" applyFill="1" applyAlignment="1">
      <alignment horizontal="right" vertical="center"/>
    </xf>
    <xf numFmtId="0" fontId="30" fillId="19" borderId="14" xfId="0" applyFont="1" applyFill="1" applyBorder="1" applyAlignment="1">
      <alignment horizontal="center"/>
    </xf>
    <xf numFmtId="0" fontId="28" fillId="0" borderId="0" xfId="0" applyFont="1" applyAlignment="1">
      <alignment horizontal="left" vertical="center"/>
    </xf>
    <xf numFmtId="0" fontId="28" fillId="0" borderId="0" xfId="0" applyFont="1" applyAlignment="1">
      <alignment horizontal="right"/>
    </xf>
    <xf numFmtId="164" fontId="30" fillId="0" borderId="0" xfId="0" applyNumberFormat="1" applyFont="1" applyAlignment="1">
      <alignment horizontal="center"/>
    </xf>
    <xf numFmtId="167" fontId="28" fillId="0" borderId="0" xfId="41" applyNumberFormat="1" applyFont="1" applyFill="1" applyBorder="1"/>
    <xf numFmtId="167" fontId="28" fillId="0" borderId="13" xfId="0" applyNumberFormat="1" applyFont="1" applyBorder="1" applyAlignment="1">
      <alignment vertical="center"/>
    </xf>
    <xf numFmtId="167" fontId="28" fillId="0" borderId="11" xfId="0" applyNumberFormat="1" applyFont="1" applyBorder="1" applyAlignment="1">
      <alignment vertical="center"/>
    </xf>
    <xf numFmtId="167" fontId="28" fillId="0" borderId="0" xfId="0" applyNumberFormat="1" applyFont="1"/>
    <xf numFmtId="167" fontId="28" fillId="18" borderId="13" xfId="41" applyNumberFormat="1" applyFont="1" applyFill="1" applyBorder="1" applyAlignment="1"/>
    <xf numFmtId="167" fontId="28" fillId="18" borderId="13" xfId="0" applyNumberFormat="1" applyFont="1" applyFill="1" applyBorder="1" applyAlignment="1">
      <alignment vertical="center"/>
    </xf>
    <xf numFmtId="0" fontId="28" fillId="19" borderId="15" xfId="0" applyFont="1" applyFill="1" applyBorder="1"/>
    <xf numFmtId="0" fontId="32" fillId="0" borderId="0" xfId="41" applyNumberFormat="1" applyFont="1" applyFill="1" applyBorder="1"/>
    <xf numFmtId="0" fontId="31" fillId="0" borderId="0" xfId="0" applyFont="1" applyAlignment="1">
      <alignment horizontal="right"/>
    </xf>
    <xf numFmtId="0" fontId="32" fillId="0" borderId="0" xfId="0" applyFont="1" applyAlignment="1">
      <alignment horizontal="right"/>
    </xf>
    <xf numFmtId="0" fontId="31" fillId="0" borderId="0" xfId="0" applyFont="1" applyAlignment="1">
      <alignment horizontal="center"/>
    </xf>
    <xf numFmtId="164" fontId="31" fillId="0" borderId="0" xfId="0" applyNumberFormat="1" applyFont="1" applyAlignment="1">
      <alignment horizontal="center"/>
    </xf>
    <xf numFmtId="164" fontId="31" fillId="0" borderId="0" xfId="0" applyNumberFormat="1" applyFont="1"/>
    <xf numFmtId="164" fontId="28" fillId="0" borderId="23" xfId="0" applyNumberFormat="1" applyFont="1" applyBorder="1" applyAlignment="1">
      <alignment vertical="center"/>
    </xf>
    <xf numFmtId="164" fontId="28" fillId="0" borderId="25" xfId="0" applyNumberFormat="1" applyFont="1" applyBorder="1" applyAlignment="1">
      <alignment vertical="center"/>
    </xf>
    <xf numFmtId="0" fontId="30" fillId="0" borderId="0" xfId="0" applyFont="1" applyAlignment="1">
      <alignment horizontal="center"/>
    </xf>
    <xf numFmtId="0" fontId="28" fillId="0" borderId="0" xfId="0" applyFont="1" applyAlignment="1">
      <alignment vertical="center" wrapText="1"/>
    </xf>
    <xf numFmtId="0" fontId="32" fillId="0" borderId="0" xfId="41" applyNumberFormat="1" applyFont="1" applyFill="1" applyBorder="1" applyAlignment="1"/>
    <xf numFmtId="0" fontId="28" fillId="0" borderId="0" xfId="0" applyFont="1" applyAlignment="1">
      <alignment wrapText="1"/>
    </xf>
    <xf numFmtId="0" fontId="30" fillId="19" borderId="9" xfId="0" applyFont="1" applyFill="1" applyBorder="1" applyAlignment="1">
      <alignment horizontal="center"/>
    </xf>
    <xf numFmtId="0" fontId="30" fillId="19" borderId="19" xfId="0" applyFont="1" applyFill="1" applyBorder="1" applyAlignment="1">
      <alignment horizontal="center"/>
    </xf>
    <xf numFmtId="49" fontId="43" fillId="0" borderId="0" xfId="0" applyNumberFormat="1" applyFont="1" applyAlignment="1">
      <alignment horizontal="right"/>
    </xf>
    <xf numFmtId="0" fontId="25" fillId="0" borderId="0" xfId="0" applyFont="1"/>
    <xf numFmtId="0" fontId="38" fillId="0" borderId="0" xfId="0" applyFont="1"/>
    <xf numFmtId="164" fontId="38" fillId="0" borderId="0" xfId="0" applyNumberFormat="1" applyFont="1"/>
    <xf numFmtId="165" fontId="28" fillId="0" borderId="0" xfId="0" applyNumberFormat="1" applyFont="1" applyAlignment="1">
      <alignment horizontal="right"/>
    </xf>
    <xf numFmtId="0" fontId="33" fillId="0" borderId="0" xfId="0" applyFont="1" applyAlignment="1">
      <alignment vertical="top"/>
    </xf>
    <xf numFmtId="0" fontId="46" fillId="0" borderId="0" xfId="0" applyFont="1"/>
    <xf numFmtId="0" fontId="49" fillId="0" borderId="0" xfId="0" applyFont="1"/>
    <xf numFmtId="0" fontId="48" fillId="0" borderId="0" xfId="0" applyFont="1"/>
    <xf numFmtId="0" fontId="24" fillId="0" borderId="0" xfId="0" applyFont="1"/>
    <xf numFmtId="0" fontId="47" fillId="0" borderId="0" xfId="0" applyFont="1"/>
    <xf numFmtId="0" fontId="43" fillId="0" borderId="0" xfId="0" applyFont="1" applyAlignment="1">
      <alignment horizontal="right"/>
    </xf>
    <xf numFmtId="164" fontId="28" fillId="0" borderId="23" xfId="0" applyNumberFormat="1" applyFont="1" applyBorder="1"/>
    <xf numFmtId="167" fontId="28" fillId="0" borderId="13" xfId="41" applyNumberFormat="1" applyFont="1" applyFill="1" applyBorder="1" applyAlignment="1"/>
    <xf numFmtId="167" fontId="28" fillId="0" borderId="13" xfId="41" applyNumberFormat="1" applyFont="1" applyFill="1" applyBorder="1"/>
    <xf numFmtId="167" fontId="28" fillId="0" borderId="11" xfId="41" applyNumberFormat="1" applyFont="1" applyFill="1" applyBorder="1" applyAlignment="1"/>
    <xf numFmtId="167" fontId="28" fillId="0" borderId="11" xfId="41" applyNumberFormat="1" applyFont="1" applyFill="1" applyBorder="1"/>
    <xf numFmtId="167" fontId="28" fillId="0" borderId="12" xfId="41" applyNumberFormat="1" applyFont="1" applyFill="1" applyBorder="1"/>
    <xf numFmtId="166" fontId="28" fillId="0" borderId="0" xfId="0" applyNumberFormat="1" applyFont="1"/>
    <xf numFmtId="0" fontId="33" fillId="0" borderId="0" xfId="0" applyFont="1" applyAlignment="1">
      <alignment horizontal="right"/>
    </xf>
    <xf numFmtId="0" fontId="35" fillId="0" borderId="0" xfId="0" applyFont="1" applyAlignment="1">
      <alignment horizontal="right"/>
    </xf>
    <xf numFmtId="166" fontId="32" fillId="0" borderId="0" xfId="0" applyNumberFormat="1" applyFont="1"/>
    <xf numFmtId="167" fontId="32" fillId="0" borderId="0" xfId="41" applyNumberFormat="1" applyFont="1" applyFill="1" applyBorder="1"/>
    <xf numFmtId="167" fontId="32" fillId="0" borderId="0" xfId="41" applyNumberFormat="1" applyFont="1" applyFill="1"/>
    <xf numFmtId="167" fontId="32" fillId="0" borderId="0" xfId="0" applyNumberFormat="1" applyFont="1"/>
    <xf numFmtId="0" fontId="32" fillId="0" borderId="0" xfId="41" applyNumberFormat="1" applyFont="1" applyFill="1" applyAlignment="1"/>
    <xf numFmtId="0" fontId="50" fillId="0" borderId="0" xfId="0" applyFont="1"/>
    <xf numFmtId="164" fontId="50" fillId="0" borderId="0" xfId="0" applyNumberFormat="1" applyFont="1"/>
    <xf numFmtId="9" fontId="32" fillId="0" borderId="0" xfId="41" applyFont="1" applyFill="1"/>
    <xf numFmtId="0" fontId="31" fillId="0" borderId="0" xfId="42" applyFont="1" applyAlignment="1">
      <alignment horizontal="right"/>
    </xf>
    <xf numFmtId="0" fontId="52" fillId="0" borderId="0" xfId="0" applyFont="1"/>
    <xf numFmtId="9" fontId="25" fillId="0" borderId="0" xfId="41" applyFont="1" applyFill="1"/>
    <xf numFmtId="0" fontId="32" fillId="0" borderId="0" xfId="0" applyFont="1" applyAlignment="1">
      <alignment horizontal="left" indent="1"/>
    </xf>
    <xf numFmtId="167" fontId="25" fillId="0" borderId="0" xfId="41" applyNumberFormat="1" applyFont="1" applyFill="1"/>
    <xf numFmtId="9" fontId="25" fillId="0" borderId="0" xfId="41" applyFont="1" applyFill="1" applyAlignment="1"/>
    <xf numFmtId="9" fontId="28" fillId="0" borderId="0" xfId="41" applyFont="1" applyFill="1" applyBorder="1"/>
    <xf numFmtId="0" fontId="25" fillId="0" borderId="0" xfId="0" applyFont="1" applyAlignment="1">
      <alignment horizontal="center"/>
    </xf>
    <xf numFmtId="167" fontId="28" fillId="0" borderId="0" xfId="41" applyNumberFormat="1" applyFont="1" applyFill="1"/>
    <xf numFmtId="164" fontId="25" fillId="0" borderId="0" xfId="0" applyNumberFormat="1" applyFont="1"/>
    <xf numFmtId="167" fontId="28" fillId="0" borderId="0" xfId="41" applyNumberFormat="1" applyFont="1" applyFill="1" applyBorder="1" applyAlignment="1"/>
    <xf numFmtId="0" fontId="30" fillId="0" borderId="0" xfId="0" applyFont="1" applyAlignment="1">
      <alignment horizontal="center" vertical="center" wrapText="1"/>
    </xf>
    <xf numFmtId="164" fontId="52" fillId="0" borderId="0" xfId="0" applyNumberFormat="1" applyFont="1"/>
    <xf numFmtId="164" fontId="69" fillId="0" borderId="0" xfId="0" applyNumberFormat="1" applyFont="1"/>
    <xf numFmtId="164" fontId="70" fillId="0" borderId="0" xfId="0" applyNumberFormat="1" applyFont="1"/>
    <xf numFmtId="9" fontId="70" fillId="0" borderId="0" xfId="41" applyFont="1" applyFill="1" applyBorder="1"/>
    <xf numFmtId="9" fontId="69" fillId="0" borderId="0" xfId="41" applyFont="1" applyFill="1"/>
    <xf numFmtId="9" fontId="52" fillId="0" borderId="0" xfId="41" applyFont="1" applyFill="1"/>
    <xf numFmtId="10" fontId="25" fillId="0" borderId="0" xfId="41" applyNumberFormat="1" applyFont="1" applyFill="1"/>
    <xf numFmtId="9" fontId="30" fillId="0" borderId="0" xfId="41" applyFont="1" applyFill="1" applyBorder="1"/>
    <xf numFmtId="0" fontId="71" fillId="0" borderId="0" xfId="0" applyFont="1"/>
    <xf numFmtId="0" fontId="32" fillId="33" borderId="0" xfId="0" applyFont="1" applyFill="1"/>
    <xf numFmtId="0" fontId="39" fillId="0" borderId="0" xfId="0" applyFont="1"/>
    <xf numFmtId="0" fontId="26" fillId="0" borderId="0" xfId="43" applyFont="1"/>
    <xf numFmtId="49" fontId="26" fillId="0" borderId="0" xfId="43" applyNumberFormat="1" applyFont="1" applyAlignment="1">
      <alignment horizontal="right" vertical="center"/>
    </xf>
    <xf numFmtId="0" fontId="72" fillId="0" borderId="0" xfId="43" applyFont="1"/>
    <xf numFmtId="0" fontId="28" fillId="0" borderId="0" xfId="43" applyFont="1"/>
    <xf numFmtId="169" fontId="0" fillId="0" borderId="0" xfId="0" applyNumberFormat="1"/>
    <xf numFmtId="9" fontId="28" fillId="0" borderId="0" xfId="41" applyFont="1" applyFill="1" applyBorder="1" applyAlignment="1"/>
    <xf numFmtId="0" fontId="28" fillId="0" borderId="0" xfId="149" applyFont="1"/>
    <xf numFmtId="164" fontId="28" fillId="0" borderId="0" xfId="149" applyNumberFormat="1" applyFont="1"/>
    <xf numFmtId="0" fontId="28" fillId="33" borderId="0" xfId="149" applyFont="1" applyFill="1"/>
    <xf numFmtId="1" fontId="25" fillId="0" borderId="0" xfId="41" applyNumberFormat="1" applyFont="1" applyFill="1"/>
    <xf numFmtId="0" fontId="30" fillId="33" borderId="31" xfId="0" applyFont="1" applyFill="1" applyBorder="1" applyAlignment="1">
      <alignment horizontal="center" vertical="center"/>
    </xf>
    <xf numFmtId="0" fontId="28" fillId="33" borderId="31" xfId="0" applyFont="1" applyFill="1" applyBorder="1" applyAlignment="1">
      <alignment horizontal="left" indent="1"/>
    </xf>
    <xf numFmtId="0" fontId="30" fillId="33" borderId="31" xfId="0" applyFont="1" applyFill="1" applyBorder="1" applyAlignment="1">
      <alignment vertical="center" wrapText="1"/>
    </xf>
    <xf numFmtId="0" fontId="30" fillId="33" borderId="31" xfId="0" applyFont="1" applyFill="1" applyBorder="1" applyAlignment="1">
      <alignment vertical="center"/>
    </xf>
    <xf numFmtId="0" fontId="28" fillId="33" borderId="31" xfId="0" applyFont="1" applyFill="1" applyBorder="1" applyAlignment="1">
      <alignment horizontal="left" wrapText="1" indent="1"/>
    </xf>
    <xf numFmtId="0" fontId="28" fillId="33" borderId="31" xfId="0" applyFont="1" applyFill="1" applyBorder="1" applyAlignment="1">
      <alignment horizontal="left" vertical="center" indent="1"/>
    </xf>
    <xf numFmtId="0" fontId="30" fillId="33" borderId="31" xfId="0" applyFont="1" applyFill="1" applyBorder="1" applyAlignment="1">
      <alignment horizontal="right"/>
    </xf>
    <xf numFmtId="0" fontId="30" fillId="33" borderId="32" xfId="0" applyFont="1" applyFill="1" applyBorder="1" applyAlignment="1">
      <alignment vertical="center" wrapText="1"/>
    </xf>
    <xf numFmtId="0" fontId="28" fillId="33" borderId="32" xfId="0" applyFont="1" applyFill="1" applyBorder="1"/>
    <xf numFmtId="0" fontId="28" fillId="33" borderId="0" xfId="0" applyFont="1" applyFill="1"/>
    <xf numFmtId="0" fontId="30" fillId="33" borderId="31" xfId="149" applyFont="1" applyFill="1" applyBorder="1"/>
    <xf numFmtId="0" fontId="30" fillId="33" borderId="31" xfId="149" applyFont="1" applyFill="1" applyBorder="1" applyAlignment="1">
      <alignment horizontal="left" vertical="center" wrapText="1"/>
    </xf>
    <xf numFmtId="0" fontId="75" fillId="0" borderId="0" xfId="43" applyFont="1" applyAlignment="1">
      <alignment horizontal="left" vertical="top"/>
    </xf>
    <xf numFmtId="0" fontId="75" fillId="0" borderId="0" xfId="0" applyFont="1" applyAlignment="1">
      <alignment horizontal="left" vertical="top"/>
    </xf>
    <xf numFmtId="0" fontId="75" fillId="0" borderId="0" xfId="0" applyFont="1"/>
    <xf numFmtId="0" fontId="75" fillId="0" borderId="0" xfId="43" applyFont="1"/>
    <xf numFmtId="0" fontId="77" fillId="0" borderId="0" xfId="0" applyFont="1"/>
    <xf numFmtId="0" fontId="30" fillId="33" borderId="31" xfId="0" applyFont="1" applyFill="1" applyBorder="1" applyAlignment="1">
      <alignment horizontal="right" vertical="center"/>
    </xf>
    <xf numFmtId="0" fontId="79" fillId="0" borderId="0" xfId="0" applyFont="1"/>
    <xf numFmtId="0" fontId="79" fillId="0" borderId="0" xfId="0" applyFont="1" applyAlignment="1">
      <alignment horizontal="right"/>
    </xf>
    <xf numFmtId="0" fontId="74" fillId="0" borderId="0" xfId="0" applyFont="1"/>
    <xf numFmtId="0" fontId="78" fillId="0" borderId="0" xfId="43" applyFont="1"/>
    <xf numFmtId="0" fontId="78" fillId="0" borderId="0" xfId="43" applyFont="1" applyAlignment="1">
      <alignment horizontal="left" vertical="center" indent="1"/>
    </xf>
    <xf numFmtId="0" fontId="81" fillId="0" borderId="0" xfId="0" applyFont="1"/>
    <xf numFmtId="0" fontId="80" fillId="0" borderId="0" xfId="0" applyFont="1"/>
    <xf numFmtId="49" fontId="78" fillId="0" borderId="0" xfId="43" applyNumberFormat="1" applyFont="1" applyAlignment="1">
      <alignment horizontal="left" vertical="center"/>
    </xf>
    <xf numFmtId="0" fontId="78" fillId="0" borderId="0" xfId="43" applyFont="1" applyAlignment="1">
      <alignment horizontal="left" vertical="center"/>
    </xf>
    <xf numFmtId="0" fontId="78" fillId="0" borderId="0" xfId="43" applyFont="1" applyAlignment="1">
      <alignment horizontal="right" vertical="center"/>
    </xf>
    <xf numFmtId="164" fontId="28" fillId="33" borderId="31" xfId="0" applyNumberFormat="1" applyFont="1" applyFill="1" applyBorder="1" applyAlignment="1">
      <alignment horizontal="right" vertical="top"/>
    </xf>
    <xf numFmtId="0" fontId="29" fillId="0" borderId="0" xfId="0" applyFont="1" applyAlignment="1">
      <alignment vertical="top"/>
    </xf>
    <xf numFmtId="0" fontId="28" fillId="0" borderId="0" xfId="0" applyFont="1" applyAlignment="1">
      <alignment vertical="top"/>
    </xf>
    <xf numFmtId="164" fontId="30" fillId="33" borderId="31" xfId="0" applyNumberFormat="1" applyFont="1" applyFill="1" applyBorder="1" applyAlignment="1">
      <alignment horizontal="right" vertical="top"/>
    </xf>
    <xf numFmtId="0" fontId="30" fillId="33" borderId="31" xfId="0" applyFont="1" applyFill="1" applyBorder="1" applyAlignment="1">
      <alignment horizontal="right" vertical="top"/>
    </xf>
    <xf numFmtId="0" fontId="30" fillId="33" borderId="32" xfId="0" applyFont="1" applyFill="1" applyBorder="1" applyAlignment="1">
      <alignment horizontal="right" vertical="top"/>
    </xf>
    <xf numFmtId="164" fontId="30" fillId="33" borderId="31" xfId="0" applyNumberFormat="1" applyFont="1" applyFill="1" applyBorder="1" applyAlignment="1">
      <alignment vertical="top"/>
    </xf>
    <xf numFmtId="164" fontId="28" fillId="33" borderId="31" xfId="0" applyNumberFormat="1" applyFont="1" applyFill="1" applyBorder="1" applyAlignment="1">
      <alignment vertical="top"/>
    </xf>
    <xf numFmtId="0" fontId="30" fillId="33" borderId="31" xfId="42" applyFont="1" applyFill="1" applyBorder="1" applyAlignment="1">
      <alignment horizontal="right" vertical="top"/>
    </xf>
    <xf numFmtId="0" fontId="28" fillId="33" borderId="31" xfId="0" applyFont="1" applyFill="1" applyBorder="1" applyAlignment="1">
      <alignment horizontal="left" vertical="top"/>
    </xf>
    <xf numFmtId="0" fontId="30" fillId="33" borderId="32" xfId="0" applyFont="1" applyFill="1" applyBorder="1" applyAlignment="1">
      <alignment horizontal="right" vertical="center"/>
    </xf>
    <xf numFmtId="0" fontId="29" fillId="0" borderId="0" xfId="0" applyFont="1" applyAlignment="1">
      <alignment horizontal="left" vertical="top"/>
    </xf>
    <xf numFmtId="167" fontId="30" fillId="33" borderId="31" xfId="41" applyNumberFormat="1" applyFont="1" applyFill="1" applyBorder="1" applyAlignment="1">
      <alignment vertical="top"/>
    </xf>
    <xf numFmtId="167" fontId="30" fillId="33" borderId="31" xfId="0" applyNumberFormat="1" applyFont="1" applyFill="1" applyBorder="1" applyAlignment="1">
      <alignment vertical="top"/>
    </xf>
    <xf numFmtId="167" fontId="28" fillId="33" borderId="31" xfId="0" applyNumberFormat="1" applyFont="1" applyFill="1" applyBorder="1" applyAlignment="1">
      <alignment vertical="top"/>
    </xf>
    <xf numFmtId="167" fontId="30" fillId="33" borderId="31" xfId="41" applyNumberFormat="1" applyFont="1" applyFill="1" applyBorder="1" applyAlignment="1">
      <alignment horizontal="right" vertical="top"/>
    </xf>
    <xf numFmtId="167" fontId="30" fillId="33" borderId="31" xfId="0" applyNumberFormat="1" applyFont="1" applyFill="1" applyBorder="1" applyAlignment="1">
      <alignment horizontal="right" vertical="top"/>
    </xf>
    <xf numFmtId="167" fontId="28" fillId="33" borderId="31" xfId="0" applyNumberFormat="1" applyFont="1" applyFill="1" applyBorder="1" applyAlignment="1">
      <alignment horizontal="right" vertical="top"/>
    </xf>
    <xf numFmtId="164" fontId="34" fillId="33" borderId="31" xfId="0" applyNumberFormat="1" applyFont="1" applyFill="1" applyBorder="1" applyAlignment="1">
      <alignment horizontal="right" vertical="top"/>
    </xf>
    <xf numFmtId="0" fontId="30" fillId="33" borderId="31" xfId="0" applyFont="1" applyFill="1" applyBorder="1" applyAlignment="1">
      <alignment horizontal="right" wrapText="1"/>
    </xf>
    <xf numFmtId="0" fontId="30" fillId="33" borderId="33" xfId="0" applyFont="1" applyFill="1" applyBorder="1" applyAlignment="1">
      <alignment horizontal="right" vertical="center"/>
    </xf>
    <xf numFmtId="0" fontId="30" fillId="33" borderId="33" xfId="0" applyFont="1" applyFill="1" applyBorder="1" applyAlignment="1">
      <alignment horizontal="right" vertical="top"/>
    </xf>
    <xf numFmtId="0" fontId="7" fillId="0" borderId="0" xfId="0" applyFont="1"/>
    <xf numFmtId="0" fontId="82" fillId="0" borderId="0" xfId="0" applyFont="1"/>
    <xf numFmtId="0" fontId="54" fillId="0" borderId="0" xfId="0" applyFont="1"/>
    <xf numFmtId="0" fontId="83" fillId="0" borderId="0" xfId="0" applyFont="1"/>
    <xf numFmtId="0" fontId="84" fillId="0" borderId="0" xfId="0" applyFont="1"/>
    <xf numFmtId="0" fontId="29" fillId="0" borderId="0" xfId="149" applyFont="1"/>
    <xf numFmtId="0" fontId="39" fillId="0" borderId="0" xfId="0" applyFont="1" applyAlignment="1">
      <alignment horizontal="left" vertical="center"/>
    </xf>
    <xf numFmtId="0" fontId="26" fillId="0" borderId="0" xfId="0" applyFont="1" applyAlignment="1">
      <alignment horizontal="right"/>
    </xf>
    <xf numFmtId="0" fontId="30" fillId="33" borderId="31" xfId="0" applyFont="1" applyFill="1" applyBorder="1" applyAlignment="1">
      <alignment horizontal="left" vertical="top"/>
    </xf>
    <xf numFmtId="49" fontId="85" fillId="0" borderId="0" xfId="0" applyNumberFormat="1" applyFont="1" applyAlignment="1">
      <alignment horizontal="left" vertical="center"/>
    </xf>
    <xf numFmtId="0" fontId="85" fillId="0" borderId="0" xfId="0" applyFont="1" applyAlignment="1">
      <alignment horizontal="left" vertical="center"/>
    </xf>
    <xf numFmtId="0" fontId="85" fillId="0" borderId="0" xfId="0" applyFont="1"/>
    <xf numFmtId="0" fontId="85" fillId="0" borderId="0" xfId="0" applyFont="1" applyAlignment="1">
      <alignment horizontal="right" vertical="center"/>
    </xf>
    <xf numFmtId="0" fontId="85" fillId="0" borderId="0" xfId="0" applyFont="1" applyAlignment="1">
      <alignment horizontal="left" vertical="center" indent="1"/>
    </xf>
    <xf numFmtId="49" fontId="85" fillId="0" borderId="0" xfId="43" applyNumberFormat="1" applyFont="1" applyAlignment="1">
      <alignment horizontal="left" vertical="center"/>
    </xf>
    <xf numFmtId="0" fontId="85" fillId="0" borderId="0" xfId="43" applyFont="1" applyAlignment="1">
      <alignment horizontal="left" vertical="center"/>
    </xf>
    <xf numFmtId="0" fontId="85" fillId="0" borderId="0" xfId="43" applyFont="1"/>
    <xf numFmtId="0" fontId="85" fillId="0" borderId="0" xfId="43" applyFont="1" applyAlignment="1">
      <alignment horizontal="left" vertical="center" indent="1"/>
    </xf>
    <xf numFmtId="0" fontId="85" fillId="0" borderId="0" xfId="43" applyFont="1" applyAlignment="1">
      <alignment horizontal="right" vertical="center"/>
    </xf>
    <xf numFmtId="0" fontId="85" fillId="0" borderId="0" xfId="0" applyFont="1" applyAlignment="1">
      <alignment horizontal="right"/>
    </xf>
    <xf numFmtId="0" fontId="86" fillId="0" borderId="0" xfId="0" applyFont="1"/>
    <xf numFmtId="0" fontId="87" fillId="0" borderId="0" xfId="0" applyFont="1"/>
    <xf numFmtId="0" fontId="87" fillId="0" borderId="0" xfId="149" applyFont="1"/>
    <xf numFmtId="49" fontId="38" fillId="0" borderId="0" xfId="0" applyNumberFormat="1" applyFont="1" applyAlignment="1">
      <alignment horizontal="right"/>
    </xf>
    <xf numFmtId="9" fontId="30" fillId="33" borderId="31" xfId="41" applyFont="1" applyFill="1" applyBorder="1" applyAlignment="1">
      <alignment vertical="top"/>
    </xf>
    <xf numFmtId="9" fontId="28" fillId="33" borderId="31" xfId="41" applyFont="1" applyFill="1" applyBorder="1" applyAlignment="1">
      <alignment horizontal="right" vertical="top"/>
    </xf>
    <xf numFmtId="0" fontId="28" fillId="33" borderId="31" xfId="0" applyFont="1" applyFill="1" applyBorder="1" applyAlignment="1">
      <alignment vertical="top"/>
    </xf>
    <xf numFmtId="164" fontId="28" fillId="33" borderId="31" xfId="41" applyNumberFormat="1" applyFont="1" applyFill="1" applyBorder="1" applyAlignment="1">
      <alignment vertical="top"/>
    </xf>
    <xf numFmtId="0" fontId="30" fillId="33" borderId="31" xfId="0" applyFont="1" applyFill="1" applyBorder="1" applyAlignment="1">
      <alignment vertical="top"/>
    </xf>
    <xf numFmtId="0" fontId="30" fillId="33" borderId="31" xfId="0" applyFont="1" applyFill="1" applyBorder="1" applyAlignment="1">
      <alignment vertical="top" wrapText="1"/>
    </xf>
    <xf numFmtId="167" fontId="28" fillId="33" borderId="31" xfId="41" applyNumberFormat="1" applyFont="1" applyFill="1" applyBorder="1" applyAlignment="1">
      <alignment horizontal="right" vertical="top"/>
    </xf>
    <xf numFmtId="164" fontId="28" fillId="33" borderId="31" xfId="44" applyNumberFormat="1" applyFont="1" applyFill="1" applyBorder="1" applyAlignment="1">
      <alignment vertical="top"/>
    </xf>
    <xf numFmtId="0" fontId="26" fillId="0" borderId="0" xfId="167" applyFont="1"/>
    <xf numFmtId="49" fontId="40" fillId="0" borderId="0" xfId="167" applyNumberFormat="1" applyFont="1" applyAlignment="1">
      <alignment vertical="center"/>
    </xf>
    <xf numFmtId="0" fontId="26" fillId="0" borderId="0" xfId="167" applyFont="1" applyAlignment="1">
      <alignment horizontal="left" vertical="center" indent="1"/>
    </xf>
    <xf numFmtId="0" fontId="26" fillId="0" borderId="0" xfId="167" applyFont="1" applyAlignment="1">
      <alignment horizontal="right" vertical="center"/>
    </xf>
    <xf numFmtId="0" fontId="39" fillId="0" borderId="0" xfId="167" applyFont="1"/>
    <xf numFmtId="0" fontId="37" fillId="0" borderId="0" xfId="167" applyFont="1"/>
    <xf numFmtId="0" fontId="37" fillId="0" borderId="0" xfId="167" applyFont="1" applyAlignment="1">
      <alignment horizontal="left" vertical="center" indent="1"/>
    </xf>
    <xf numFmtId="0" fontId="37" fillId="0" borderId="0" xfId="167" applyFont="1" applyAlignment="1">
      <alignment horizontal="right" vertical="center"/>
    </xf>
    <xf numFmtId="0" fontId="39" fillId="0" borderId="0" xfId="167" applyFont="1" applyAlignment="1">
      <alignment horizontal="center"/>
    </xf>
    <xf numFmtId="0" fontId="26" fillId="0" borderId="0" xfId="167" applyFont="1" applyAlignment="1">
      <alignment horizontal="left" vertical="center"/>
    </xf>
    <xf numFmtId="0" fontId="36" fillId="0" borderId="0" xfId="167" applyFont="1"/>
    <xf numFmtId="49" fontId="41" fillId="0" borderId="0" xfId="167" applyNumberFormat="1" applyFont="1" applyAlignment="1">
      <alignment vertical="center"/>
    </xf>
    <xf numFmtId="49" fontId="74" fillId="0" borderId="0" xfId="170" applyNumberFormat="1" applyFont="1" applyAlignment="1">
      <alignment vertical="top" wrapText="1"/>
    </xf>
    <xf numFmtId="0" fontId="40" fillId="0" borderId="0" xfId="167" applyFont="1" applyAlignment="1">
      <alignment horizontal="center" vertical="center"/>
    </xf>
    <xf numFmtId="0" fontId="88" fillId="0" borderId="0" xfId="170" applyFont="1" applyAlignment="1">
      <alignment horizontal="left" vertical="center" wrapText="1"/>
    </xf>
    <xf numFmtId="0" fontId="40" fillId="0" borderId="0" xfId="167" applyFont="1" applyAlignment="1">
      <alignment horizontal="left" vertical="center"/>
    </xf>
    <xf numFmtId="0" fontId="79" fillId="0" borderId="0" xfId="41" applyNumberFormat="1" applyFont="1" applyFill="1" applyBorder="1" applyAlignment="1"/>
    <xf numFmtId="166" fontId="79" fillId="0" borderId="0" xfId="0" applyNumberFormat="1" applyFont="1"/>
    <xf numFmtId="167" fontId="79" fillId="0" borderId="0" xfId="41" applyNumberFormat="1" applyFont="1" applyFill="1"/>
    <xf numFmtId="164" fontId="79" fillId="0" borderId="0" xfId="0" applyNumberFormat="1" applyFont="1"/>
    <xf numFmtId="0" fontId="30" fillId="33" borderId="34" xfId="0" applyFont="1" applyFill="1" applyBorder="1" applyAlignment="1">
      <alignment horizontal="right" vertical="top"/>
    </xf>
    <xf numFmtId="0" fontId="30" fillId="33" borderId="35" xfId="0" applyFont="1" applyFill="1" applyBorder="1" applyAlignment="1">
      <alignment horizontal="right" vertical="top"/>
    </xf>
    <xf numFmtId="164" fontId="28" fillId="33" borderId="34" xfId="0" applyNumberFormat="1" applyFont="1" applyFill="1" applyBorder="1" applyAlignment="1">
      <alignment horizontal="right" vertical="top"/>
    </xf>
    <xf numFmtId="164" fontId="28" fillId="33" borderId="35" xfId="0" applyNumberFormat="1" applyFont="1" applyFill="1" applyBorder="1" applyAlignment="1">
      <alignment horizontal="right" vertical="top"/>
    </xf>
    <xf numFmtId="164" fontId="30" fillId="33" borderId="34" xfId="0" applyNumberFormat="1" applyFont="1" applyFill="1" applyBorder="1" applyAlignment="1">
      <alignment horizontal="right" vertical="top"/>
    </xf>
    <xf numFmtId="164" fontId="30" fillId="33" borderId="35" xfId="0" applyNumberFormat="1" applyFont="1" applyFill="1" applyBorder="1" applyAlignment="1">
      <alignment horizontal="right" vertical="top"/>
    </xf>
    <xf numFmtId="164" fontId="30" fillId="33" borderId="34" xfId="0" applyNumberFormat="1" applyFont="1" applyFill="1" applyBorder="1" applyAlignment="1">
      <alignment vertical="top"/>
    </xf>
    <xf numFmtId="164" fontId="30" fillId="33" borderId="35" xfId="0" applyNumberFormat="1" applyFont="1" applyFill="1" applyBorder="1" applyAlignment="1">
      <alignment vertical="top"/>
    </xf>
    <xf numFmtId="164" fontId="28" fillId="33" borderId="34" xfId="0" applyNumberFormat="1" applyFont="1" applyFill="1" applyBorder="1" applyAlignment="1">
      <alignment vertical="top"/>
    </xf>
    <xf numFmtId="164" fontId="28" fillId="33" borderId="35" xfId="0" applyNumberFormat="1" applyFont="1" applyFill="1" applyBorder="1" applyAlignment="1">
      <alignment vertical="top"/>
    </xf>
    <xf numFmtId="0" fontId="30" fillId="33" borderId="34" xfId="0" applyFont="1" applyFill="1" applyBorder="1" applyAlignment="1">
      <alignment horizontal="right" vertical="center"/>
    </xf>
    <xf numFmtId="0" fontId="30" fillId="33" borderId="35" xfId="0" applyFont="1" applyFill="1" applyBorder="1" applyAlignment="1">
      <alignment horizontal="right" vertical="center"/>
    </xf>
    <xf numFmtId="0" fontId="30" fillId="33" borderId="35" xfId="0" applyFont="1" applyFill="1" applyBorder="1" applyAlignment="1">
      <alignment horizontal="right" vertical="top" wrapText="1"/>
    </xf>
    <xf numFmtId="9" fontId="30" fillId="33" borderId="35" xfId="41" applyFont="1" applyFill="1" applyBorder="1" applyAlignment="1">
      <alignment vertical="top"/>
    </xf>
    <xf numFmtId="9" fontId="28" fillId="33" borderId="35" xfId="41" applyFont="1" applyFill="1" applyBorder="1" applyAlignment="1">
      <alignment horizontal="right" vertical="top"/>
    </xf>
    <xf numFmtId="0" fontId="38" fillId="0" borderId="0" xfId="149" applyFont="1"/>
    <xf numFmtId="166" fontId="28" fillId="0" borderId="0" xfId="41" applyNumberFormat="1" applyFont="1" applyFill="1" applyBorder="1"/>
    <xf numFmtId="0" fontId="75" fillId="0" borderId="0" xfId="149" applyFont="1" applyAlignment="1">
      <alignment horizontal="left" vertical="top"/>
    </xf>
    <xf numFmtId="0" fontId="47" fillId="0" borderId="0" xfId="149" applyFont="1"/>
    <xf numFmtId="0" fontId="44" fillId="0" borderId="0" xfId="149" applyFont="1" applyAlignment="1">
      <alignment vertical="top"/>
    </xf>
    <xf numFmtId="0" fontId="45" fillId="0" borderId="0" xfId="149" applyFont="1" applyAlignment="1">
      <alignment vertical="top"/>
    </xf>
    <xf numFmtId="0" fontId="44" fillId="0" borderId="0" xfId="149" applyFont="1"/>
    <xf numFmtId="0" fontId="45" fillId="0" borderId="0" xfId="149" applyFont="1"/>
    <xf numFmtId="0" fontId="45" fillId="0" borderId="0" xfId="149" applyFont="1" applyAlignment="1">
      <alignment vertical="top" wrapText="1"/>
    </xf>
    <xf numFmtId="164" fontId="80" fillId="0" borderId="0" xfId="0" applyNumberFormat="1" applyFont="1"/>
    <xf numFmtId="164" fontId="30" fillId="33" borderId="31" xfId="0" applyNumberFormat="1" applyFont="1" applyFill="1" applyBorder="1" applyAlignment="1">
      <alignment horizontal="right" vertical="top"/>
    </xf>
    <xf numFmtId="164" fontId="28" fillId="33" borderId="31" xfId="0" applyNumberFormat="1" applyFont="1" applyFill="1" applyBorder="1" applyAlignment="1">
      <alignment horizontal="right" vertical="top"/>
    </xf>
    <xf numFmtId="164" fontId="30" fillId="33" borderId="31" xfId="0" applyNumberFormat="1" applyFont="1" applyFill="1" applyBorder="1" applyAlignment="1">
      <alignment horizontal="right" vertical="top"/>
    </xf>
    <xf numFmtId="164" fontId="28" fillId="33" borderId="31" xfId="0" applyNumberFormat="1" applyFont="1" applyFill="1" applyBorder="1" applyAlignment="1">
      <alignment horizontal="right" vertical="top"/>
    </xf>
    <xf numFmtId="0" fontId="54" fillId="0" borderId="0" xfId="0" applyFont="1" applyFill="1"/>
    <xf numFmtId="0" fontId="70" fillId="33" borderId="34" xfId="0" applyFont="1" applyFill="1" applyBorder="1" applyAlignment="1">
      <alignment horizontal="right" vertical="top"/>
    </xf>
    <xf numFmtId="0" fontId="70" fillId="33" borderId="31" xfId="0" applyFont="1" applyFill="1" applyBorder="1" applyAlignment="1">
      <alignment horizontal="right" vertical="top"/>
    </xf>
    <xf numFmtId="0" fontId="70" fillId="33" borderId="35" xfId="0" applyFont="1" applyFill="1" applyBorder="1" applyAlignment="1">
      <alignment horizontal="right" vertical="top"/>
    </xf>
    <xf numFmtId="0" fontId="90" fillId="0" borderId="0" xfId="167" applyFont="1" applyAlignment="1">
      <alignment horizontal="left" vertical="center" wrapText="1"/>
    </xf>
    <xf numFmtId="0" fontId="89" fillId="0" borderId="0" xfId="167" applyFont="1" applyAlignment="1">
      <alignment horizontal="left" vertical="center" wrapText="1"/>
    </xf>
    <xf numFmtId="0" fontId="73" fillId="0" borderId="0" xfId="167" applyFont="1" applyAlignment="1">
      <alignment horizontal="center"/>
    </xf>
    <xf numFmtId="49" fontId="73" fillId="0" borderId="0" xfId="167" applyNumberFormat="1" applyFont="1" applyAlignment="1">
      <alignment horizontal="center" vertical="center"/>
    </xf>
    <xf numFmtId="49" fontId="38" fillId="0" borderId="0" xfId="167" applyNumberFormat="1" applyFont="1" applyAlignment="1">
      <alignment horizontal="center" vertical="center"/>
    </xf>
    <xf numFmtId="0" fontId="45" fillId="0" borderId="0" xfId="43" applyFont="1" applyAlignment="1">
      <alignment horizontal="justify" vertical="top" wrapText="1"/>
    </xf>
    <xf numFmtId="0" fontId="45" fillId="0" borderId="0" xfId="149" applyFont="1" applyAlignment="1">
      <alignment vertical="top" wrapText="1"/>
    </xf>
    <xf numFmtId="0" fontId="45" fillId="0" borderId="0" xfId="0" applyFont="1" applyAlignment="1">
      <alignment horizontal="justify" vertical="top" wrapText="1"/>
    </xf>
    <xf numFmtId="164" fontId="30" fillId="33" borderId="31" xfId="0" applyNumberFormat="1" applyFont="1" applyFill="1" applyBorder="1" applyAlignment="1">
      <alignment horizontal="right" vertical="top"/>
    </xf>
    <xf numFmtId="0" fontId="28" fillId="33" borderId="31" xfId="0" applyFont="1" applyFill="1" applyBorder="1" applyAlignment="1">
      <alignment horizontal="left" vertical="center" wrapText="1" indent="1"/>
    </xf>
    <xf numFmtId="164" fontId="28" fillId="33" borderId="34" xfId="0" applyNumberFormat="1" applyFont="1" applyFill="1" applyBorder="1" applyAlignment="1">
      <alignment horizontal="right" vertical="top"/>
    </xf>
    <xf numFmtId="164" fontId="28" fillId="33" borderId="31" xfId="0" applyNumberFormat="1" applyFont="1" applyFill="1" applyBorder="1" applyAlignment="1">
      <alignment horizontal="right" vertical="top"/>
    </xf>
    <xf numFmtId="164" fontId="28" fillId="33" borderId="35" xfId="0" applyNumberFormat="1" applyFont="1" applyFill="1" applyBorder="1" applyAlignment="1">
      <alignment horizontal="right" vertical="top"/>
    </xf>
    <xf numFmtId="0" fontId="30" fillId="33" borderId="31" xfId="0" applyFont="1" applyFill="1" applyBorder="1" applyAlignment="1">
      <alignment horizontal="center" vertical="center"/>
    </xf>
    <xf numFmtId="0" fontId="30" fillId="33" borderId="34" xfId="0" applyFont="1" applyFill="1" applyBorder="1" applyAlignment="1">
      <alignment horizontal="left" vertical="top"/>
    </xf>
    <xf numFmtId="0" fontId="30" fillId="33" borderId="31" xfId="0" applyFont="1" applyFill="1" applyBorder="1" applyAlignment="1">
      <alignment horizontal="left" vertical="top"/>
    </xf>
    <xf numFmtId="0" fontId="30" fillId="33" borderId="35" xfId="0" applyFont="1" applyFill="1" applyBorder="1" applyAlignment="1">
      <alignment horizontal="left" vertical="top"/>
    </xf>
    <xf numFmtId="0" fontId="30" fillId="33" borderId="31" xfId="0" applyFont="1" applyFill="1" applyBorder="1" applyAlignment="1">
      <alignment horizontal="right" vertical="top"/>
    </xf>
    <xf numFmtId="0" fontId="30" fillId="33" borderId="31" xfId="0" applyFont="1" applyFill="1" applyBorder="1" applyAlignment="1">
      <alignment horizontal="left" vertical="top" wrapText="1"/>
    </xf>
    <xf numFmtId="164" fontId="30" fillId="33" borderId="34" xfId="0" applyNumberFormat="1" applyFont="1" applyFill="1" applyBorder="1" applyAlignment="1">
      <alignment horizontal="right" vertical="top"/>
    </xf>
    <xf numFmtId="164" fontId="30" fillId="33" borderId="35" xfId="0" applyNumberFormat="1" applyFont="1" applyFill="1" applyBorder="1" applyAlignment="1">
      <alignment horizontal="right" vertical="top"/>
    </xf>
    <xf numFmtId="0" fontId="30" fillId="0" borderId="0" xfId="0" applyFont="1" applyAlignment="1">
      <alignment horizontal="center" vertical="center"/>
    </xf>
    <xf numFmtId="0" fontId="28" fillId="33" borderId="0" xfId="0" applyFont="1" applyFill="1" applyAlignment="1">
      <alignment horizontal="center"/>
    </xf>
    <xf numFmtId="0" fontId="28" fillId="33" borderId="32" xfId="0" applyFont="1" applyFill="1" applyBorder="1" applyAlignment="1">
      <alignment horizontal="center"/>
    </xf>
    <xf numFmtId="0" fontId="30" fillId="33" borderId="31" xfId="0" applyFont="1" applyFill="1" applyBorder="1" applyAlignment="1">
      <alignment horizontal="right" vertical="top" wrapText="1"/>
    </xf>
    <xf numFmtId="0" fontId="30" fillId="19" borderId="18" xfId="0" applyFont="1" applyFill="1" applyBorder="1" applyAlignment="1">
      <alignment horizontal="center"/>
    </xf>
    <xf numFmtId="0" fontId="30" fillId="19" borderId="13" xfId="0" applyFont="1" applyFill="1" applyBorder="1" applyAlignment="1">
      <alignment horizontal="center"/>
    </xf>
    <xf numFmtId="0" fontId="30" fillId="19" borderId="0" xfId="0" applyFont="1" applyFill="1" applyAlignment="1">
      <alignment horizontal="right"/>
    </xf>
    <xf numFmtId="0" fontId="30" fillId="19" borderId="14" xfId="0" applyFont="1" applyFill="1" applyBorder="1" applyAlignment="1">
      <alignment horizontal="right"/>
    </xf>
    <xf numFmtId="0" fontId="30" fillId="19" borderId="20" xfId="0" applyFont="1" applyFill="1" applyBorder="1" applyAlignment="1">
      <alignment horizontal="right"/>
    </xf>
    <xf numFmtId="0" fontId="28" fillId="19" borderId="16" xfId="0" applyFont="1" applyFill="1" applyBorder="1" applyAlignment="1">
      <alignment horizontal="right"/>
    </xf>
    <xf numFmtId="0" fontId="28" fillId="19" borderId="9" xfId="0" applyFont="1" applyFill="1" applyBorder="1" applyAlignment="1">
      <alignment horizontal="right"/>
    </xf>
    <xf numFmtId="0" fontId="28" fillId="19" borderId="15" xfId="0" applyFont="1" applyFill="1" applyBorder="1" applyAlignment="1">
      <alignment horizontal="right"/>
    </xf>
    <xf numFmtId="0" fontId="30" fillId="19" borderId="19" xfId="0" applyFont="1" applyFill="1" applyBorder="1" applyAlignment="1">
      <alignment horizontal="center"/>
    </xf>
    <xf numFmtId="164" fontId="30" fillId="18" borderId="10" xfId="0" applyNumberFormat="1" applyFont="1" applyFill="1" applyBorder="1" applyAlignment="1">
      <alignment horizontal="left" vertical="center"/>
    </xf>
    <xf numFmtId="164" fontId="30" fillId="18" borderId="9" xfId="0" applyNumberFormat="1" applyFont="1" applyFill="1" applyBorder="1" applyAlignment="1">
      <alignment horizontal="left" vertical="center"/>
    </xf>
    <xf numFmtId="164" fontId="30" fillId="18" borderId="26" xfId="0" applyNumberFormat="1" applyFont="1" applyFill="1" applyBorder="1" applyAlignment="1">
      <alignment horizontal="center"/>
    </xf>
    <xf numFmtId="164" fontId="30" fillId="18" borderId="27" xfId="0" applyNumberFormat="1" applyFont="1" applyFill="1" applyBorder="1" applyAlignment="1">
      <alignment horizontal="center"/>
    </xf>
    <xf numFmtId="0" fontId="30" fillId="18" borderId="10" xfId="0" applyFont="1" applyFill="1" applyBorder="1" applyAlignment="1">
      <alignment horizontal="left" vertical="center"/>
    </xf>
    <xf numFmtId="0" fontId="30" fillId="18" borderId="0" xfId="0" applyFont="1" applyFill="1" applyAlignment="1">
      <alignment horizontal="left" vertical="center"/>
    </xf>
    <xf numFmtId="164" fontId="30" fillId="18" borderId="28" xfId="0" applyNumberFormat="1" applyFont="1" applyFill="1" applyBorder="1" applyAlignment="1">
      <alignment horizontal="center"/>
    </xf>
    <xf numFmtId="0" fontId="28" fillId="19" borderId="16" xfId="0" applyFont="1" applyFill="1" applyBorder="1" applyAlignment="1">
      <alignment horizontal="right" vertical="center"/>
    </xf>
    <xf numFmtId="0" fontId="28" fillId="19" borderId="9" xfId="0" applyFont="1" applyFill="1" applyBorder="1" applyAlignment="1">
      <alignment horizontal="right" vertical="center"/>
    </xf>
    <xf numFmtId="0" fontId="30" fillId="33" borderId="34" xfId="0" applyFont="1" applyFill="1" applyBorder="1" applyAlignment="1">
      <alignment horizontal="center" vertical="top"/>
    </xf>
    <xf numFmtId="0" fontId="30" fillId="33" borderId="31" xfId="0" applyFont="1" applyFill="1" applyBorder="1" applyAlignment="1">
      <alignment horizontal="center" vertical="top"/>
    </xf>
    <xf numFmtId="0" fontId="30" fillId="33" borderId="35" xfId="0" applyFont="1" applyFill="1" applyBorder="1" applyAlignment="1">
      <alignment horizontal="center" vertical="top"/>
    </xf>
    <xf numFmtId="0" fontId="91" fillId="0" borderId="0" xfId="0" applyFont="1" applyAlignment="1">
      <alignment horizontal="left"/>
    </xf>
  </cellXfs>
  <cellStyles count="171">
    <cellStyle name="$l0 Row" xfId="129" xr:uid="{00000000-0005-0000-0000-000000000000}"/>
    <cellStyle name="$l1 Row" xfId="130" xr:uid="{00000000-0005-0000-0000-000001000000}"/>
    <cellStyle name="20 % – Zvýraznění 1" xfId="1" builtinId="30" customBuiltin="1"/>
    <cellStyle name="20 % – Zvýraznění 2" xfId="2" builtinId="34" customBuiltin="1"/>
    <cellStyle name="20 % – Zvýraznění 3" xfId="3" builtinId="38" customBuiltin="1"/>
    <cellStyle name="20 % – Zvýraznění 4" xfId="4" builtinId="42" customBuiltin="1"/>
    <cellStyle name="20 % – Zvýraznění 5" xfId="5" builtinId="46" customBuiltin="1"/>
    <cellStyle name="20 % – Zvýraznění 6" xfId="6" builtinId="50" customBuiltin="1"/>
    <cellStyle name="40 % – Zvýraznění 1" xfId="7" builtinId="31" customBuiltin="1"/>
    <cellStyle name="40 % – Zvýraznění 2" xfId="8" builtinId="35" customBuiltin="1"/>
    <cellStyle name="40 % – Zvýraznění 3" xfId="9" builtinId="39" customBuiltin="1"/>
    <cellStyle name="40 % – Zvýraznění 4" xfId="10" builtinId="43" customBuiltin="1"/>
    <cellStyle name="40 % – Zvýraznění 5" xfId="11" builtinId="47" customBuiltin="1"/>
    <cellStyle name="40 % – Zvýraznění 6" xfId="12" builtinId="51" customBuiltin="1"/>
    <cellStyle name="60 % – Zvýraznění 1" xfId="13" builtinId="32" customBuiltin="1"/>
    <cellStyle name="60 % – Zvýraznění 2" xfId="14" builtinId="36" customBuiltin="1"/>
    <cellStyle name="60 % – Zvýraznění 3" xfId="15" builtinId="40" customBuiltin="1"/>
    <cellStyle name="60 % – Zvýraznění 4" xfId="16" builtinId="44" customBuiltin="1"/>
    <cellStyle name="60 % – Zvýraznění 5" xfId="17" builtinId="48" customBuiltin="1"/>
    <cellStyle name="60 % – Zvýraznění 6" xfId="18" builtinId="52" customBuiltin="1"/>
    <cellStyle name="Celkem 2" xfId="111" xr:uid="{00000000-0005-0000-0000-000014000000}"/>
    <cellStyle name="Datum" xfId="112" xr:uid="{00000000-0005-0000-0000-000015000000}"/>
    <cellStyle name="F2" xfId="113" xr:uid="{00000000-0005-0000-0000-000016000000}"/>
    <cellStyle name="F3" xfId="114" xr:uid="{00000000-0005-0000-0000-000017000000}"/>
    <cellStyle name="F4" xfId="115" xr:uid="{00000000-0005-0000-0000-000018000000}"/>
    <cellStyle name="F5" xfId="116" xr:uid="{00000000-0005-0000-0000-000019000000}"/>
    <cellStyle name="F6" xfId="117" xr:uid="{00000000-0005-0000-0000-00001A000000}"/>
    <cellStyle name="F7" xfId="118" xr:uid="{00000000-0005-0000-0000-00001B000000}"/>
    <cellStyle name="F8" xfId="119" xr:uid="{00000000-0005-0000-0000-00001C000000}"/>
    <cellStyle name="Finanční0" xfId="120" xr:uid="{00000000-0005-0000-0000-00001D000000}"/>
    <cellStyle name="Fixed" xfId="58" xr:uid="{00000000-0005-0000-0000-00001E000000}"/>
    <cellStyle name="HEADING1" xfId="121" xr:uid="{00000000-0005-0000-0000-00001F000000}"/>
    <cellStyle name="HEADING2" xfId="122" xr:uid="{00000000-0005-0000-0000-000020000000}"/>
    <cellStyle name="Hypertextový odkaz 2" xfId="47" xr:uid="{00000000-0005-0000-0000-000021000000}"/>
    <cellStyle name="Kontrolní buňka" xfId="20" builtinId="23" customBuiltin="1"/>
    <cellStyle name="Měna0" xfId="123" xr:uid="{00000000-0005-0000-0000-000024000000}"/>
    <cellStyle name="Nadpis 1" xfId="21" builtinId="16" customBuiltin="1"/>
    <cellStyle name="Nadpis 2" xfId="22" builtinId="17" customBuiltin="1"/>
    <cellStyle name="Nadpis 3" xfId="23" builtinId="18" customBuiltin="1"/>
    <cellStyle name="Nadpis 4" xfId="24" builtinId="19" customBuiltin="1"/>
    <cellStyle name="Název" xfId="25" builtinId="15" customBuiltin="1"/>
    <cellStyle name="Neutrální" xfId="26" builtinId="28" customBuiltin="1"/>
    <cellStyle name="Normální" xfId="0" builtinId="0"/>
    <cellStyle name="Normální 10" xfId="100" xr:uid="{00000000-0005-0000-0000-00002D000000}"/>
    <cellStyle name="Normální 10 2" xfId="138" xr:uid="{00000000-0005-0000-0000-00002E000000}"/>
    <cellStyle name="Normální 10 3" xfId="150" xr:uid="{00000000-0005-0000-0000-00002F000000}"/>
    <cellStyle name="Normální 11" xfId="110" xr:uid="{00000000-0005-0000-0000-000030000000}"/>
    <cellStyle name="Normální 12" xfId="127" xr:uid="{00000000-0005-0000-0000-000031000000}"/>
    <cellStyle name="Normální 12 2" xfId="146" xr:uid="{00000000-0005-0000-0000-000032000000}"/>
    <cellStyle name="Normální 12 2 2" xfId="149" xr:uid="{00000000-0005-0000-0000-000033000000}"/>
    <cellStyle name="Normální 12 3" xfId="151" xr:uid="{00000000-0005-0000-0000-000034000000}"/>
    <cellStyle name="Normální 13" xfId="131" xr:uid="{00000000-0005-0000-0000-000035000000}"/>
    <cellStyle name="Normální 13 2" xfId="148" xr:uid="{00000000-0005-0000-0000-000036000000}"/>
    <cellStyle name="Normální 13 3" xfId="152" xr:uid="{00000000-0005-0000-0000-000037000000}"/>
    <cellStyle name="Normální 19" xfId="168" xr:uid="{8402CB00-FF53-419C-83D1-AFE65A98DBF0}"/>
    <cellStyle name="Normální 19 2" xfId="169" xr:uid="{6D95584E-CFCD-452C-9F27-53B53D80770F}"/>
    <cellStyle name="Normální 19 2 2" xfId="170" xr:uid="{22402AB5-EA49-46C1-AE0D-E421212159FB}"/>
    <cellStyle name="Normální 2" xfId="43" xr:uid="{00000000-0005-0000-0000-000038000000}"/>
    <cellStyle name="Normální 2 2" xfId="55" xr:uid="{00000000-0005-0000-0000-000039000000}"/>
    <cellStyle name="Normální 2 2 2" xfId="57" xr:uid="{00000000-0005-0000-0000-00003A000000}"/>
    <cellStyle name="Normální 2 3" xfId="61" xr:uid="{00000000-0005-0000-0000-00003B000000}"/>
    <cellStyle name="Normální 2 7" xfId="167" xr:uid="{4AB1B394-F26C-49A2-AB4A-B3DBD81C00F3}"/>
    <cellStyle name="Normální 3" xfId="45" xr:uid="{00000000-0005-0000-0000-00003C000000}"/>
    <cellStyle name="Normální 3 2" xfId="48" xr:uid="{00000000-0005-0000-0000-00003D000000}"/>
    <cellStyle name="Normální 4" xfId="49" xr:uid="{00000000-0005-0000-0000-00003E000000}"/>
    <cellStyle name="Normální 4 2" xfId="101" xr:uid="{00000000-0005-0000-0000-00003F000000}"/>
    <cellStyle name="Normální 4 2 2" xfId="139" xr:uid="{00000000-0005-0000-0000-000040000000}"/>
    <cellStyle name="Normální 4 2 3" xfId="153" xr:uid="{00000000-0005-0000-0000-000041000000}"/>
    <cellStyle name="Normální 4 3" xfId="132" xr:uid="{00000000-0005-0000-0000-000042000000}"/>
    <cellStyle name="Normální 4 4" xfId="154" xr:uid="{00000000-0005-0000-0000-000043000000}"/>
    <cellStyle name="Normální 5" xfId="56" xr:uid="{00000000-0005-0000-0000-000044000000}"/>
    <cellStyle name="Normální 5 2" xfId="59" xr:uid="{00000000-0005-0000-0000-000045000000}"/>
    <cellStyle name="Normální 5 2 2" xfId="104" xr:uid="{00000000-0005-0000-0000-000046000000}"/>
    <cellStyle name="Normální 5 2 2 2" xfId="141" xr:uid="{00000000-0005-0000-0000-000047000000}"/>
    <cellStyle name="Normální 5 2 2 3" xfId="155" xr:uid="{00000000-0005-0000-0000-000048000000}"/>
    <cellStyle name="Normální 5 2 3" xfId="134" xr:uid="{00000000-0005-0000-0000-000049000000}"/>
    <cellStyle name="Normální 5 2 4" xfId="156" xr:uid="{00000000-0005-0000-0000-00004A000000}"/>
    <cellStyle name="Normální 5 3" xfId="95" xr:uid="{00000000-0005-0000-0000-00004B000000}"/>
    <cellStyle name="Normální 5 4" xfId="103" xr:uid="{00000000-0005-0000-0000-00004C000000}"/>
    <cellStyle name="Normální 5 4 2" xfId="140" xr:uid="{00000000-0005-0000-0000-00004D000000}"/>
    <cellStyle name="Normální 5 4 3" xfId="157" xr:uid="{00000000-0005-0000-0000-00004E000000}"/>
    <cellStyle name="Normální 5 5" xfId="133" xr:uid="{00000000-0005-0000-0000-00004F000000}"/>
    <cellStyle name="Normální 5 6" xfId="158" xr:uid="{00000000-0005-0000-0000-000050000000}"/>
    <cellStyle name="Normální 6" xfId="60" xr:uid="{00000000-0005-0000-0000-000051000000}"/>
    <cellStyle name="Normální 6 2" xfId="106" xr:uid="{00000000-0005-0000-0000-000052000000}"/>
    <cellStyle name="Normální 7" xfId="96" xr:uid="{00000000-0005-0000-0000-000053000000}"/>
    <cellStyle name="Normální 7 2" xfId="99" xr:uid="{00000000-0005-0000-0000-000054000000}"/>
    <cellStyle name="Normální 7 3" xfId="107" xr:uid="{00000000-0005-0000-0000-000055000000}"/>
    <cellStyle name="Normální 7 3 2" xfId="143" xr:uid="{00000000-0005-0000-0000-000056000000}"/>
    <cellStyle name="Normální 7 3 3" xfId="159" xr:uid="{00000000-0005-0000-0000-000057000000}"/>
    <cellStyle name="Normální 7 4" xfId="135" xr:uid="{00000000-0005-0000-0000-000058000000}"/>
    <cellStyle name="Normální 7 5" xfId="160" xr:uid="{00000000-0005-0000-0000-000059000000}"/>
    <cellStyle name="Normální 8" xfId="97" xr:uid="{00000000-0005-0000-0000-00005A000000}"/>
    <cellStyle name="Normální 8 2" xfId="108" xr:uid="{00000000-0005-0000-0000-00005B000000}"/>
    <cellStyle name="Normální 8 2 2" xfId="144" xr:uid="{00000000-0005-0000-0000-00005C000000}"/>
    <cellStyle name="Normální 8 2 3" xfId="161" xr:uid="{00000000-0005-0000-0000-00005D000000}"/>
    <cellStyle name="Normální 8 3" xfId="136" xr:uid="{00000000-0005-0000-0000-00005E000000}"/>
    <cellStyle name="Normální 8 4" xfId="162" xr:uid="{00000000-0005-0000-0000-00005F000000}"/>
    <cellStyle name="Normální 9" xfId="98" xr:uid="{00000000-0005-0000-0000-000060000000}"/>
    <cellStyle name="Normální 9 2" xfId="109" xr:uid="{00000000-0005-0000-0000-000061000000}"/>
    <cellStyle name="Normální 9 2 2" xfId="145" xr:uid="{00000000-0005-0000-0000-000062000000}"/>
    <cellStyle name="Normální 9 2 3" xfId="163" xr:uid="{00000000-0005-0000-0000-000063000000}"/>
    <cellStyle name="Normální 9 3" xfId="137" xr:uid="{00000000-0005-0000-0000-000064000000}"/>
    <cellStyle name="Normální 9 4" xfId="164" xr:uid="{00000000-0005-0000-0000-000065000000}"/>
    <cellStyle name="normální_meszpr 12_2011-draft pro úpravy" xfId="42" xr:uid="{00000000-0005-0000-0000-000066000000}"/>
    <cellStyle name="Pevný" xfId="124" xr:uid="{00000000-0005-0000-0000-000067000000}"/>
    <cellStyle name="Poznámka" xfId="27" builtinId="10" customBuiltin="1"/>
    <cellStyle name="Procenta" xfId="41" builtinId="5"/>
    <cellStyle name="Procenta 2" xfId="44" xr:uid="{00000000-0005-0000-0000-00006A000000}"/>
    <cellStyle name="Procenta 2 2" xfId="50" xr:uid="{00000000-0005-0000-0000-00006B000000}"/>
    <cellStyle name="Procenta 2 3" xfId="102" xr:uid="{00000000-0005-0000-0000-00006C000000}"/>
    <cellStyle name="Procenta 3" xfId="105" xr:uid="{00000000-0005-0000-0000-00006D000000}"/>
    <cellStyle name="Procenta 3 2" xfId="128" xr:uid="{00000000-0005-0000-0000-00006E000000}"/>
    <cellStyle name="Procenta 3 2 2" xfId="147" xr:uid="{00000000-0005-0000-0000-00006F000000}"/>
    <cellStyle name="Procenta 3 2 3" xfId="165" xr:uid="{00000000-0005-0000-0000-000070000000}"/>
    <cellStyle name="Procenta 3 3" xfId="142" xr:uid="{00000000-0005-0000-0000-000071000000}"/>
    <cellStyle name="Procenta 3 4" xfId="166" xr:uid="{00000000-0005-0000-0000-000072000000}"/>
    <cellStyle name="Propojená buňka" xfId="28" builtinId="24" customBuiltin="1"/>
    <cellStyle name="SAPBEXaggData" xfId="51" xr:uid="{00000000-0005-0000-0000-000074000000}"/>
    <cellStyle name="SAPBEXaggDataEmph" xfId="62" xr:uid="{00000000-0005-0000-0000-000075000000}"/>
    <cellStyle name="SAPBEXaggItem" xfId="52" xr:uid="{00000000-0005-0000-0000-000076000000}"/>
    <cellStyle name="SAPBEXaggItemX" xfId="63" xr:uid="{00000000-0005-0000-0000-000077000000}"/>
    <cellStyle name="SAPBEXexcBad7" xfId="64" xr:uid="{00000000-0005-0000-0000-000078000000}"/>
    <cellStyle name="SAPBEXexcBad8" xfId="65" xr:uid="{00000000-0005-0000-0000-000079000000}"/>
    <cellStyle name="SAPBEXexcBad9" xfId="66" xr:uid="{00000000-0005-0000-0000-00007A000000}"/>
    <cellStyle name="SAPBEXexcCritical4" xfId="67" xr:uid="{00000000-0005-0000-0000-00007B000000}"/>
    <cellStyle name="SAPBEXexcCritical5" xfId="68" xr:uid="{00000000-0005-0000-0000-00007C000000}"/>
    <cellStyle name="SAPBEXexcCritical6" xfId="69" xr:uid="{00000000-0005-0000-0000-00007D000000}"/>
    <cellStyle name="SAPBEXexcGood1" xfId="70" xr:uid="{00000000-0005-0000-0000-00007E000000}"/>
    <cellStyle name="SAPBEXexcGood2" xfId="71" xr:uid="{00000000-0005-0000-0000-00007F000000}"/>
    <cellStyle name="SAPBEXexcGood3" xfId="72" xr:uid="{00000000-0005-0000-0000-000080000000}"/>
    <cellStyle name="SAPBEXfilterDrill" xfId="73" xr:uid="{00000000-0005-0000-0000-000081000000}"/>
    <cellStyle name="SAPBEXfilterItem" xfId="74" xr:uid="{00000000-0005-0000-0000-000082000000}"/>
    <cellStyle name="SAPBEXfilterText" xfId="75" xr:uid="{00000000-0005-0000-0000-000083000000}"/>
    <cellStyle name="SAPBEXformats" xfId="76" xr:uid="{00000000-0005-0000-0000-000084000000}"/>
    <cellStyle name="SAPBEXheaderItem" xfId="77" xr:uid="{00000000-0005-0000-0000-000085000000}"/>
    <cellStyle name="SAPBEXheaderText" xfId="78" xr:uid="{00000000-0005-0000-0000-000086000000}"/>
    <cellStyle name="SAPBEXHLevel0" xfId="79" xr:uid="{00000000-0005-0000-0000-000087000000}"/>
    <cellStyle name="SAPBEXHLevel0X" xfId="80" xr:uid="{00000000-0005-0000-0000-000088000000}"/>
    <cellStyle name="SAPBEXHLevel1" xfId="81" xr:uid="{00000000-0005-0000-0000-000089000000}"/>
    <cellStyle name="SAPBEXHLevel1X" xfId="82" xr:uid="{00000000-0005-0000-0000-00008A000000}"/>
    <cellStyle name="SAPBEXHLevel2" xfId="83" xr:uid="{00000000-0005-0000-0000-00008B000000}"/>
    <cellStyle name="SAPBEXHLevel2X" xfId="84" xr:uid="{00000000-0005-0000-0000-00008C000000}"/>
    <cellStyle name="SAPBEXHLevel3" xfId="85" xr:uid="{00000000-0005-0000-0000-00008D000000}"/>
    <cellStyle name="SAPBEXHLevel3X" xfId="86" xr:uid="{00000000-0005-0000-0000-00008E000000}"/>
    <cellStyle name="SAPBEXchaText" xfId="53" xr:uid="{00000000-0005-0000-0000-00008F000000}"/>
    <cellStyle name="SAPBEXresData" xfId="87" xr:uid="{00000000-0005-0000-0000-000090000000}"/>
    <cellStyle name="SAPBEXresDataEmph" xfId="88" xr:uid="{00000000-0005-0000-0000-000091000000}"/>
    <cellStyle name="SAPBEXresItem" xfId="89" xr:uid="{00000000-0005-0000-0000-000092000000}"/>
    <cellStyle name="SAPBEXresItemX" xfId="90" xr:uid="{00000000-0005-0000-0000-000093000000}"/>
    <cellStyle name="SAPBEXstdData" xfId="54" xr:uid="{00000000-0005-0000-0000-000094000000}"/>
    <cellStyle name="SAPBEXstdDataEmph" xfId="91" xr:uid="{00000000-0005-0000-0000-000095000000}"/>
    <cellStyle name="SAPBEXstdItem" xfId="46" xr:uid="{00000000-0005-0000-0000-000096000000}"/>
    <cellStyle name="SAPBEXstdItemX" xfId="92" xr:uid="{00000000-0005-0000-0000-000097000000}"/>
    <cellStyle name="SAPBEXtitle" xfId="93" xr:uid="{00000000-0005-0000-0000-000098000000}"/>
    <cellStyle name="SAPBEXundefined" xfId="94" xr:uid="{00000000-0005-0000-0000-000099000000}"/>
    <cellStyle name="Správně" xfId="29" builtinId="26" customBuiltin="1"/>
    <cellStyle name="Špatně" xfId="19" builtinId="27" customBuiltin="1"/>
    <cellStyle name="Text upozornění" xfId="30" builtinId="11" customBuiltin="1"/>
    <cellStyle name="Vstup" xfId="31" builtinId="20" customBuiltin="1"/>
    <cellStyle name="Výpočet" xfId="32" builtinId="22" customBuiltin="1"/>
    <cellStyle name="Výstup" xfId="33" builtinId="21" customBuiltin="1"/>
    <cellStyle name="Vysvětlující text" xfId="34" builtinId="53" customBuiltin="1"/>
    <cellStyle name="Záhlaví 1" xfId="125" xr:uid="{00000000-0005-0000-0000-0000A0000000}"/>
    <cellStyle name="Záhlaví 2" xfId="126" xr:uid="{00000000-0005-0000-0000-0000A1000000}"/>
    <cellStyle name="Zvýraznění 1" xfId="35" builtinId="29" customBuiltin="1"/>
    <cellStyle name="Zvýraznění 2" xfId="36" builtinId="33" customBuiltin="1"/>
    <cellStyle name="Zvýraznění 3" xfId="37" builtinId="37" customBuiltin="1"/>
    <cellStyle name="Zvýraznění 4" xfId="38" builtinId="41" customBuiltin="1"/>
    <cellStyle name="Zvýraznění 5" xfId="39" builtinId="45" customBuiltin="1"/>
    <cellStyle name="Zvýraznění 6" xfId="40" builtinId="49" customBuiltin="1"/>
  </cellStyles>
  <dxfs count="0"/>
  <tableStyles count="0" defaultTableStyle="TableStyleMedium2" defaultPivotStyle="PivotStyleLight16"/>
  <colors>
    <mruColors>
      <color rgb="FFF7C9C7"/>
      <color rgb="FFF0948F"/>
      <color rgb="FF233060"/>
      <color rgb="FFDF2B20"/>
      <color rgb="FFE86159"/>
      <color rgb="FFD0D0D0"/>
      <color rgb="FF596387"/>
      <color rgb="FF000000"/>
      <color rgb="FF9196B0"/>
      <color rgb="FFC7CC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61"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s>
</file>

<file path=xl/charts/_rels/chart11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2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33.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3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43.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48.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5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58.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6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68.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'3'!$O$5</c:f>
              <c:strCache>
                <c:ptCount val="1"/>
              </c:strCache>
            </c:strRef>
          </c:tx>
          <c:spPr>
            <a:solidFill>
              <a:srgbClr val="233060"/>
            </a:solidFill>
          </c:spPr>
          <c:invertIfNegative val="0"/>
          <c:cat>
            <c:numRef>
              <c:f>'3'!$P$4</c:f>
              <c:numCache>
                <c:formatCode>General</c:formatCode>
                <c:ptCount val="1"/>
              </c:numCache>
            </c:numRef>
          </c:cat>
          <c:val>
            <c:numRef>
              <c:f>'3'!$P$5</c:f>
              <c:numCache>
                <c:formatCode>General</c:formatCode>
                <c:ptCount val="1"/>
              </c:numCache>
            </c:numRef>
          </c:val>
          <c:extLst>
            <c:ext xmlns:c16="http://schemas.microsoft.com/office/drawing/2014/chart" uri="{C3380CC4-5D6E-409C-BE32-E72D297353CC}">
              <c16:uniqueId val="{00000000-CC98-4D4F-B5B8-A007A8ABFA98}"/>
            </c:ext>
          </c:extLst>
        </c:ser>
        <c:ser>
          <c:idx val="1"/>
          <c:order val="1"/>
          <c:tx>
            <c:strRef>
              <c:f>'3'!$O$6</c:f>
              <c:strCache>
                <c:ptCount val="1"/>
              </c:strCache>
            </c:strRef>
          </c:tx>
          <c:spPr>
            <a:solidFill>
              <a:srgbClr val="596387"/>
            </a:solidFill>
          </c:spPr>
          <c:invertIfNegative val="0"/>
          <c:cat>
            <c:numRef>
              <c:f>'3'!$P$4</c:f>
              <c:numCache>
                <c:formatCode>General</c:formatCode>
                <c:ptCount val="1"/>
              </c:numCache>
            </c:numRef>
          </c:cat>
          <c:val>
            <c:numRef>
              <c:f>'3'!$P$6</c:f>
              <c:numCache>
                <c:formatCode>General</c:formatCode>
                <c:ptCount val="1"/>
              </c:numCache>
            </c:numRef>
          </c:val>
          <c:extLst>
            <c:ext xmlns:c16="http://schemas.microsoft.com/office/drawing/2014/chart" uri="{C3380CC4-5D6E-409C-BE32-E72D297353CC}">
              <c16:uniqueId val="{00000001-CC98-4D4F-B5B8-A007A8ABFA98}"/>
            </c:ext>
          </c:extLst>
        </c:ser>
        <c:ser>
          <c:idx val="2"/>
          <c:order val="2"/>
          <c:tx>
            <c:strRef>
              <c:f>'3'!$O$7</c:f>
              <c:strCache>
                <c:ptCount val="1"/>
              </c:strCache>
            </c:strRef>
          </c:tx>
          <c:spPr>
            <a:solidFill>
              <a:srgbClr val="9196B0"/>
            </a:solidFill>
          </c:spPr>
          <c:invertIfNegative val="0"/>
          <c:cat>
            <c:numRef>
              <c:f>'3'!$P$4</c:f>
              <c:numCache>
                <c:formatCode>General</c:formatCode>
                <c:ptCount val="1"/>
              </c:numCache>
            </c:numRef>
          </c:cat>
          <c:val>
            <c:numRef>
              <c:f>'3'!$P$7</c:f>
              <c:numCache>
                <c:formatCode>0%</c:formatCode>
                <c:ptCount val="1"/>
              </c:numCache>
            </c:numRef>
          </c:val>
          <c:extLst>
            <c:ext xmlns:c16="http://schemas.microsoft.com/office/drawing/2014/chart" uri="{C3380CC4-5D6E-409C-BE32-E72D297353CC}">
              <c16:uniqueId val="{00000002-CC98-4D4F-B5B8-A007A8ABFA98}"/>
            </c:ext>
          </c:extLst>
        </c:ser>
        <c:ser>
          <c:idx val="3"/>
          <c:order val="3"/>
          <c:tx>
            <c:strRef>
              <c:f>'3'!$O$8</c:f>
              <c:strCache>
                <c:ptCount val="1"/>
              </c:strCache>
            </c:strRef>
          </c:tx>
          <c:spPr>
            <a:solidFill>
              <a:srgbClr val="C7CCD6"/>
            </a:solidFill>
          </c:spPr>
          <c:invertIfNegative val="0"/>
          <c:cat>
            <c:numRef>
              <c:f>'3'!$P$4</c:f>
              <c:numCache>
                <c:formatCode>General</c:formatCode>
                <c:ptCount val="1"/>
              </c:numCache>
            </c:numRef>
          </c:cat>
          <c:val>
            <c:numRef>
              <c:f>'3'!$P$8</c:f>
              <c:numCache>
                <c:formatCode>0%</c:formatCode>
                <c:ptCount val="1"/>
              </c:numCache>
            </c:numRef>
          </c:val>
          <c:extLst>
            <c:ext xmlns:c16="http://schemas.microsoft.com/office/drawing/2014/chart" uri="{C3380CC4-5D6E-409C-BE32-E72D297353CC}">
              <c16:uniqueId val="{00000003-CC98-4D4F-B5B8-A007A8ABFA98}"/>
            </c:ext>
          </c:extLst>
        </c:ser>
        <c:ser>
          <c:idx val="4"/>
          <c:order val="4"/>
          <c:tx>
            <c:strRef>
              <c:f>'3'!$O$9</c:f>
              <c:strCache>
                <c:ptCount val="1"/>
              </c:strCache>
            </c:strRef>
          </c:tx>
          <c:spPr>
            <a:solidFill>
              <a:schemeClr val="accent5"/>
            </a:solidFill>
          </c:spPr>
          <c:invertIfNegative val="0"/>
          <c:cat>
            <c:numRef>
              <c:f>'3'!$P$4</c:f>
              <c:numCache>
                <c:formatCode>General</c:formatCode>
                <c:ptCount val="1"/>
              </c:numCache>
            </c:numRef>
          </c:cat>
          <c:val>
            <c:numRef>
              <c:f>'3'!$P$9</c:f>
              <c:numCache>
                <c:formatCode>0%</c:formatCode>
                <c:ptCount val="1"/>
              </c:numCache>
            </c:numRef>
          </c:val>
          <c:extLst>
            <c:ext xmlns:c16="http://schemas.microsoft.com/office/drawing/2014/chart" uri="{C3380CC4-5D6E-409C-BE32-E72D297353CC}">
              <c16:uniqueId val="{00000004-CC98-4D4F-B5B8-A007A8ABFA98}"/>
            </c:ext>
          </c:extLst>
        </c:ser>
        <c:ser>
          <c:idx val="5"/>
          <c:order val="5"/>
          <c:tx>
            <c:strRef>
              <c:f>'3'!$O$10</c:f>
              <c:strCache>
                <c:ptCount val="1"/>
              </c:strCache>
            </c:strRef>
          </c:tx>
          <c:spPr>
            <a:solidFill>
              <a:srgbClr val="E86159"/>
            </a:solidFill>
          </c:spPr>
          <c:invertIfNegative val="0"/>
          <c:cat>
            <c:numRef>
              <c:f>'3'!$P$4</c:f>
              <c:numCache>
                <c:formatCode>General</c:formatCode>
                <c:ptCount val="1"/>
              </c:numCache>
            </c:numRef>
          </c:cat>
          <c:val>
            <c:numRef>
              <c:f>'3'!$P$10</c:f>
              <c:numCache>
                <c:formatCode>0%</c:formatCode>
                <c:ptCount val="1"/>
              </c:numCache>
            </c:numRef>
          </c:val>
          <c:extLst>
            <c:ext xmlns:c16="http://schemas.microsoft.com/office/drawing/2014/chart" uri="{C3380CC4-5D6E-409C-BE32-E72D297353CC}">
              <c16:uniqueId val="{00000005-CC98-4D4F-B5B8-A007A8ABFA98}"/>
            </c:ext>
          </c:extLst>
        </c:ser>
        <c:dLbls>
          <c:showLegendKey val="0"/>
          <c:showVal val="0"/>
          <c:showCatName val="0"/>
          <c:showSerName val="0"/>
          <c:showPercent val="0"/>
          <c:showBubbleSize val="0"/>
        </c:dLbls>
        <c:gapWidth val="150"/>
        <c:axId val="222032640"/>
        <c:axId val="222034176"/>
      </c:barChart>
      <c:catAx>
        <c:axId val="222032640"/>
        <c:scaling>
          <c:orientation val="minMax"/>
        </c:scaling>
        <c:delete val="1"/>
        <c:axPos val="b"/>
        <c:numFmt formatCode="General" sourceLinked="1"/>
        <c:majorTickMark val="out"/>
        <c:minorTickMark val="none"/>
        <c:tickLblPos val="nextTo"/>
        <c:crossAx val="222034176"/>
        <c:crosses val="autoZero"/>
        <c:auto val="1"/>
        <c:lblAlgn val="ctr"/>
        <c:lblOffset val="100"/>
        <c:noMultiLvlLbl val="0"/>
      </c:catAx>
      <c:valAx>
        <c:axId val="222034176"/>
        <c:scaling>
          <c:orientation val="minMax"/>
        </c:scaling>
        <c:delete val="1"/>
        <c:axPos val="l"/>
        <c:numFmt formatCode="General" sourceLinked="1"/>
        <c:majorTickMark val="out"/>
        <c:minorTickMark val="none"/>
        <c:tickLblPos val="nextTo"/>
        <c:crossAx val="22203264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98C4-48C4-814A-3670A97690A4}"/>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98C4-48C4-814A-3670A97690A4}"/>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98C4-48C4-814A-3670A97690A4}"/>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98C4-48C4-814A-3670A97690A4}"/>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98C4-48C4-814A-3670A97690A4}"/>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98C4-48C4-814A-3670A97690A4}"/>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98C4-48C4-814A-3670A97690A4}"/>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98C4-48C4-814A-3670A97690A4}"/>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98C4-48C4-814A-3670A97690A4}"/>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98C4-48C4-814A-3670A97690A4}"/>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98C4-48C4-814A-3670A97690A4}"/>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98C4-48C4-814A-3670A97690A4}"/>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98C4-48C4-814A-3670A97690A4}"/>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98C4-48C4-814A-3670A97690A4}"/>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98C4-48C4-814A-3670A97690A4}"/>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98C4-48C4-814A-3670A97690A4}"/>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'14.12'!$L$19:$L$26</c:f>
              <c:numCache>
                <c:formatCode>General</c:formatCode>
                <c:ptCount val="8"/>
              </c:numCache>
            </c:numRef>
          </c:cat>
          <c:val>
            <c:numRef>
              <c:f>'14.12'!$M$19:$M$26</c:f>
              <c:numCache>
                <c:formatCode>0.0%</c:formatCode>
                <c:ptCount val="8"/>
              </c:numCache>
            </c:numRef>
          </c:val>
          <c:extLst>
            <c:ext xmlns:c16="http://schemas.microsoft.com/office/drawing/2014/chart" uri="{C3380CC4-5D6E-409C-BE32-E72D297353CC}">
              <c16:uniqueId val="{00000000-E73F-4CA1-94C9-939A54994236}"/>
            </c:ext>
          </c:extLst>
        </c:ser>
        <c:dLbls>
          <c:showLegendKey val="0"/>
          <c:showVal val="0"/>
          <c:showCatName val="0"/>
          <c:showSerName val="0"/>
          <c:showPercent val="0"/>
          <c:showBubbleSize val="0"/>
        </c:dLbls>
        <c:gapWidth val="150"/>
        <c:axId val="285274880"/>
        <c:axId val="285276416"/>
      </c:barChart>
      <c:catAx>
        <c:axId val="285274880"/>
        <c:scaling>
          <c:orientation val="minMax"/>
        </c:scaling>
        <c:delete val="0"/>
        <c:axPos val="l"/>
        <c:numFmt formatCode="General" sourceLinked="1"/>
        <c:majorTickMark val="none"/>
        <c:minorTickMark val="none"/>
        <c:tickLblPos val="nextTo"/>
        <c:txPr>
          <a:bodyPr/>
          <a:lstStyle/>
          <a:p>
            <a:pPr>
              <a:defRPr sz="900"/>
            </a:pPr>
            <a:endParaRPr lang="cs-CZ"/>
          </a:p>
        </c:txPr>
        <c:crossAx val="285276416"/>
        <c:crosses val="autoZero"/>
        <c:auto val="1"/>
        <c:lblAlgn val="ctr"/>
        <c:lblOffset val="100"/>
        <c:noMultiLvlLbl val="0"/>
      </c:catAx>
      <c:valAx>
        <c:axId val="28527641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27488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52E1-43CD-A1A1-505FD1A893FD}"/>
              </c:ext>
            </c:extLst>
          </c:dPt>
          <c:cat>
            <c:numRef>
              <c:f>'14.13'!$J$19:$J$26</c:f>
              <c:numCache>
                <c:formatCode>General</c:formatCode>
                <c:ptCount val="8"/>
              </c:numCache>
            </c:numRef>
          </c:cat>
          <c:val>
            <c:numRef>
              <c:f>'14.13'!$K$19:$K$26</c:f>
              <c:numCache>
                <c:formatCode>General</c:formatCode>
                <c:ptCount val="8"/>
              </c:numCache>
            </c:numRef>
          </c:val>
          <c:extLst>
            <c:ext xmlns:c16="http://schemas.microsoft.com/office/drawing/2014/chart" uri="{C3380CC4-5D6E-409C-BE32-E72D297353CC}">
              <c16:uniqueId val="{00000002-52E1-43CD-A1A1-505FD1A893F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'14.13'!$H$19:$H$22</c:f>
              <c:numCache>
                <c:formatCode>0.0</c:formatCode>
                <c:ptCount val="4"/>
              </c:numCache>
            </c:numRef>
          </c:cat>
          <c:val>
            <c:numRef>
              <c:f>'14.13'!$I$19:$I$22</c:f>
              <c:numCache>
                <c:formatCode>0.0%</c:formatCode>
                <c:ptCount val="4"/>
              </c:numCache>
            </c:numRef>
          </c:val>
          <c:extLst>
            <c:ext xmlns:c16="http://schemas.microsoft.com/office/drawing/2014/chart" uri="{C3380CC4-5D6E-409C-BE32-E72D297353CC}">
              <c16:uniqueId val="{00000000-656E-4ECF-8A0D-3E868447145D}"/>
            </c:ext>
          </c:extLst>
        </c:ser>
        <c:dLbls>
          <c:showLegendKey val="0"/>
          <c:showVal val="0"/>
          <c:showCatName val="0"/>
          <c:showSerName val="0"/>
          <c:showPercent val="0"/>
          <c:showBubbleSize val="0"/>
        </c:dLbls>
        <c:gapWidth val="150"/>
        <c:axId val="285055616"/>
        <c:axId val="285069696"/>
      </c:barChart>
      <c:catAx>
        <c:axId val="285055616"/>
        <c:scaling>
          <c:orientation val="maxMin"/>
        </c:scaling>
        <c:delete val="0"/>
        <c:axPos val="l"/>
        <c:numFmt formatCode="0.0" sourceLinked="1"/>
        <c:majorTickMark val="none"/>
        <c:minorTickMark val="none"/>
        <c:tickLblPos val="nextTo"/>
        <c:txPr>
          <a:bodyPr/>
          <a:lstStyle/>
          <a:p>
            <a:pPr>
              <a:defRPr sz="900"/>
            </a:pPr>
            <a:endParaRPr lang="cs-CZ"/>
          </a:p>
        </c:txPr>
        <c:crossAx val="285069696"/>
        <c:crosses val="autoZero"/>
        <c:auto val="1"/>
        <c:lblAlgn val="ctr"/>
        <c:lblOffset val="100"/>
        <c:noMultiLvlLbl val="0"/>
      </c:catAx>
      <c:valAx>
        <c:axId val="285069696"/>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50556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'14.13'!$H$31:$H$38</c:f>
              <c:numCache>
                <c:formatCode>General</c:formatCode>
                <c:ptCount val="8"/>
              </c:numCache>
            </c:numRef>
          </c:cat>
          <c:val>
            <c:numRef>
              <c:f>'14.13'!$I$31:$I$38</c:f>
              <c:numCache>
                <c:formatCode>0.0%</c:formatCode>
                <c:ptCount val="8"/>
              </c:numCache>
            </c:numRef>
          </c:val>
          <c:extLst>
            <c:ext xmlns:c16="http://schemas.microsoft.com/office/drawing/2014/chart" uri="{C3380CC4-5D6E-409C-BE32-E72D297353CC}">
              <c16:uniqueId val="{00000000-94C9-4CD4-B0AC-45A08BAC282E}"/>
            </c:ext>
          </c:extLst>
        </c:ser>
        <c:dLbls>
          <c:showLegendKey val="0"/>
          <c:showVal val="0"/>
          <c:showCatName val="0"/>
          <c:showSerName val="0"/>
          <c:showPercent val="0"/>
          <c:showBubbleSize val="0"/>
        </c:dLbls>
        <c:gapWidth val="150"/>
        <c:axId val="285106560"/>
        <c:axId val="285108096"/>
      </c:barChart>
      <c:catAx>
        <c:axId val="285106560"/>
        <c:scaling>
          <c:orientation val="minMax"/>
        </c:scaling>
        <c:delete val="0"/>
        <c:axPos val="l"/>
        <c:numFmt formatCode="General" sourceLinked="1"/>
        <c:majorTickMark val="none"/>
        <c:minorTickMark val="none"/>
        <c:tickLblPos val="nextTo"/>
        <c:txPr>
          <a:bodyPr/>
          <a:lstStyle/>
          <a:p>
            <a:pPr>
              <a:defRPr sz="900"/>
            </a:pPr>
            <a:endParaRPr lang="cs-CZ"/>
          </a:p>
        </c:txPr>
        <c:crossAx val="285108096"/>
        <c:crosses val="autoZero"/>
        <c:auto val="1"/>
        <c:lblAlgn val="ctr"/>
        <c:lblOffset val="100"/>
        <c:noMultiLvlLbl val="0"/>
      </c:catAx>
      <c:valAx>
        <c:axId val="28510809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10656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'14.13'!$J$31</c:f>
              <c:strCache>
                <c:ptCount val="1"/>
              </c:strCache>
            </c:strRef>
          </c:tx>
          <c:invertIfNegative val="0"/>
          <c:cat>
            <c:numRef>
              <c:f>'14.13'!$K$30:$M$30</c:f>
              <c:numCache>
                <c:formatCode>General</c:formatCode>
                <c:ptCount val="3"/>
              </c:numCache>
            </c:numRef>
          </c:cat>
          <c:val>
            <c:numRef>
              <c:f>'14.13'!$K$31:$M$31</c:f>
              <c:numCache>
                <c:formatCode>#,##0.0</c:formatCode>
                <c:ptCount val="3"/>
              </c:numCache>
            </c:numRef>
          </c:val>
          <c:extLst>
            <c:ext xmlns:c16="http://schemas.microsoft.com/office/drawing/2014/chart" uri="{C3380CC4-5D6E-409C-BE32-E72D297353CC}">
              <c16:uniqueId val="{00000000-E41F-4ADC-AC16-F15E8BEBFAF0}"/>
            </c:ext>
          </c:extLst>
        </c:ser>
        <c:ser>
          <c:idx val="1"/>
          <c:order val="1"/>
          <c:tx>
            <c:strRef>
              <c:f>'14.13'!$J$32</c:f>
              <c:strCache>
                <c:ptCount val="1"/>
              </c:strCache>
            </c:strRef>
          </c:tx>
          <c:invertIfNegative val="0"/>
          <c:cat>
            <c:numRef>
              <c:f>'14.13'!$K$30:$M$30</c:f>
              <c:numCache>
                <c:formatCode>General</c:formatCode>
                <c:ptCount val="3"/>
              </c:numCache>
            </c:numRef>
          </c:cat>
          <c:val>
            <c:numRef>
              <c:f>'14.13'!$K$32:$M$32</c:f>
              <c:numCache>
                <c:formatCode>#,##0.0</c:formatCode>
                <c:ptCount val="3"/>
              </c:numCache>
            </c:numRef>
          </c:val>
          <c:extLst>
            <c:ext xmlns:c16="http://schemas.microsoft.com/office/drawing/2014/chart" uri="{C3380CC4-5D6E-409C-BE32-E72D297353CC}">
              <c16:uniqueId val="{00000001-E41F-4ADC-AC16-F15E8BEBFAF0}"/>
            </c:ext>
          </c:extLst>
        </c:ser>
        <c:ser>
          <c:idx val="2"/>
          <c:order val="2"/>
          <c:tx>
            <c:strRef>
              <c:f>'14.13'!$J$33</c:f>
              <c:strCache>
                <c:ptCount val="1"/>
              </c:strCache>
            </c:strRef>
          </c:tx>
          <c:invertIfNegative val="0"/>
          <c:cat>
            <c:numRef>
              <c:f>'14.13'!$K$30:$M$30</c:f>
              <c:numCache>
                <c:formatCode>General</c:formatCode>
                <c:ptCount val="3"/>
              </c:numCache>
            </c:numRef>
          </c:cat>
          <c:val>
            <c:numRef>
              <c:f>'14.13'!$K$33:$M$33</c:f>
              <c:numCache>
                <c:formatCode>#,##0.0</c:formatCode>
                <c:ptCount val="3"/>
              </c:numCache>
            </c:numRef>
          </c:val>
          <c:extLst>
            <c:ext xmlns:c16="http://schemas.microsoft.com/office/drawing/2014/chart" uri="{C3380CC4-5D6E-409C-BE32-E72D297353CC}">
              <c16:uniqueId val="{00000002-E41F-4ADC-AC16-F15E8BEBFAF0}"/>
            </c:ext>
          </c:extLst>
        </c:ser>
        <c:ser>
          <c:idx val="3"/>
          <c:order val="3"/>
          <c:tx>
            <c:strRef>
              <c:f>'14.13'!$J$34</c:f>
              <c:strCache>
                <c:ptCount val="1"/>
              </c:strCache>
            </c:strRef>
          </c:tx>
          <c:invertIfNegative val="0"/>
          <c:cat>
            <c:numRef>
              <c:f>'14.13'!$K$30:$M$30</c:f>
              <c:numCache>
                <c:formatCode>General</c:formatCode>
                <c:ptCount val="3"/>
              </c:numCache>
            </c:numRef>
          </c:cat>
          <c:val>
            <c:numRef>
              <c:f>'14.13'!$K$34:$M$34</c:f>
              <c:numCache>
                <c:formatCode>#,##0.0</c:formatCode>
                <c:ptCount val="3"/>
              </c:numCache>
            </c:numRef>
          </c:val>
          <c:extLst>
            <c:ext xmlns:c16="http://schemas.microsoft.com/office/drawing/2014/chart" uri="{C3380CC4-5D6E-409C-BE32-E72D297353CC}">
              <c16:uniqueId val="{00000003-E41F-4ADC-AC16-F15E8BEBFAF0}"/>
            </c:ext>
          </c:extLst>
        </c:ser>
        <c:ser>
          <c:idx val="4"/>
          <c:order val="4"/>
          <c:tx>
            <c:strRef>
              <c:f>'14.13'!$J$35</c:f>
              <c:strCache>
                <c:ptCount val="1"/>
              </c:strCache>
            </c:strRef>
          </c:tx>
          <c:invertIfNegative val="0"/>
          <c:cat>
            <c:numRef>
              <c:f>'14.13'!$K$30:$M$30</c:f>
              <c:numCache>
                <c:formatCode>General</c:formatCode>
                <c:ptCount val="3"/>
              </c:numCache>
            </c:numRef>
          </c:cat>
          <c:val>
            <c:numRef>
              <c:f>'14.13'!$K$35:$M$35</c:f>
              <c:numCache>
                <c:formatCode>#,##0.0</c:formatCode>
                <c:ptCount val="3"/>
              </c:numCache>
            </c:numRef>
          </c:val>
          <c:extLst>
            <c:ext xmlns:c16="http://schemas.microsoft.com/office/drawing/2014/chart" uri="{C3380CC4-5D6E-409C-BE32-E72D297353CC}">
              <c16:uniqueId val="{00000004-E41F-4ADC-AC16-F15E8BEBFAF0}"/>
            </c:ext>
          </c:extLst>
        </c:ser>
        <c:ser>
          <c:idx val="5"/>
          <c:order val="5"/>
          <c:tx>
            <c:strRef>
              <c:f>'14.13'!$J$36</c:f>
              <c:strCache>
                <c:ptCount val="1"/>
              </c:strCache>
            </c:strRef>
          </c:tx>
          <c:invertIfNegative val="0"/>
          <c:cat>
            <c:numRef>
              <c:f>'14.13'!$K$30:$M$30</c:f>
              <c:numCache>
                <c:formatCode>General</c:formatCode>
                <c:ptCount val="3"/>
              </c:numCache>
            </c:numRef>
          </c:cat>
          <c:val>
            <c:numRef>
              <c:f>'14.13'!$K$36:$M$36</c:f>
              <c:numCache>
                <c:formatCode>#,##0.0</c:formatCode>
                <c:ptCount val="3"/>
              </c:numCache>
            </c:numRef>
          </c:val>
          <c:extLst>
            <c:ext xmlns:c16="http://schemas.microsoft.com/office/drawing/2014/chart" uri="{C3380CC4-5D6E-409C-BE32-E72D297353CC}">
              <c16:uniqueId val="{00000005-E41F-4ADC-AC16-F15E8BEBFAF0}"/>
            </c:ext>
          </c:extLst>
        </c:ser>
        <c:ser>
          <c:idx val="6"/>
          <c:order val="6"/>
          <c:tx>
            <c:strRef>
              <c:f>'14.13'!$J$37</c:f>
              <c:strCache>
                <c:ptCount val="1"/>
              </c:strCache>
            </c:strRef>
          </c:tx>
          <c:invertIfNegative val="0"/>
          <c:cat>
            <c:numRef>
              <c:f>'14.13'!$K$30:$M$30</c:f>
              <c:numCache>
                <c:formatCode>General</c:formatCode>
                <c:ptCount val="3"/>
              </c:numCache>
            </c:numRef>
          </c:cat>
          <c:val>
            <c:numRef>
              <c:f>'14.13'!$K$37:$M$37</c:f>
              <c:numCache>
                <c:formatCode>#,##0.0</c:formatCode>
                <c:ptCount val="3"/>
              </c:numCache>
            </c:numRef>
          </c:val>
          <c:extLst>
            <c:ext xmlns:c16="http://schemas.microsoft.com/office/drawing/2014/chart" uri="{C3380CC4-5D6E-409C-BE32-E72D297353CC}">
              <c16:uniqueId val="{00000006-E41F-4ADC-AC16-F15E8BEBFAF0}"/>
            </c:ext>
          </c:extLst>
        </c:ser>
        <c:ser>
          <c:idx val="7"/>
          <c:order val="7"/>
          <c:tx>
            <c:strRef>
              <c:f>'14.13'!$J$38</c:f>
              <c:strCache>
                <c:ptCount val="1"/>
              </c:strCache>
            </c:strRef>
          </c:tx>
          <c:spPr>
            <a:solidFill>
              <a:srgbClr val="FFC000"/>
            </a:solidFill>
          </c:spPr>
          <c:invertIfNegative val="0"/>
          <c:cat>
            <c:numRef>
              <c:f>'14.13'!$K$30:$M$30</c:f>
              <c:numCache>
                <c:formatCode>General</c:formatCode>
                <c:ptCount val="3"/>
              </c:numCache>
            </c:numRef>
          </c:cat>
          <c:val>
            <c:numRef>
              <c:f>'14.13'!$K$38:$M$38</c:f>
              <c:numCache>
                <c:formatCode>#,##0.0</c:formatCode>
                <c:ptCount val="3"/>
              </c:numCache>
            </c:numRef>
          </c:val>
          <c:extLst>
            <c:ext xmlns:c16="http://schemas.microsoft.com/office/drawing/2014/chart" uri="{C3380CC4-5D6E-409C-BE32-E72D297353CC}">
              <c16:uniqueId val="{00000007-E41F-4ADC-AC16-F15E8BEBFAF0}"/>
            </c:ext>
          </c:extLst>
        </c:ser>
        <c:dLbls>
          <c:showLegendKey val="0"/>
          <c:showVal val="0"/>
          <c:showCatName val="0"/>
          <c:showSerName val="0"/>
          <c:showPercent val="0"/>
          <c:showBubbleSize val="0"/>
        </c:dLbls>
        <c:gapWidth val="150"/>
        <c:overlap val="100"/>
        <c:axId val="285157632"/>
        <c:axId val="285163520"/>
      </c:barChart>
      <c:catAx>
        <c:axId val="285157632"/>
        <c:scaling>
          <c:orientation val="minMax"/>
        </c:scaling>
        <c:delete val="0"/>
        <c:axPos val="b"/>
        <c:numFmt formatCode="General" sourceLinked="1"/>
        <c:majorTickMark val="none"/>
        <c:minorTickMark val="none"/>
        <c:tickLblPos val="nextTo"/>
        <c:txPr>
          <a:bodyPr/>
          <a:lstStyle/>
          <a:p>
            <a:pPr>
              <a:defRPr sz="900"/>
            </a:pPr>
            <a:endParaRPr lang="cs-CZ"/>
          </a:p>
        </c:txPr>
        <c:crossAx val="285163520"/>
        <c:crosses val="autoZero"/>
        <c:auto val="1"/>
        <c:lblAlgn val="ctr"/>
        <c:lblOffset val="100"/>
        <c:noMultiLvlLbl val="0"/>
      </c:catAx>
      <c:valAx>
        <c:axId val="2851635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515763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'14.13'!$L$19:$L$26</c:f>
              <c:numCache>
                <c:formatCode>General</c:formatCode>
                <c:ptCount val="8"/>
              </c:numCache>
            </c:numRef>
          </c:cat>
          <c:val>
            <c:numRef>
              <c:f>'14.13'!$M$19:$M$26</c:f>
              <c:numCache>
                <c:formatCode>0.0%</c:formatCode>
                <c:ptCount val="8"/>
              </c:numCache>
            </c:numRef>
          </c:val>
          <c:extLst>
            <c:ext xmlns:c16="http://schemas.microsoft.com/office/drawing/2014/chart" uri="{C3380CC4-5D6E-409C-BE32-E72D297353CC}">
              <c16:uniqueId val="{00000000-3D0B-4998-B3D0-ED4CA6CB4FEB}"/>
            </c:ext>
          </c:extLst>
        </c:ser>
        <c:dLbls>
          <c:showLegendKey val="0"/>
          <c:showVal val="0"/>
          <c:showCatName val="0"/>
          <c:showSerName val="0"/>
          <c:showPercent val="0"/>
          <c:showBubbleSize val="0"/>
        </c:dLbls>
        <c:gapWidth val="150"/>
        <c:axId val="285197056"/>
        <c:axId val="285198592"/>
      </c:barChart>
      <c:catAx>
        <c:axId val="285197056"/>
        <c:scaling>
          <c:orientation val="minMax"/>
        </c:scaling>
        <c:delete val="0"/>
        <c:axPos val="l"/>
        <c:numFmt formatCode="General" sourceLinked="1"/>
        <c:majorTickMark val="none"/>
        <c:minorTickMark val="none"/>
        <c:tickLblPos val="nextTo"/>
        <c:txPr>
          <a:bodyPr/>
          <a:lstStyle/>
          <a:p>
            <a:pPr>
              <a:defRPr sz="900"/>
            </a:pPr>
            <a:endParaRPr lang="cs-CZ"/>
          </a:p>
        </c:txPr>
        <c:crossAx val="285198592"/>
        <c:crosses val="autoZero"/>
        <c:auto val="1"/>
        <c:lblAlgn val="ctr"/>
        <c:lblOffset val="100"/>
        <c:noMultiLvlLbl val="0"/>
      </c:catAx>
      <c:valAx>
        <c:axId val="28519859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19705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D537-48D4-AE83-88E08A54BD35}"/>
              </c:ext>
            </c:extLst>
          </c:dPt>
          <c:cat>
            <c:numRef>
              <c:f>'14.14'!$J$19:$J$26</c:f>
              <c:numCache>
                <c:formatCode>General</c:formatCode>
                <c:ptCount val="8"/>
              </c:numCache>
            </c:numRef>
          </c:cat>
          <c:val>
            <c:numRef>
              <c:f>'14.14'!$K$19:$K$26</c:f>
              <c:numCache>
                <c:formatCode>General</c:formatCode>
                <c:ptCount val="8"/>
              </c:numCache>
            </c:numRef>
          </c:val>
          <c:extLst>
            <c:ext xmlns:c16="http://schemas.microsoft.com/office/drawing/2014/chart" uri="{C3380CC4-5D6E-409C-BE32-E72D297353CC}">
              <c16:uniqueId val="{00000002-D537-48D4-AE83-88E08A54BD35}"/>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'14.14'!$H$19:$H$22</c:f>
              <c:numCache>
                <c:formatCode>0.0</c:formatCode>
                <c:ptCount val="4"/>
              </c:numCache>
            </c:numRef>
          </c:cat>
          <c:val>
            <c:numRef>
              <c:f>'14.14'!$I$19:$I$22</c:f>
              <c:numCache>
                <c:formatCode>0.0%</c:formatCode>
                <c:ptCount val="4"/>
              </c:numCache>
            </c:numRef>
          </c:val>
          <c:extLst>
            <c:ext xmlns:c16="http://schemas.microsoft.com/office/drawing/2014/chart" uri="{C3380CC4-5D6E-409C-BE32-E72D297353CC}">
              <c16:uniqueId val="{00000000-1CD1-4109-B99F-21BE67C49721}"/>
            </c:ext>
          </c:extLst>
        </c:ser>
        <c:dLbls>
          <c:showLegendKey val="0"/>
          <c:showVal val="0"/>
          <c:showCatName val="0"/>
          <c:showSerName val="0"/>
          <c:showPercent val="0"/>
          <c:showBubbleSize val="0"/>
        </c:dLbls>
        <c:gapWidth val="150"/>
        <c:axId val="285416064"/>
        <c:axId val="285426048"/>
      </c:barChart>
      <c:catAx>
        <c:axId val="285416064"/>
        <c:scaling>
          <c:orientation val="maxMin"/>
        </c:scaling>
        <c:delete val="0"/>
        <c:axPos val="l"/>
        <c:numFmt formatCode="0.0" sourceLinked="1"/>
        <c:majorTickMark val="none"/>
        <c:minorTickMark val="none"/>
        <c:tickLblPos val="nextTo"/>
        <c:txPr>
          <a:bodyPr/>
          <a:lstStyle/>
          <a:p>
            <a:pPr>
              <a:defRPr sz="900"/>
            </a:pPr>
            <a:endParaRPr lang="cs-CZ"/>
          </a:p>
        </c:txPr>
        <c:crossAx val="285426048"/>
        <c:crosses val="autoZero"/>
        <c:auto val="1"/>
        <c:lblAlgn val="ctr"/>
        <c:lblOffset val="100"/>
        <c:noMultiLvlLbl val="0"/>
      </c:catAx>
      <c:valAx>
        <c:axId val="28542604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541606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'14.14'!$H$31:$H$38</c:f>
              <c:numCache>
                <c:formatCode>General</c:formatCode>
                <c:ptCount val="8"/>
              </c:numCache>
            </c:numRef>
          </c:cat>
          <c:val>
            <c:numRef>
              <c:f>'14.14'!$I$31:$I$38</c:f>
              <c:numCache>
                <c:formatCode>0.0%</c:formatCode>
                <c:ptCount val="8"/>
              </c:numCache>
            </c:numRef>
          </c:val>
          <c:extLst>
            <c:ext xmlns:c16="http://schemas.microsoft.com/office/drawing/2014/chart" uri="{C3380CC4-5D6E-409C-BE32-E72D297353CC}">
              <c16:uniqueId val="{00000000-533A-4656-9AE8-AC2CE5CFA4EC}"/>
            </c:ext>
          </c:extLst>
        </c:ser>
        <c:dLbls>
          <c:showLegendKey val="0"/>
          <c:showVal val="0"/>
          <c:showCatName val="0"/>
          <c:showSerName val="0"/>
          <c:showPercent val="0"/>
          <c:showBubbleSize val="0"/>
        </c:dLbls>
        <c:gapWidth val="150"/>
        <c:axId val="285442432"/>
        <c:axId val="285443968"/>
      </c:barChart>
      <c:catAx>
        <c:axId val="285442432"/>
        <c:scaling>
          <c:orientation val="minMax"/>
        </c:scaling>
        <c:delete val="0"/>
        <c:axPos val="l"/>
        <c:numFmt formatCode="General" sourceLinked="1"/>
        <c:majorTickMark val="none"/>
        <c:minorTickMark val="none"/>
        <c:tickLblPos val="nextTo"/>
        <c:txPr>
          <a:bodyPr/>
          <a:lstStyle/>
          <a:p>
            <a:pPr>
              <a:defRPr sz="900"/>
            </a:pPr>
            <a:endParaRPr lang="cs-CZ"/>
          </a:p>
        </c:txPr>
        <c:crossAx val="285443968"/>
        <c:crosses val="autoZero"/>
        <c:auto val="1"/>
        <c:lblAlgn val="ctr"/>
        <c:lblOffset val="100"/>
        <c:noMultiLvlLbl val="0"/>
      </c:catAx>
      <c:valAx>
        <c:axId val="28544396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44243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'14.14'!$J$31</c:f>
              <c:strCache>
                <c:ptCount val="1"/>
              </c:strCache>
            </c:strRef>
          </c:tx>
          <c:invertIfNegative val="0"/>
          <c:cat>
            <c:numRef>
              <c:f>'14.14'!$K$30:$M$30</c:f>
              <c:numCache>
                <c:formatCode>General</c:formatCode>
                <c:ptCount val="3"/>
              </c:numCache>
            </c:numRef>
          </c:cat>
          <c:val>
            <c:numRef>
              <c:f>'14.14'!$K$31:$M$31</c:f>
              <c:numCache>
                <c:formatCode>#,##0.0</c:formatCode>
                <c:ptCount val="3"/>
              </c:numCache>
            </c:numRef>
          </c:val>
          <c:extLst>
            <c:ext xmlns:c16="http://schemas.microsoft.com/office/drawing/2014/chart" uri="{C3380CC4-5D6E-409C-BE32-E72D297353CC}">
              <c16:uniqueId val="{00000000-1126-45DC-BB60-9D591292108A}"/>
            </c:ext>
          </c:extLst>
        </c:ser>
        <c:ser>
          <c:idx val="1"/>
          <c:order val="1"/>
          <c:tx>
            <c:strRef>
              <c:f>'14.14'!$J$32</c:f>
              <c:strCache>
                <c:ptCount val="1"/>
              </c:strCache>
            </c:strRef>
          </c:tx>
          <c:invertIfNegative val="0"/>
          <c:cat>
            <c:numRef>
              <c:f>'14.14'!$K$30:$M$30</c:f>
              <c:numCache>
                <c:formatCode>General</c:formatCode>
                <c:ptCount val="3"/>
              </c:numCache>
            </c:numRef>
          </c:cat>
          <c:val>
            <c:numRef>
              <c:f>'14.14'!$K$32:$M$32</c:f>
              <c:numCache>
                <c:formatCode>#,##0.0</c:formatCode>
                <c:ptCount val="3"/>
              </c:numCache>
            </c:numRef>
          </c:val>
          <c:extLst>
            <c:ext xmlns:c16="http://schemas.microsoft.com/office/drawing/2014/chart" uri="{C3380CC4-5D6E-409C-BE32-E72D297353CC}">
              <c16:uniqueId val="{00000001-1126-45DC-BB60-9D591292108A}"/>
            </c:ext>
          </c:extLst>
        </c:ser>
        <c:ser>
          <c:idx val="2"/>
          <c:order val="2"/>
          <c:tx>
            <c:strRef>
              <c:f>'14.14'!$J$33</c:f>
              <c:strCache>
                <c:ptCount val="1"/>
              </c:strCache>
            </c:strRef>
          </c:tx>
          <c:invertIfNegative val="0"/>
          <c:cat>
            <c:numRef>
              <c:f>'14.14'!$K$30:$M$30</c:f>
              <c:numCache>
                <c:formatCode>General</c:formatCode>
                <c:ptCount val="3"/>
              </c:numCache>
            </c:numRef>
          </c:cat>
          <c:val>
            <c:numRef>
              <c:f>'14.14'!$K$33:$M$33</c:f>
              <c:numCache>
                <c:formatCode>#,##0.0</c:formatCode>
                <c:ptCount val="3"/>
              </c:numCache>
            </c:numRef>
          </c:val>
          <c:extLst>
            <c:ext xmlns:c16="http://schemas.microsoft.com/office/drawing/2014/chart" uri="{C3380CC4-5D6E-409C-BE32-E72D297353CC}">
              <c16:uniqueId val="{00000002-1126-45DC-BB60-9D591292108A}"/>
            </c:ext>
          </c:extLst>
        </c:ser>
        <c:ser>
          <c:idx val="3"/>
          <c:order val="3"/>
          <c:tx>
            <c:strRef>
              <c:f>'14.14'!$J$34</c:f>
              <c:strCache>
                <c:ptCount val="1"/>
              </c:strCache>
            </c:strRef>
          </c:tx>
          <c:invertIfNegative val="0"/>
          <c:cat>
            <c:numRef>
              <c:f>'14.14'!$K$30:$M$30</c:f>
              <c:numCache>
                <c:formatCode>General</c:formatCode>
                <c:ptCount val="3"/>
              </c:numCache>
            </c:numRef>
          </c:cat>
          <c:val>
            <c:numRef>
              <c:f>'14.14'!$K$34:$M$34</c:f>
              <c:numCache>
                <c:formatCode>#,##0.0</c:formatCode>
                <c:ptCount val="3"/>
              </c:numCache>
            </c:numRef>
          </c:val>
          <c:extLst>
            <c:ext xmlns:c16="http://schemas.microsoft.com/office/drawing/2014/chart" uri="{C3380CC4-5D6E-409C-BE32-E72D297353CC}">
              <c16:uniqueId val="{00000003-1126-45DC-BB60-9D591292108A}"/>
            </c:ext>
          </c:extLst>
        </c:ser>
        <c:ser>
          <c:idx val="4"/>
          <c:order val="4"/>
          <c:tx>
            <c:strRef>
              <c:f>'14.14'!$J$35</c:f>
              <c:strCache>
                <c:ptCount val="1"/>
              </c:strCache>
            </c:strRef>
          </c:tx>
          <c:invertIfNegative val="0"/>
          <c:cat>
            <c:numRef>
              <c:f>'14.14'!$K$30:$M$30</c:f>
              <c:numCache>
                <c:formatCode>General</c:formatCode>
                <c:ptCount val="3"/>
              </c:numCache>
            </c:numRef>
          </c:cat>
          <c:val>
            <c:numRef>
              <c:f>'14.14'!$K$35:$M$35</c:f>
              <c:numCache>
                <c:formatCode>#,##0.0</c:formatCode>
                <c:ptCount val="3"/>
              </c:numCache>
            </c:numRef>
          </c:val>
          <c:extLst>
            <c:ext xmlns:c16="http://schemas.microsoft.com/office/drawing/2014/chart" uri="{C3380CC4-5D6E-409C-BE32-E72D297353CC}">
              <c16:uniqueId val="{00000004-1126-45DC-BB60-9D591292108A}"/>
            </c:ext>
          </c:extLst>
        </c:ser>
        <c:ser>
          <c:idx val="5"/>
          <c:order val="5"/>
          <c:tx>
            <c:strRef>
              <c:f>'14.14'!$J$36</c:f>
              <c:strCache>
                <c:ptCount val="1"/>
              </c:strCache>
            </c:strRef>
          </c:tx>
          <c:invertIfNegative val="0"/>
          <c:cat>
            <c:numRef>
              <c:f>'14.14'!$K$30:$M$30</c:f>
              <c:numCache>
                <c:formatCode>General</c:formatCode>
                <c:ptCount val="3"/>
              </c:numCache>
            </c:numRef>
          </c:cat>
          <c:val>
            <c:numRef>
              <c:f>'14.14'!$K$36:$M$36</c:f>
              <c:numCache>
                <c:formatCode>#,##0.0</c:formatCode>
                <c:ptCount val="3"/>
              </c:numCache>
            </c:numRef>
          </c:val>
          <c:extLst>
            <c:ext xmlns:c16="http://schemas.microsoft.com/office/drawing/2014/chart" uri="{C3380CC4-5D6E-409C-BE32-E72D297353CC}">
              <c16:uniqueId val="{00000005-1126-45DC-BB60-9D591292108A}"/>
            </c:ext>
          </c:extLst>
        </c:ser>
        <c:ser>
          <c:idx val="6"/>
          <c:order val="6"/>
          <c:tx>
            <c:strRef>
              <c:f>'14.14'!$J$37</c:f>
              <c:strCache>
                <c:ptCount val="1"/>
              </c:strCache>
            </c:strRef>
          </c:tx>
          <c:invertIfNegative val="0"/>
          <c:cat>
            <c:numRef>
              <c:f>'14.14'!$K$30:$M$30</c:f>
              <c:numCache>
                <c:formatCode>General</c:formatCode>
                <c:ptCount val="3"/>
              </c:numCache>
            </c:numRef>
          </c:cat>
          <c:val>
            <c:numRef>
              <c:f>'14.14'!$K$37:$M$37</c:f>
              <c:numCache>
                <c:formatCode>#,##0.0</c:formatCode>
                <c:ptCount val="3"/>
              </c:numCache>
            </c:numRef>
          </c:val>
          <c:extLst>
            <c:ext xmlns:c16="http://schemas.microsoft.com/office/drawing/2014/chart" uri="{C3380CC4-5D6E-409C-BE32-E72D297353CC}">
              <c16:uniqueId val="{00000006-1126-45DC-BB60-9D591292108A}"/>
            </c:ext>
          </c:extLst>
        </c:ser>
        <c:ser>
          <c:idx val="7"/>
          <c:order val="7"/>
          <c:tx>
            <c:strRef>
              <c:f>'14.14'!$J$38</c:f>
              <c:strCache>
                <c:ptCount val="1"/>
              </c:strCache>
            </c:strRef>
          </c:tx>
          <c:spPr>
            <a:solidFill>
              <a:srgbClr val="FFC000"/>
            </a:solidFill>
          </c:spPr>
          <c:invertIfNegative val="0"/>
          <c:cat>
            <c:numRef>
              <c:f>'14.14'!$K$30:$M$30</c:f>
              <c:numCache>
                <c:formatCode>General</c:formatCode>
                <c:ptCount val="3"/>
              </c:numCache>
            </c:numRef>
          </c:cat>
          <c:val>
            <c:numRef>
              <c:f>'14.14'!$K$38:$M$38</c:f>
              <c:numCache>
                <c:formatCode>#,##0.0</c:formatCode>
                <c:ptCount val="3"/>
              </c:numCache>
            </c:numRef>
          </c:val>
          <c:extLst>
            <c:ext xmlns:c16="http://schemas.microsoft.com/office/drawing/2014/chart" uri="{C3380CC4-5D6E-409C-BE32-E72D297353CC}">
              <c16:uniqueId val="{00000007-1126-45DC-BB60-9D591292108A}"/>
            </c:ext>
          </c:extLst>
        </c:ser>
        <c:dLbls>
          <c:showLegendKey val="0"/>
          <c:showVal val="0"/>
          <c:showCatName val="0"/>
          <c:showSerName val="0"/>
          <c:showPercent val="0"/>
          <c:showBubbleSize val="0"/>
        </c:dLbls>
        <c:gapWidth val="150"/>
        <c:overlap val="100"/>
        <c:axId val="285833472"/>
        <c:axId val="285847552"/>
      </c:barChart>
      <c:catAx>
        <c:axId val="285833472"/>
        <c:scaling>
          <c:orientation val="minMax"/>
        </c:scaling>
        <c:delete val="0"/>
        <c:axPos val="b"/>
        <c:numFmt formatCode="General" sourceLinked="1"/>
        <c:majorTickMark val="none"/>
        <c:minorTickMark val="none"/>
        <c:tickLblPos val="nextTo"/>
        <c:txPr>
          <a:bodyPr/>
          <a:lstStyle/>
          <a:p>
            <a:pPr>
              <a:defRPr sz="900"/>
            </a:pPr>
            <a:endParaRPr lang="cs-CZ"/>
          </a:p>
        </c:txPr>
        <c:crossAx val="285847552"/>
        <c:crosses val="autoZero"/>
        <c:auto val="1"/>
        <c:lblAlgn val="ctr"/>
        <c:lblOffset val="100"/>
        <c:noMultiLvlLbl val="0"/>
      </c:catAx>
      <c:valAx>
        <c:axId val="28584755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583347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233060"/>
                </a:solidFill>
              </a:defRPr>
            </a:pPr>
            <a:r>
              <a:rPr lang="en-US" sz="1000" b="1" i="0" u="none" strike="noStrike" baseline="0">
                <a:solidFill>
                  <a:srgbClr val="233060"/>
                </a:solidFill>
                <a:effectLst/>
              </a:rPr>
              <a:t>Heat supply [</a:t>
            </a:r>
            <a:r>
              <a:rPr lang="cs-CZ" sz="1000" b="1" i="0" u="none" strike="noStrike" baseline="0">
                <a:solidFill>
                  <a:srgbClr val="233060"/>
                </a:solidFill>
                <a:effectLst/>
              </a:rPr>
              <a:t>TJ</a:t>
            </a:r>
            <a:r>
              <a:rPr lang="en-US" sz="1000" b="1" i="0" u="none" strike="noStrike" baseline="0">
                <a:solidFill>
                  <a:srgbClr val="233060"/>
                </a:solidFill>
                <a:effectLst/>
              </a:rPr>
              <a:t>]</a:t>
            </a:r>
            <a:endParaRPr lang="en-US" sz="1000">
              <a:solidFill>
                <a:srgbClr val="233060"/>
              </a:solidFill>
            </a:endParaRPr>
          </a:p>
        </c:rich>
      </c:tx>
      <c:layout>
        <c:manualLayout>
          <c:xMode val="edge"/>
          <c:yMode val="edge"/>
          <c:x val="4.0979344729344721E-3"/>
          <c:y val="1.2491234175838518E-2"/>
        </c:manualLayout>
      </c:layout>
      <c:overlay val="0"/>
    </c:title>
    <c:autoTitleDeleted val="0"/>
    <c:plotArea>
      <c:layout>
        <c:manualLayout>
          <c:layoutTarget val="inner"/>
          <c:xMode val="edge"/>
          <c:yMode val="edge"/>
          <c:x val="8.0877328424643471E-2"/>
          <c:y val="0.13519313304721031"/>
          <c:w val="0.88392532828191406"/>
          <c:h val="0.77047210300429181"/>
        </c:manualLayout>
      </c:layout>
      <c:barChart>
        <c:barDir val="col"/>
        <c:grouping val="stacked"/>
        <c:varyColors val="0"/>
        <c:ser>
          <c:idx val="0"/>
          <c:order val="0"/>
          <c:tx>
            <c:strRef>
              <c:f>'5.1'!$A$8</c:f>
              <c:strCache>
                <c:ptCount val="1"/>
                <c:pt idx="0">
                  <c:v>Biomass</c:v>
                </c:pt>
              </c:strCache>
            </c:strRef>
          </c:tx>
          <c:spPr>
            <a:solidFill>
              <a:schemeClr val="tx2"/>
            </a:solidFill>
          </c:spPr>
          <c:invertIfNegative val="0"/>
          <c:val>
            <c:numRef>
              <c:f>'5.1'!$B$8:$M$8</c:f>
              <c:numCache>
                <c:formatCode>#,##0.0</c:formatCode>
                <c:ptCount val="12"/>
                <c:pt idx="0">
                  <c:v>1220.4999549999995</c:v>
                </c:pt>
                <c:pt idx="1">
                  <c:v>986.98325</c:v>
                </c:pt>
                <c:pt idx="2">
                  <c:v>972.20342599999992</c:v>
                </c:pt>
                <c:pt idx="3">
                  <c:v>738.15990699999998</c:v>
                </c:pt>
                <c:pt idx="4">
                  <c:v>459.29699399999993</c:v>
                </c:pt>
                <c:pt idx="5">
                  <c:v>345.01661999999999</c:v>
                </c:pt>
                <c:pt idx="6">
                  <c:v>340.69512200000003</c:v>
                </c:pt>
                <c:pt idx="7">
                  <c:v>333.502272</c:v>
                </c:pt>
                <c:pt idx="8">
                  <c:v>435.85661300000021</c:v>
                </c:pt>
                <c:pt idx="9">
                  <c:v>811.61884099999997</c:v>
                </c:pt>
                <c:pt idx="10">
                  <c:v>1169.447619</c:v>
                </c:pt>
                <c:pt idx="11">
                  <c:v>1295.1068290000001</c:v>
                </c:pt>
              </c:numCache>
            </c:numRef>
          </c:val>
          <c:extLst>
            <c:ext xmlns:c16="http://schemas.microsoft.com/office/drawing/2014/chart" uri="{C3380CC4-5D6E-409C-BE32-E72D297353CC}">
              <c16:uniqueId val="{00000000-85BA-41BF-94A4-ABB20CCABEA8}"/>
            </c:ext>
          </c:extLst>
        </c:ser>
        <c:ser>
          <c:idx val="1"/>
          <c:order val="1"/>
          <c:tx>
            <c:strRef>
              <c:f>'5.1'!$A$9</c:f>
              <c:strCache>
                <c:ptCount val="1"/>
                <c:pt idx="0">
                  <c:v>Biogas</c:v>
                </c:pt>
              </c:strCache>
            </c:strRef>
          </c:tx>
          <c:spPr>
            <a:solidFill>
              <a:schemeClr val="accent2"/>
            </a:solidFill>
          </c:spPr>
          <c:invertIfNegative val="0"/>
          <c:val>
            <c:numRef>
              <c:f>'5.1'!$B$9:$M$9</c:f>
              <c:numCache>
                <c:formatCode>#,##0.0</c:formatCode>
                <c:ptCount val="12"/>
                <c:pt idx="0">
                  <c:v>59.325439999999993</c:v>
                </c:pt>
                <c:pt idx="1">
                  <c:v>52.214307999999996</c:v>
                </c:pt>
                <c:pt idx="2">
                  <c:v>49.038086000000014</c:v>
                </c:pt>
                <c:pt idx="3">
                  <c:v>41.555479000000012</c:v>
                </c:pt>
                <c:pt idx="4">
                  <c:v>33.151497000000006</c:v>
                </c:pt>
                <c:pt idx="5">
                  <c:v>27.405393000000011</c:v>
                </c:pt>
                <c:pt idx="6">
                  <c:v>24.831749000000002</c:v>
                </c:pt>
                <c:pt idx="7">
                  <c:v>23.646503999999997</c:v>
                </c:pt>
                <c:pt idx="8">
                  <c:v>29.360890000000015</c:v>
                </c:pt>
                <c:pt idx="9">
                  <c:v>43.199981000000008</c:v>
                </c:pt>
                <c:pt idx="10">
                  <c:v>52.973109000000001</c:v>
                </c:pt>
                <c:pt idx="11">
                  <c:v>58.784475000000022</c:v>
                </c:pt>
              </c:numCache>
            </c:numRef>
          </c:val>
          <c:extLst>
            <c:ext xmlns:c16="http://schemas.microsoft.com/office/drawing/2014/chart" uri="{C3380CC4-5D6E-409C-BE32-E72D297353CC}">
              <c16:uniqueId val="{00000001-85BA-41BF-94A4-ABB20CCABEA8}"/>
            </c:ext>
          </c:extLst>
        </c:ser>
        <c:ser>
          <c:idx val="2"/>
          <c:order val="2"/>
          <c:tx>
            <c:strRef>
              <c:f>'5.1'!$A$10</c:f>
              <c:strCache>
                <c:ptCount val="1"/>
                <c:pt idx="0">
                  <c:v>Hard coal</c:v>
                </c:pt>
              </c:strCache>
            </c:strRef>
          </c:tx>
          <c:spPr>
            <a:solidFill>
              <a:schemeClr val="accent4"/>
            </a:solidFill>
          </c:spPr>
          <c:invertIfNegative val="0"/>
          <c:val>
            <c:numRef>
              <c:f>'5.1'!$B$10:$M$10</c:f>
              <c:numCache>
                <c:formatCode>#,##0.0</c:formatCode>
                <c:ptCount val="12"/>
                <c:pt idx="0">
                  <c:v>1057.245126</c:v>
                </c:pt>
                <c:pt idx="1">
                  <c:v>633.10364000000004</c:v>
                </c:pt>
                <c:pt idx="2">
                  <c:v>577.22798399999999</c:v>
                </c:pt>
                <c:pt idx="3">
                  <c:v>391.00806299999999</c:v>
                </c:pt>
                <c:pt idx="4">
                  <c:v>157.555207</c:v>
                </c:pt>
                <c:pt idx="5">
                  <c:v>118.582306</c:v>
                </c:pt>
                <c:pt idx="6">
                  <c:v>84.394270000000006</c:v>
                </c:pt>
                <c:pt idx="7">
                  <c:v>101.172562</c:v>
                </c:pt>
                <c:pt idx="8">
                  <c:v>126.58607800000001</c:v>
                </c:pt>
                <c:pt idx="9">
                  <c:v>379.98551600000002</c:v>
                </c:pt>
                <c:pt idx="10">
                  <c:v>708.44134999999994</c:v>
                </c:pt>
                <c:pt idx="11">
                  <c:v>821.035616</c:v>
                </c:pt>
              </c:numCache>
            </c:numRef>
          </c:val>
          <c:extLst>
            <c:ext xmlns:c16="http://schemas.microsoft.com/office/drawing/2014/chart" uri="{C3380CC4-5D6E-409C-BE32-E72D297353CC}">
              <c16:uniqueId val="{00000002-85BA-41BF-94A4-ABB20CCABEA8}"/>
            </c:ext>
          </c:extLst>
        </c:ser>
        <c:ser>
          <c:idx val="3"/>
          <c:order val="3"/>
          <c:tx>
            <c:strRef>
              <c:f>'5.1'!$A$11</c:f>
              <c:strCache>
                <c:ptCount val="1"/>
                <c:pt idx="0">
                  <c:v>Electrical energy</c:v>
                </c:pt>
              </c:strCache>
            </c:strRef>
          </c:tx>
          <c:spPr>
            <a:solidFill>
              <a:schemeClr val="accent4"/>
            </a:solidFill>
          </c:spPr>
          <c:invertIfNegative val="0"/>
          <c:val>
            <c:numRef>
              <c:f>'5.1'!$B$11:$M$11</c:f>
              <c:numCache>
                <c:formatCode>#,##0.0</c:formatCode>
                <c:ptCount val="12"/>
                <c:pt idx="0">
                  <c:v>7.0131129999999997</c:v>
                </c:pt>
                <c:pt idx="1">
                  <c:v>7.0436720000000008</c:v>
                </c:pt>
                <c:pt idx="2">
                  <c:v>8.0578000000000003</c:v>
                </c:pt>
                <c:pt idx="3">
                  <c:v>7.7761800000000001</c:v>
                </c:pt>
                <c:pt idx="4">
                  <c:v>8.7895079999999997</c:v>
                </c:pt>
                <c:pt idx="5">
                  <c:v>6.9753569999999998</c:v>
                </c:pt>
                <c:pt idx="6">
                  <c:v>3.8105349999999998</c:v>
                </c:pt>
                <c:pt idx="7">
                  <c:v>9.4810760000000016</c:v>
                </c:pt>
                <c:pt idx="8">
                  <c:v>10.180546999999999</c:v>
                </c:pt>
                <c:pt idx="9">
                  <c:v>8.7015469999999997</c:v>
                </c:pt>
                <c:pt idx="10">
                  <c:v>4.518485000000001</c:v>
                </c:pt>
                <c:pt idx="11">
                  <c:v>5.9198310000000003</c:v>
                </c:pt>
              </c:numCache>
            </c:numRef>
          </c:val>
          <c:extLst>
            <c:ext xmlns:c16="http://schemas.microsoft.com/office/drawing/2014/chart" uri="{C3380CC4-5D6E-409C-BE32-E72D297353CC}">
              <c16:uniqueId val="{00000003-85BA-41BF-94A4-ABB20CCABEA8}"/>
            </c:ext>
          </c:extLst>
        </c:ser>
        <c:ser>
          <c:idx val="4"/>
          <c:order val="4"/>
          <c:tx>
            <c:strRef>
              <c:f>'5.1'!$A$12</c:f>
              <c:strCache>
                <c:ptCount val="1"/>
                <c:pt idx="0">
                  <c:v>Ambient energy (heat pump)</c:v>
                </c:pt>
              </c:strCache>
            </c:strRef>
          </c:tx>
          <c:spPr>
            <a:solidFill>
              <a:schemeClr val="accent5"/>
            </a:solidFill>
          </c:spPr>
          <c:invertIfNegative val="0"/>
          <c:val>
            <c:numRef>
              <c:f>'5.1'!$B$12:$M$12</c:f>
              <c:numCache>
                <c:formatCode>#,##0.0</c:formatCode>
                <c:ptCount val="12"/>
                <c:pt idx="0">
                  <c:v>12.037753901786701</c:v>
                </c:pt>
                <c:pt idx="1">
                  <c:v>8.7004922847878792</c:v>
                </c:pt>
                <c:pt idx="2">
                  <c:v>8.9156231650099826</c:v>
                </c:pt>
                <c:pt idx="3">
                  <c:v>7.5268091244679498</c:v>
                </c:pt>
                <c:pt idx="4">
                  <c:v>5.9726838815043246</c:v>
                </c:pt>
                <c:pt idx="5">
                  <c:v>6.1974480793614166</c:v>
                </c:pt>
                <c:pt idx="6">
                  <c:v>6.7944176832414813</c:v>
                </c:pt>
                <c:pt idx="7">
                  <c:v>5.4503265475520024</c:v>
                </c:pt>
                <c:pt idx="8">
                  <c:v>4.7657403334656614</c:v>
                </c:pt>
                <c:pt idx="9">
                  <c:v>8.6235030005731534</c:v>
                </c:pt>
                <c:pt idx="10">
                  <c:v>9.123164258203607</c:v>
                </c:pt>
                <c:pt idx="11">
                  <c:v>10.081896740045844</c:v>
                </c:pt>
              </c:numCache>
            </c:numRef>
          </c:val>
          <c:extLst>
            <c:ext xmlns:c16="http://schemas.microsoft.com/office/drawing/2014/chart" uri="{C3380CC4-5D6E-409C-BE32-E72D297353CC}">
              <c16:uniqueId val="{00000004-85BA-41BF-94A4-ABB20CCABEA8}"/>
            </c:ext>
          </c:extLst>
        </c:ser>
        <c:ser>
          <c:idx val="5"/>
          <c:order val="5"/>
          <c:tx>
            <c:strRef>
              <c:f>'5.1'!$A$13</c:f>
              <c:strCache>
                <c:ptCount val="1"/>
                <c:pt idx="0">
                  <c:v>Solar energy (solar panel)</c:v>
                </c:pt>
              </c:strCache>
            </c:strRef>
          </c:tx>
          <c:spPr>
            <a:solidFill>
              <a:schemeClr val="accent6"/>
            </a:solidFill>
          </c:spPr>
          <c:invertIfNegative val="0"/>
          <c:val>
            <c:numRef>
              <c:f>'5.1'!$B$13:$M$13</c:f>
              <c:numCache>
                <c:formatCode>#,##0.0</c:formatCode>
                <c:ptCount val="12"/>
                <c:pt idx="0">
                  <c:v>0.27752000000000004</c:v>
                </c:pt>
                <c:pt idx="1">
                  <c:v>0.10791000000000001</c:v>
                </c:pt>
                <c:pt idx="2">
                  <c:v>0.20577999999999999</c:v>
                </c:pt>
                <c:pt idx="3">
                  <c:v>0.11462</c:v>
                </c:pt>
                <c:pt idx="4">
                  <c:v>0.10443</c:v>
                </c:pt>
                <c:pt idx="5">
                  <c:v>9.3180000000000013E-2</c:v>
                </c:pt>
                <c:pt idx="6">
                  <c:v>0.10849</c:v>
                </c:pt>
                <c:pt idx="7">
                  <c:v>0.10258</c:v>
                </c:pt>
                <c:pt idx="8">
                  <c:v>0.12323999999999999</c:v>
                </c:pt>
                <c:pt idx="9">
                  <c:v>0.18567000000000003</c:v>
                </c:pt>
                <c:pt idx="10">
                  <c:v>0.26630000000000004</c:v>
                </c:pt>
                <c:pt idx="11">
                  <c:v>0.30656899999999998</c:v>
                </c:pt>
              </c:numCache>
            </c:numRef>
          </c:val>
          <c:extLst>
            <c:ext xmlns:c16="http://schemas.microsoft.com/office/drawing/2014/chart" uri="{C3380CC4-5D6E-409C-BE32-E72D297353CC}">
              <c16:uniqueId val="{00000005-85BA-41BF-94A4-ABB20CCABEA8}"/>
            </c:ext>
          </c:extLst>
        </c:ser>
        <c:ser>
          <c:idx val="6"/>
          <c:order val="6"/>
          <c:tx>
            <c:strRef>
              <c:f>'5.1'!$A$14</c:f>
              <c:strCache>
                <c:ptCount val="1"/>
                <c:pt idx="0">
                  <c:v>Brown coal</c:v>
                </c:pt>
              </c:strCache>
            </c:strRef>
          </c:tx>
          <c:spPr>
            <a:solidFill>
              <a:srgbClr val="F0948F"/>
            </a:solidFill>
          </c:spPr>
          <c:invertIfNegative val="0"/>
          <c:val>
            <c:numRef>
              <c:f>'5.1'!$B$14:$M$14</c:f>
              <c:numCache>
                <c:formatCode>#,##0.0</c:formatCode>
                <c:ptCount val="12"/>
                <c:pt idx="0">
                  <c:v>5337.6962889999995</c:v>
                </c:pt>
                <c:pt idx="1">
                  <c:v>3636.8974839999992</c:v>
                </c:pt>
                <c:pt idx="2">
                  <c:v>3222.66813</c:v>
                </c:pt>
                <c:pt idx="3">
                  <c:v>2323.5997669999997</c:v>
                </c:pt>
                <c:pt idx="4">
                  <c:v>1359.3184990000004</c:v>
                </c:pt>
                <c:pt idx="5">
                  <c:v>1005.5449089999998</c:v>
                </c:pt>
                <c:pt idx="6">
                  <c:v>692.00163099999986</c:v>
                </c:pt>
                <c:pt idx="7">
                  <c:v>788.20513899999992</c:v>
                </c:pt>
                <c:pt idx="8">
                  <c:v>1332.0926670000003</c:v>
                </c:pt>
                <c:pt idx="9">
                  <c:v>2432.8560779999998</c:v>
                </c:pt>
                <c:pt idx="10">
                  <c:v>3911.0620160000003</c:v>
                </c:pt>
                <c:pt idx="11">
                  <c:v>4632.8373920000004</c:v>
                </c:pt>
              </c:numCache>
            </c:numRef>
          </c:val>
          <c:extLst>
            <c:ext xmlns:c16="http://schemas.microsoft.com/office/drawing/2014/chart" uri="{C3380CC4-5D6E-409C-BE32-E72D297353CC}">
              <c16:uniqueId val="{00000006-85BA-41BF-94A4-ABB20CCABEA8}"/>
            </c:ext>
          </c:extLst>
        </c:ser>
        <c:ser>
          <c:idx val="7"/>
          <c:order val="7"/>
          <c:tx>
            <c:strRef>
              <c:f>'5.1'!$A$15</c:f>
              <c:strCache>
                <c:ptCount val="1"/>
                <c:pt idx="0">
                  <c:v>Nuclear fuel</c:v>
                </c:pt>
              </c:strCache>
            </c:strRef>
          </c:tx>
          <c:spPr>
            <a:solidFill>
              <a:srgbClr val="F7C9C7"/>
            </a:solidFill>
          </c:spPr>
          <c:invertIfNegative val="0"/>
          <c:val>
            <c:numRef>
              <c:f>'5.1'!$B$15:$M$15</c:f>
              <c:numCache>
                <c:formatCode>#,##0.0</c:formatCode>
                <c:ptCount val="12"/>
                <c:pt idx="0">
                  <c:v>165.14170999999999</c:v>
                </c:pt>
                <c:pt idx="1">
                  <c:v>95.534589999999994</c:v>
                </c:pt>
                <c:pt idx="2">
                  <c:v>105.88573999999998</c:v>
                </c:pt>
                <c:pt idx="3">
                  <c:v>77.802720000000008</c:v>
                </c:pt>
                <c:pt idx="4">
                  <c:v>44.144090000000006</c:v>
                </c:pt>
                <c:pt idx="5">
                  <c:v>28.215979999999998</c:v>
                </c:pt>
                <c:pt idx="6">
                  <c:v>16.845170000000003</c:v>
                </c:pt>
                <c:pt idx="7">
                  <c:v>5.9046500000000002</c:v>
                </c:pt>
                <c:pt idx="8">
                  <c:v>9.79908</c:v>
                </c:pt>
                <c:pt idx="9">
                  <c:v>80.353499999999997</c:v>
                </c:pt>
                <c:pt idx="10">
                  <c:v>134.50604000000001</c:v>
                </c:pt>
                <c:pt idx="11">
                  <c:v>153.84072999999998</c:v>
                </c:pt>
              </c:numCache>
            </c:numRef>
          </c:val>
          <c:extLst>
            <c:ext xmlns:c16="http://schemas.microsoft.com/office/drawing/2014/chart" uri="{C3380CC4-5D6E-409C-BE32-E72D297353CC}">
              <c16:uniqueId val="{00000007-85BA-41BF-94A4-ABB20CCABEA8}"/>
            </c:ext>
          </c:extLst>
        </c:ser>
        <c:ser>
          <c:idx val="8"/>
          <c:order val="8"/>
          <c:tx>
            <c:strRef>
              <c:f>'5.1'!$A$16</c:f>
              <c:strCache>
                <c:ptCount val="1"/>
                <c:pt idx="0">
                  <c:v>Coke</c:v>
                </c:pt>
              </c:strCache>
            </c:strRef>
          </c:tx>
          <c:spPr>
            <a:solidFill>
              <a:schemeClr val="tx1"/>
            </a:solidFill>
          </c:spPr>
          <c:invertIfNegative val="0"/>
          <c:val>
            <c:numRef>
              <c:f>'5.1'!$B$16:$M$16</c:f>
              <c:numCache>
                <c:formatCode>#,##0.0</c:formatCode>
                <c:ptCount val="12"/>
                <c:pt idx="0">
                  <c:v>0</c:v>
                </c:pt>
                <c:pt idx="1">
                  <c:v>0</c:v>
                </c:pt>
                <c:pt idx="2">
                  <c:v>0</c:v>
                </c:pt>
                <c:pt idx="3">
                  <c:v>0</c:v>
                </c:pt>
                <c:pt idx="4">
                  <c:v>0</c:v>
                </c:pt>
                <c:pt idx="5">
                  <c:v>0</c:v>
                </c:pt>
                <c:pt idx="6">
                  <c:v>0</c:v>
                </c:pt>
                <c:pt idx="7">
                  <c:v>0</c:v>
                </c:pt>
                <c:pt idx="8">
                  <c:v>0</c:v>
                </c:pt>
                <c:pt idx="9">
                  <c:v>0</c:v>
                </c:pt>
                <c:pt idx="10">
                  <c:v>3.5999999999999997E-2</c:v>
                </c:pt>
                <c:pt idx="11">
                  <c:v>0.02</c:v>
                </c:pt>
              </c:numCache>
            </c:numRef>
          </c:val>
          <c:extLst>
            <c:ext xmlns:c16="http://schemas.microsoft.com/office/drawing/2014/chart" uri="{C3380CC4-5D6E-409C-BE32-E72D297353CC}">
              <c16:uniqueId val="{00000008-85BA-41BF-94A4-ABB20CCABEA8}"/>
            </c:ext>
          </c:extLst>
        </c:ser>
        <c:ser>
          <c:idx val="9"/>
          <c:order val="9"/>
          <c:tx>
            <c:strRef>
              <c:f>'5.1'!$A$17</c:f>
              <c:strCache>
                <c:ptCount val="1"/>
                <c:pt idx="0">
                  <c:v>Waste heat</c:v>
                </c:pt>
              </c:strCache>
            </c:strRef>
          </c:tx>
          <c:spPr>
            <a:solidFill>
              <a:srgbClr val="646363"/>
            </a:solidFill>
          </c:spPr>
          <c:invertIfNegative val="0"/>
          <c:val>
            <c:numRef>
              <c:f>'5.1'!$B$17:$M$17</c:f>
              <c:numCache>
                <c:formatCode>#,##0.0</c:formatCode>
                <c:ptCount val="12"/>
                <c:pt idx="0">
                  <c:v>87.920591000000002</c:v>
                </c:pt>
                <c:pt idx="1">
                  <c:v>87.642083</c:v>
                </c:pt>
                <c:pt idx="2">
                  <c:v>75.262092999999993</c:v>
                </c:pt>
                <c:pt idx="3">
                  <c:v>93.502456000000009</c:v>
                </c:pt>
                <c:pt idx="4">
                  <c:v>74.908930999999995</c:v>
                </c:pt>
                <c:pt idx="5">
                  <c:v>82.181916999999999</c:v>
                </c:pt>
                <c:pt idx="6">
                  <c:v>81.671397999999996</c:v>
                </c:pt>
                <c:pt idx="7">
                  <c:v>74.594770000000011</c:v>
                </c:pt>
                <c:pt idx="8">
                  <c:v>64.546924000000004</c:v>
                </c:pt>
                <c:pt idx="9">
                  <c:v>69.777662000000007</c:v>
                </c:pt>
                <c:pt idx="10">
                  <c:v>88.514649999999989</c:v>
                </c:pt>
                <c:pt idx="11">
                  <c:v>89.170095999999987</c:v>
                </c:pt>
              </c:numCache>
            </c:numRef>
          </c:val>
          <c:extLst>
            <c:ext xmlns:c16="http://schemas.microsoft.com/office/drawing/2014/chart" uri="{C3380CC4-5D6E-409C-BE32-E72D297353CC}">
              <c16:uniqueId val="{00000009-85BA-41BF-94A4-ABB20CCABEA8}"/>
            </c:ext>
          </c:extLst>
        </c:ser>
        <c:ser>
          <c:idx val="10"/>
          <c:order val="10"/>
          <c:tx>
            <c:strRef>
              <c:f>'5.1'!$A$18</c:f>
              <c:strCache>
                <c:ptCount val="1"/>
                <c:pt idx="0">
                  <c:v>Other liquid fuels</c:v>
                </c:pt>
              </c:strCache>
            </c:strRef>
          </c:tx>
          <c:spPr>
            <a:solidFill>
              <a:srgbClr val="D0D0D0"/>
            </a:solidFill>
          </c:spPr>
          <c:invertIfNegative val="0"/>
          <c:val>
            <c:numRef>
              <c:f>'5.1'!$B$18:$M$18</c:f>
              <c:numCache>
                <c:formatCode>#,##0.0</c:formatCode>
                <c:ptCount val="12"/>
                <c:pt idx="0">
                  <c:v>8.6092589999999998</c:v>
                </c:pt>
                <c:pt idx="1">
                  <c:v>2.5861530000000004</c:v>
                </c:pt>
                <c:pt idx="2">
                  <c:v>1.202213</c:v>
                </c:pt>
                <c:pt idx="3">
                  <c:v>4.2201209999999989</c:v>
                </c:pt>
                <c:pt idx="4">
                  <c:v>0.60944900000000002</c:v>
                </c:pt>
                <c:pt idx="5">
                  <c:v>0.52254899999999993</c:v>
                </c:pt>
                <c:pt idx="6">
                  <c:v>0.25546400000000002</c:v>
                </c:pt>
                <c:pt idx="7">
                  <c:v>0.83323500000000006</c:v>
                </c:pt>
                <c:pt idx="8">
                  <c:v>2.2809359999999996</c:v>
                </c:pt>
                <c:pt idx="9">
                  <c:v>4.199396000000001</c:v>
                </c:pt>
                <c:pt idx="10">
                  <c:v>7.9157079999999995</c:v>
                </c:pt>
                <c:pt idx="11">
                  <c:v>7.4348179999999999</c:v>
                </c:pt>
              </c:numCache>
            </c:numRef>
          </c:val>
          <c:extLst>
            <c:ext xmlns:c16="http://schemas.microsoft.com/office/drawing/2014/chart" uri="{C3380CC4-5D6E-409C-BE32-E72D297353CC}">
              <c16:uniqueId val="{0000000A-85BA-41BF-94A4-ABB20CCABEA8}"/>
            </c:ext>
          </c:extLst>
        </c:ser>
        <c:ser>
          <c:idx val="11"/>
          <c:order val="11"/>
          <c:tx>
            <c:strRef>
              <c:f>'5.1'!$A$19</c:f>
              <c:strCache>
                <c:ptCount val="1"/>
                <c:pt idx="0">
                  <c:v>Other solid fuels</c:v>
                </c:pt>
              </c:strCache>
            </c:strRef>
          </c:tx>
          <c:spPr>
            <a:solidFill>
              <a:srgbClr val="D0D0D0"/>
            </a:solidFill>
          </c:spPr>
          <c:invertIfNegative val="0"/>
          <c:val>
            <c:numRef>
              <c:f>'5.1'!$B$19:$M$19</c:f>
              <c:numCache>
                <c:formatCode>#,##0.0</c:formatCode>
                <c:ptCount val="12"/>
                <c:pt idx="0">
                  <c:v>336.76181799999995</c:v>
                </c:pt>
                <c:pt idx="1">
                  <c:v>325.54970799999995</c:v>
                </c:pt>
                <c:pt idx="2">
                  <c:v>318.90088400000002</c:v>
                </c:pt>
                <c:pt idx="3">
                  <c:v>290.30203799999992</c:v>
                </c:pt>
                <c:pt idx="4">
                  <c:v>250.481111</c:v>
                </c:pt>
                <c:pt idx="5">
                  <c:v>219.73164399999999</c:v>
                </c:pt>
                <c:pt idx="6">
                  <c:v>197.14690600000003</c:v>
                </c:pt>
                <c:pt idx="7">
                  <c:v>218.298967</c:v>
                </c:pt>
                <c:pt idx="8">
                  <c:v>201.44562299999998</c:v>
                </c:pt>
                <c:pt idx="9">
                  <c:v>256.58018099999998</c:v>
                </c:pt>
                <c:pt idx="10">
                  <c:v>351.12974400000007</c:v>
                </c:pt>
                <c:pt idx="11">
                  <c:v>340.74556000000001</c:v>
                </c:pt>
              </c:numCache>
            </c:numRef>
          </c:val>
          <c:extLst>
            <c:ext xmlns:c16="http://schemas.microsoft.com/office/drawing/2014/chart" uri="{C3380CC4-5D6E-409C-BE32-E72D297353CC}">
              <c16:uniqueId val="{0000000B-85BA-41BF-94A4-ABB20CCABEA8}"/>
            </c:ext>
          </c:extLst>
        </c:ser>
        <c:ser>
          <c:idx val="12"/>
          <c:order val="12"/>
          <c:tx>
            <c:strRef>
              <c:f>'5.1'!$A$20</c:f>
              <c:strCache>
                <c:ptCount val="1"/>
                <c:pt idx="0">
                  <c:v>Other gases</c:v>
                </c:pt>
              </c:strCache>
            </c:strRef>
          </c:tx>
          <c:spPr>
            <a:pattFill prst="ltUpDiag">
              <a:fgClr>
                <a:schemeClr val="tx2"/>
              </a:fgClr>
              <a:bgClr>
                <a:schemeClr val="bg1"/>
              </a:bgClr>
            </a:pattFill>
          </c:spPr>
          <c:invertIfNegative val="0"/>
          <c:val>
            <c:numRef>
              <c:f>'5.1'!$B$20:$M$20</c:f>
              <c:numCache>
                <c:formatCode>#,##0.0</c:formatCode>
                <c:ptCount val="12"/>
                <c:pt idx="0">
                  <c:v>207.39221799999996</c:v>
                </c:pt>
                <c:pt idx="1">
                  <c:v>198.91372700000002</c:v>
                </c:pt>
                <c:pt idx="2">
                  <c:v>200.76551000000001</c:v>
                </c:pt>
                <c:pt idx="3">
                  <c:v>195.49948000000001</c:v>
                </c:pt>
                <c:pt idx="4">
                  <c:v>185.05208599999992</c:v>
                </c:pt>
                <c:pt idx="5">
                  <c:v>139.98778799999999</c:v>
                </c:pt>
                <c:pt idx="6">
                  <c:v>141.71013500000001</c:v>
                </c:pt>
                <c:pt idx="7">
                  <c:v>125.158238</c:v>
                </c:pt>
                <c:pt idx="8">
                  <c:v>114.213651</c:v>
                </c:pt>
                <c:pt idx="9">
                  <c:v>213.26547600000004</c:v>
                </c:pt>
                <c:pt idx="10">
                  <c:v>200.13072599999998</c:v>
                </c:pt>
                <c:pt idx="11">
                  <c:v>215.81151799999998</c:v>
                </c:pt>
              </c:numCache>
            </c:numRef>
          </c:val>
          <c:extLst>
            <c:ext xmlns:c16="http://schemas.microsoft.com/office/drawing/2014/chart" uri="{C3380CC4-5D6E-409C-BE32-E72D297353CC}">
              <c16:uniqueId val="{0000000C-85BA-41BF-94A4-ABB20CCABEA8}"/>
            </c:ext>
          </c:extLst>
        </c:ser>
        <c:ser>
          <c:idx val="13"/>
          <c:order val="13"/>
          <c:tx>
            <c:strRef>
              <c:f>'5.1'!$A$21</c:f>
              <c:strCache>
                <c:ptCount val="1"/>
                <c:pt idx="0">
                  <c:v>Other</c:v>
                </c:pt>
              </c:strCache>
            </c:strRef>
          </c:tx>
          <c:spPr>
            <a:pattFill prst="ltUpDiag">
              <a:fgClr>
                <a:schemeClr val="accent5"/>
              </a:fgClr>
              <a:bgClr>
                <a:schemeClr val="bg1"/>
              </a:bgClr>
            </a:pattFill>
          </c:spPr>
          <c:invertIfNegative val="0"/>
          <c:val>
            <c:numRef>
              <c:f>'5.1'!$B$21:$M$21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85BA-41BF-94A4-ABB20CCABEA8}"/>
            </c:ext>
          </c:extLst>
        </c:ser>
        <c:ser>
          <c:idx val="14"/>
          <c:order val="14"/>
          <c:tx>
            <c:strRef>
              <c:f>'5.1'!$A$22</c:f>
              <c:strCache>
                <c:ptCount val="1"/>
                <c:pt idx="0">
                  <c:v>Fuel oils</c:v>
                </c:pt>
              </c:strCache>
            </c:strRef>
          </c:tx>
          <c:spPr>
            <a:pattFill prst="ltUpDiag">
              <a:fgClr>
                <a:schemeClr val="accent2"/>
              </a:fgClr>
              <a:bgClr>
                <a:schemeClr val="bg1"/>
              </a:bgClr>
            </a:pattFill>
          </c:spPr>
          <c:invertIfNegative val="0"/>
          <c:val>
            <c:numRef>
              <c:f>'5.1'!$B$22:$M$22</c:f>
              <c:numCache>
                <c:formatCode>#,##0.0</c:formatCode>
                <c:ptCount val="12"/>
                <c:pt idx="0">
                  <c:v>73.328088000000022</c:v>
                </c:pt>
                <c:pt idx="1">
                  <c:v>13.722963999999997</c:v>
                </c:pt>
                <c:pt idx="2">
                  <c:v>31.748774000000001</c:v>
                </c:pt>
                <c:pt idx="3">
                  <c:v>24.791065000000003</c:v>
                </c:pt>
                <c:pt idx="4">
                  <c:v>1.993976</c:v>
                </c:pt>
                <c:pt idx="5">
                  <c:v>4.424715</c:v>
                </c:pt>
                <c:pt idx="6">
                  <c:v>5.2750180000000011</c:v>
                </c:pt>
                <c:pt idx="7">
                  <c:v>1.578856</c:v>
                </c:pt>
                <c:pt idx="8">
                  <c:v>3.2025230000000007</c:v>
                </c:pt>
                <c:pt idx="9">
                  <c:v>7.0304060000000019</c:v>
                </c:pt>
                <c:pt idx="10">
                  <c:v>17.817671999999998</c:v>
                </c:pt>
                <c:pt idx="11">
                  <c:v>22.445917999999999</c:v>
                </c:pt>
              </c:numCache>
            </c:numRef>
          </c:val>
          <c:extLst>
            <c:ext xmlns:c16="http://schemas.microsoft.com/office/drawing/2014/chart" uri="{C3380CC4-5D6E-409C-BE32-E72D297353CC}">
              <c16:uniqueId val="{0000000E-85BA-41BF-94A4-ABB20CCABEA8}"/>
            </c:ext>
          </c:extLst>
        </c:ser>
        <c:ser>
          <c:idx val="15"/>
          <c:order val="15"/>
          <c:tx>
            <c:strRef>
              <c:f>'5.1'!$A$23</c:f>
              <c:strCache>
                <c:ptCount val="1"/>
                <c:pt idx="0">
                  <c:v>Natural gas</c:v>
                </c:pt>
              </c:strCache>
            </c:strRef>
          </c:tx>
          <c:spPr>
            <a:pattFill prst="ltUpDiag">
              <a:fgClr>
                <a:schemeClr val="accent6"/>
              </a:fgClr>
              <a:bgClr>
                <a:schemeClr val="bg1"/>
              </a:bgClr>
            </a:pattFill>
          </c:spPr>
          <c:invertIfNegative val="0"/>
          <c:val>
            <c:numRef>
              <c:f>'5.1'!$B$23:$M$23</c:f>
              <c:numCache>
                <c:formatCode>#,##0.0</c:formatCode>
                <c:ptCount val="12"/>
                <c:pt idx="0">
                  <c:v>3194.9347110982121</c:v>
                </c:pt>
                <c:pt idx="1">
                  <c:v>2139.6469487152112</c:v>
                </c:pt>
                <c:pt idx="2">
                  <c:v>1944.8219248349906</c:v>
                </c:pt>
                <c:pt idx="3">
                  <c:v>1314.8286398755317</c:v>
                </c:pt>
                <c:pt idx="4">
                  <c:v>882.62875211849575</c:v>
                </c:pt>
                <c:pt idx="5">
                  <c:v>755.28408792063908</c:v>
                </c:pt>
                <c:pt idx="6">
                  <c:v>855.28013631675844</c:v>
                </c:pt>
                <c:pt idx="7">
                  <c:v>812.19203945244874</c:v>
                </c:pt>
                <c:pt idx="8">
                  <c:v>887.82506166653388</c:v>
                </c:pt>
                <c:pt idx="9">
                  <c:v>1641.4371069994263</c:v>
                </c:pt>
                <c:pt idx="10">
                  <c:v>2466.3278237417958</c:v>
                </c:pt>
                <c:pt idx="11">
                  <c:v>2907.2076392599515</c:v>
                </c:pt>
              </c:numCache>
            </c:numRef>
          </c:val>
          <c:extLst>
            <c:ext xmlns:c16="http://schemas.microsoft.com/office/drawing/2014/chart" uri="{C3380CC4-5D6E-409C-BE32-E72D297353CC}">
              <c16:uniqueId val="{0000000F-85BA-41BF-94A4-ABB20CCABEA8}"/>
            </c:ext>
          </c:extLst>
        </c:ser>
        <c:dLbls>
          <c:showLegendKey val="0"/>
          <c:showVal val="0"/>
          <c:showCatName val="0"/>
          <c:showSerName val="0"/>
          <c:showPercent val="0"/>
          <c:showBubbleSize val="0"/>
        </c:dLbls>
        <c:gapWidth val="50"/>
        <c:overlap val="100"/>
        <c:axId val="232740736"/>
        <c:axId val="232742272"/>
      </c:barChart>
      <c:catAx>
        <c:axId val="232740736"/>
        <c:scaling>
          <c:orientation val="minMax"/>
        </c:scaling>
        <c:delete val="0"/>
        <c:axPos val="b"/>
        <c:majorTickMark val="none"/>
        <c:minorTickMark val="none"/>
        <c:tickLblPos val="low"/>
        <c:txPr>
          <a:bodyPr/>
          <a:lstStyle/>
          <a:p>
            <a:pPr>
              <a:defRPr sz="900"/>
            </a:pPr>
            <a:endParaRPr lang="cs-CZ"/>
          </a:p>
        </c:txPr>
        <c:crossAx val="232742272"/>
        <c:crosses val="autoZero"/>
        <c:auto val="1"/>
        <c:lblAlgn val="ctr"/>
        <c:lblOffset val="100"/>
        <c:noMultiLvlLbl val="0"/>
      </c:catAx>
      <c:valAx>
        <c:axId val="232742272"/>
        <c:scaling>
          <c:orientation val="minMax"/>
          <c:max val="12000"/>
        </c:scaling>
        <c:delete val="0"/>
        <c:axPos val="l"/>
        <c:majorGridlines/>
        <c:numFmt formatCode="#,##0" sourceLinked="0"/>
        <c:majorTickMark val="none"/>
        <c:minorTickMark val="none"/>
        <c:tickLblPos val="nextTo"/>
        <c:spPr>
          <a:ln>
            <a:noFill/>
          </a:ln>
        </c:spPr>
        <c:txPr>
          <a:bodyPr/>
          <a:lstStyle/>
          <a:p>
            <a:pPr>
              <a:defRPr sz="900"/>
            </a:pPr>
            <a:endParaRPr lang="cs-CZ"/>
          </a:p>
        </c:txPr>
        <c:crossAx val="23274073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'14.14'!$L$19:$L$26</c:f>
              <c:numCache>
                <c:formatCode>General</c:formatCode>
                <c:ptCount val="8"/>
              </c:numCache>
            </c:numRef>
          </c:cat>
          <c:val>
            <c:numRef>
              <c:f>'14.14'!$M$19:$M$26</c:f>
              <c:numCache>
                <c:formatCode>0.0%</c:formatCode>
                <c:ptCount val="8"/>
              </c:numCache>
            </c:numRef>
          </c:val>
          <c:extLst>
            <c:ext xmlns:c16="http://schemas.microsoft.com/office/drawing/2014/chart" uri="{C3380CC4-5D6E-409C-BE32-E72D297353CC}">
              <c16:uniqueId val="{00000000-4B93-48FA-B3B3-850B24C8D8D2}"/>
            </c:ext>
          </c:extLst>
        </c:ser>
        <c:dLbls>
          <c:showLegendKey val="0"/>
          <c:showVal val="0"/>
          <c:showCatName val="0"/>
          <c:showSerName val="0"/>
          <c:showPercent val="0"/>
          <c:showBubbleSize val="0"/>
        </c:dLbls>
        <c:gapWidth val="150"/>
        <c:axId val="285541120"/>
        <c:axId val="285542656"/>
      </c:barChart>
      <c:catAx>
        <c:axId val="285541120"/>
        <c:scaling>
          <c:orientation val="minMax"/>
        </c:scaling>
        <c:delete val="0"/>
        <c:axPos val="l"/>
        <c:numFmt formatCode="General" sourceLinked="1"/>
        <c:majorTickMark val="none"/>
        <c:minorTickMark val="none"/>
        <c:tickLblPos val="nextTo"/>
        <c:txPr>
          <a:bodyPr/>
          <a:lstStyle/>
          <a:p>
            <a:pPr>
              <a:defRPr sz="900"/>
            </a:pPr>
            <a:endParaRPr lang="cs-CZ"/>
          </a:p>
        </c:txPr>
        <c:crossAx val="285542656"/>
        <c:crosses val="autoZero"/>
        <c:auto val="1"/>
        <c:lblAlgn val="ctr"/>
        <c:lblOffset val="100"/>
        <c:noMultiLvlLbl val="0"/>
      </c:catAx>
      <c:valAx>
        <c:axId val="28554265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54112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b="1" i="0" baseline="0">
                <a:solidFill>
                  <a:srgbClr val="233060"/>
                </a:solidFill>
                <a:effectLst/>
              </a:rPr>
              <a:t>Heat consumption by national economy sector [</a:t>
            </a:r>
            <a:r>
              <a:rPr lang="cs-CZ" sz="1000" b="1" i="0" baseline="0">
                <a:solidFill>
                  <a:srgbClr val="233060"/>
                </a:solidFill>
                <a:effectLst/>
              </a:rPr>
              <a:t>TJ</a:t>
            </a:r>
            <a:r>
              <a:rPr lang="en-US" sz="1000" b="1" i="0" baseline="0">
                <a:solidFill>
                  <a:srgbClr val="233060"/>
                </a:solidFill>
                <a:effectLst/>
              </a:rPr>
              <a:t>]</a:t>
            </a:r>
            <a:endParaRPr lang="cs-CZ" sz="1000">
              <a:solidFill>
                <a:srgbClr val="233060"/>
              </a:solidFill>
              <a:effectLst/>
            </a:endParaRPr>
          </a:p>
        </c:rich>
      </c:tx>
      <c:layout>
        <c:manualLayout>
          <c:xMode val="edge"/>
          <c:yMode val="edge"/>
          <c:x val="1.4519059261955624E-3"/>
          <c:y val="1.5215564440143603E-3"/>
        </c:manualLayout>
      </c:layout>
      <c:overlay val="0"/>
    </c:title>
    <c:autoTitleDeleted val="0"/>
    <c:plotArea>
      <c:layout>
        <c:manualLayout>
          <c:layoutTarget val="inner"/>
          <c:xMode val="edge"/>
          <c:yMode val="edge"/>
          <c:x val="0.10195987988995373"/>
          <c:y val="0.27036963695923538"/>
          <c:w val="0.68446892538024695"/>
          <c:h val="0.57409888981268642"/>
        </c:manualLayout>
      </c:layout>
      <c:barChart>
        <c:barDir val="col"/>
        <c:grouping val="stacked"/>
        <c:varyColors val="0"/>
        <c:ser>
          <c:idx val="0"/>
          <c:order val="0"/>
          <c:tx>
            <c:strRef>
              <c:f>'8.3'!$A$27</c:f>
              <c:strCache>
                <c:ptCount val="1"/>
                <c:pt idx="0">
                  <c:v>Industry</c:v>
                </c:pt>
              </c:strCache>
            </c:strRef>
          </c:tx>
          <c:invertIfNegative val="0"/>
          <c:val>
            <c:numRef>
              <c:f>'8.3'!$B$27:$M$27</c:f>
              <c:numCache>
                <c:formatCode>#,##0.0</c:formatCode>
                <c:ptCount val="12"/>
                <c:pt idx="0">
                  <c:v>80.524640000000005</c:v>
                </c:pt>
                <c:pt idx="1">
                  <c:v>53.007160999999996</c:v>
                </c:pt>
                <c:pt idx="2">
                  <c:v>42.924827000000001</c:v>
                </c:pt>
                <c:pt idx="3">
                  <c:v>31.046195999999998</c:v>
                </c:pt>
                <c:pt idx="4">
                  <c:v>20.892068999999999</c:v>
                </c:pt>
                <c:pt idx="5">
                  <c:v>15.757089999999998</c:v>
                </c:pt>
                <c:pt idx="6">
                  <c:v>13.256609999999998</c:v>
                </c:pt>
                <c:pt idx="7">
                  <c:v>12.866110999999998</c:v>
                </c:pt>
                <c:pt idx="8">
                  <c:v>13.455691</c:v>
                </c:pt>
                <c:pt idx="9">
                  <c:v>27.226491000000003</c:v>
                </c:pt>
                <c:pt idx="10">
                  <c:v>51.328334000000005</c:v>
                </c:pt>
                <c:pt idx="11">
                  <c:v>63.214950000000002</c:v>
                </c:pt>
              </c:numCache>
            </c:numRef>
          </c:val>
          <c:extLst>
            <c:ext xmlns:c16="http://schemas.microsoft.com/office/drawing/2014/chart" uri="{C3380CC4-5D6E-409C-BE32-E72D297353CC}">
              <c16:uniqueId val="{00000000-3CF9-4846-9F8F-A0822549C499}"/>
            </c:ext>
          </c:extLst>
        </c:ser>
        <c:ser>
          <c:idx val="1"/>
          <c:order val="1"/>
          <c:tx>
            <c:strRef>
              <c:f>'8.3'!$A$28</c:f>
              <c:strCache>
                <c:ptCount val="1"/>
                <c:pt idx="0">
                  <c:v>Energy</c:v>
                </c:pt>
              </c:strCache>
            </c:strRef>
          </c:tx>
          <c:invertIfNegative val="0"/>
          <c:val>
            <c:numRef>
              <c:f>'8.3'!$B$28:$M$28</c:f>
              <c:numCache>
                <c:formatCode>#,##0.0</c:formatCode>
                <c:ptCount val="12"/>
                <c:pt idx="0">
                  <c:v>1.1770399999999999</c:v>
                </c:pt>
                <c:pt idx="1">
                  <c:v>0.6129</c:v>
                </c:pt>
                <c:pt idx="2">
                  <c:v>0.52945000000000009</c:v>
                </c:pt>
                <c:pt idx="3">
                  <c:v>0.22291</c:v>
                </c:pt>
                <c:pt idx="4">
                  <c:v>3.7159999999999999E-2</c:v>
                </c:pt>
                <c:pt idx="5">
                  <c:v>1.609E-2</c:v>
                </c:pt>
                <c:pt idx="6">
                  <c:v>1.349E-2</c:v>
                </c:pt>
                <c:pt idx="7">
                  <c:v>1.4630000000000001E-2</c:v>
                </c:pt>
                <c:pt idx="8">
                  <c:v>3.4189999999999998E-2</c:v>
                </c:pt>
                <c:pt idx="9">
                  <c:v>0.24543999999999999</c:v>
                </c:pt>
                <c:pt idx="10">
                  <c:v>0.79070000000000007</c:v>
                </c:pt>
                <c:pt idx="11">
                  <c:v>1.0165199999999999</c:v>
                </c:pt>
              </c:numCache>
            </c:numRef>
          </c:val>
          <c:extLst>
            <c:ext xmlns:c16="http://schemas.microsoft.com/office/drawing/2014/chart" uri="{C3380CC4-5D6E-409C-BE32-E72D297353CC}">
              <c16:uniqueId val="{00000001-3CF9-4846-9F8F-A0822549C499}"/>
            </c:ext>
          </c:extLst>
        </c:ser>
        <c:ser>
          <c:idx val="2"/>
          <c:order val="2"/>
          <c:tx>
            <c:strRef>
              <c:f>'8.3'!$A$29</c:f>
              <c:strCache>
                <c:ptCount val="1"/>
                <c:pt idx="0">
                  <c:v>Transport</c:v>
                </c:pt>
              </c:strCache>
            </c:strRef>
          </c:tx>
          <c:invertIfNegative val="0"/>
          <c:val>
            <c:numRef>
              <c:f>'8.3'!$B$29:$M$29</c:f>
              <c:numCache>
                <c:formatCode>#,##0.0</c:formatCode>
                <c:ptCount val="12"/>
                <c:pt idx="0">
                  <c:v>0.11600000000000001</c:v>
                </c:pt>
                <c:pt idx="1">
                  <c:v>0.06</c:v>
                </c:pt>
                <c:pt idx="2">
                  <c:v>5.6000000000000001E-2</c:v>
                </c:pt>
                <c:pt idx="3">
                  <c:v>3.7999999999999999E-2</c:v>
                </c:pt>
                <c:pt idx="4">
                  <c:v>1.2E-2</c:v>
                </c:pt>
                <c:pt idx="5">
                  <c:v>0.01</c:v>
                </c:pt>
                <c:pt idx="6">
                  <c:v>8.9999999999999993E-3</c:v>
                </c:pt>
                <c:pt idx="7">
                  <c:v>8.9999999999999993E-3</c:v>
                </c:pt>
                <c:pt idx="8">
                  <c:v>1.2999999999999999E-2</c:v>
                </c:pt>
                <c:pt idx="9">
                  <c:v>3.9E-2</c:v>
                </c:pt>
                <c:pt idx="10">
                  <c:v>8.3000000000000004E-2</c:v>
                </c:pt>
                <c:pt idx="11">
                  <c:v>0.105</c:v>
                </c:pt>
              </c:numCache>
            </c:numRef>
          </c:val>
          <c:extLst>
            <c:ext xmlns:c16="http://schemas.microsoft.com/office/drawing/2014/chart" uri="{C3380CC4-5D6E-409C-BE32-E72D297353CC}">
              <c16:uniqueId val="{00000002-3CF9-4846-9F8F-A0822549C499}"/>
            </c:ext>
          </c:extLst>
        </c:ser>
        <c:ser>
          <c:idx val="3"/>
          <c:order val="3"/>
          <c:tx>
            <c:strRef>
              <c:f>'8.3'!$A$30</c:f>
              <c:strCache>
                <c:ptCount val="1"/>
                <c:pt idx="0">
                  <c:v>Construction</c:v>
                </c:pt>
              </c:strCache>
            </c:strRef>
          </c:tx>
          <c:invertIfNegative val="0"/>
          <c:val>
            <c:numRef>
              <c:f>'8.3'!$B$30:$M$30</c:f>
              <c:numCache>
                <c:formatCode>#,##0.0</c:formatCode>
                <c:ptCount val="12"/>
                <c:pt idx="0">
                  <c:v>0.13575000000000001</c:v>
                </c:pt>
                <c:pt idx="1">
                  <c:v>8.5809999999999997E-2</c:v>
                </c:pt>
                <c:pt idx="2">
                  <c:v>5.3359999999999998E-2</c:v>
                </c:pt>
                <c:pt idx="3">
                  <c:v>3.0359999999999998E-2</c:v>
                </c:pt>
                <c:pt idx="4">
                  <c:v>0</c:v>
                </c:pt>
                <c:pt idx="5">
                  <c:v>0</c:v>
                </c:pt>
                <c:pt idx="6">
                  <c:v>0</c:v>
                </c:pt>
                <c:pt idx="7">
                  <c:v>0</c:v>
                </c:pt>
                <c:pt idx="8">
                  <c:v>0</c:v>
                </c:pt>
                <c:pt idx="9">
                  <c:v>5.7790000000000001E-2</c:v>
                </c:pt>
                <c:pt idx="10">
                  <c:v>0.12009</c:v>
                </c:pt>
                <c:pt idx="11">
                  <c:v>0.16932999999999998</c:v>
                </c:pt>
              </c:numCache>
            </c:numRef>
          </c:val>
          <c:extLst>
            <c:ext xmlns:c16="http://schemas.microsoft.com/office/drawing/2014/chart" uri="{C3380CC4-5D6E-409C-BE32-E72D297353CC}">
              <c16:uniqueId val="{00000003-3CF9-4846-9F8F-A0822549C499}"/>
            </c:ext>
          </c:extLst>
        </c:ser>
        <c:ser>
          <c:idx val="4"/>
          <c:order val="4"/>
          <c:tx>
            <c:strRef>
              <c:f>'8.3'!$A$31</c:f>
              <c:strCache>
                <c:ptCount val="1"/>
                <c:pt idx="0">
                  <c:v>Farming and forestry</c:v>
                </c:pt>
              </c:strCache>
            </c:strRef>
          </c:tx>
          <c:spPr>
            <a:solidFill>
              <a:schemeClr val="accent5"/>
            </a:solidFill>
          </c:spPr>
          <c:invertIfNegative val="0"/>
          <c:val>
            <c:numRef>
              <c:f>'8.3'!$B$31:$M$31</c:f>
              <c:numCache>
                <c:formatCode>#,##0.0</c:formatCode>
                <c:ptCount val="12"/>
                <c:pt idx="0">
                  <c:v>5.2481599999999995</c:v>
                </c:pt>
                <c:pt idx="1">
                  <c:v>4.8687070000000006</c:v>
                </c:pt>
                <c:pt idx="2">
                  <c:v>4.0439720000000001</c:v>
                </c:pt>
                <c:pt idx="3">
                  <c:v>2.3720700000000003</c:v>
                </c:pt>
                <c:pt idx="4">
                  <c:v>1.6890049999999999</c:v>
                </c:pt>
                <c:pt idx="5">
                  <c:v>2.4462380000000001</c:v>
                </c:pt>
                <c:pt idx="6">
                  <c:v>1.9803999999999999</c:v>
                </c:pt>
                <c:pt idx="7">
                  <c:v>1.704701</c:v>
                </c:pt>
                <c:pt idx="8">
                  <c:v>3.0996840000000003</c:v>
                </c:pt>
                <c:pt idx="9">
                  <c:v>4.5395780000000006</c:v>
                </c:pt>
                <c:pt idx="10">
                  <c:v>4.9960000000000004</c:v>
                </c:pt>
                <c:pt idx="11">
                  <c:v>4.7974920000000001</c:v>
                </c:pt>
              </c:numCache>
            </c:numRef>
          </c:val>
          <c:extLst>
            <c:ext xmlns:c16="http://schemas.microsoft.com/office/drawing/2014/chart" uri="{C3380CC4-5D6E-409C-BE32-E72D297353CC}">
              <c16:uniqueId val="{00000004-3CF9-4846-9F8F-A0822549C499}"/>
            </c:ext>
          </c:extLst>
        </c:ser>
        <c:ser>
          <c:idx val="5"/>
          <c:order val="5"/>
          <c:tx>
            <c:strRef>
              <c:f>'8.3'!$A$32</c:f>
              <c:strCache>
                <c:ptCount val="1"/>
                <c:pt idx="0">
                  <c:v>Households</c:v>
                </c:pt>
              </c:strCache>
            </c:strRef>
          </c:tx>
          <c:spPr>
            <a:solidFill>
              <a:schemeClr val="accent6"/>
            </a:solidFill>
          </c:spPr>
          <c:invertIfNegative val="0"/>
          <c:val>
            <c:numRef>
              <c:f>'8.3'!$B$32:$M$32</c:f>
              <c:numCache>
                <c:formatCode>#,##0.0</c:formatCode>
                <c:ptCount val="12"/>
                <c:pt idx="0">
                  <c:v>411.16733600000003</c:v>
                </c:pt>
                <c:pt idx="1">
                  <c:v>271.18287599999996</c:v>
                </c:pt>
                <c:pt idx="2">
                  <c:v>242.08806199999995</c:v>
                </c:pt>
                <c:pt idx="3">
                  <c:v>166.36865099999997</c:v>
                </c:pt>
                <c:pt idx="4">
                  <c:v>97.331091999999998</c:v>
                </c:pt>
                <c:pt idx="5">
                  <c:v>76.549275999999978</c:v>
                </c:pt>
                <c:pt idx="6">
                  <c:v>68.116748999999999</c:v>
                </c:pt>
                <c:pt idx="7">
                  <c:v>70.033171999999993</c:v>
                </c:pt>
                <c:pt idx="8">
                  <c:v>94.900268999999994</c:v>
                </c:pt>
                <c:pt idx="9">
                  <c:v>197.49285900000007</c:v>
                </c:pt>
                <c:pt idx="10">
                  <c:v>321.02564699999982</c:v>
                </c:pt>
                <c:pt idx="11">
                  <c:v>396.54843199999999</c:v>
                </c:pt>
              </c:numCache>
            </c:numRef>
          </c:val>
          <c:extLst>
            <c:ext xmlns:c16="http://schemas.microsoft.com/office/drawing/2014/chart" uri="{C3380CC4-5D6E-409C-BE32-E72D297353CC}">
              <c16:uniqueId val="{00000005-3CF9-4846-9F8F-A0822549C499}"/>
            </c:ext>
          </c:extLst>
        </c:ser>
        <c:ser>
          <c:idx val="6"/>
          <c:order val="6"/>
          <c:tx>
            <c:strRef>
              <c:f>'8.3'!$A$33</c:f>
              <c:strCache>
                <c:ptCount val="1"/>
                <c:pt idx="0">
                  <c:v>Retail, services, schools, health care</c:v>
                </c:pt>
              </c:strCache>
            </c:strRef>
          </c:tx>
          <c:spPr>
            <a:solidFill>
              <a:srgbClr val="F0948F"/>
            </a:solidFill>
          </c:spPr>
          <c:invertIfNegative val="0"/>
          <c:val>
            <c:numRef>
              <c:f>'8.3'!$B$33:$M$33</c:f>
              <c:numCache>
                <c:formatCode>#,##0.0</c:formatCode>
                <c:ptCount val="12"/>
                <c:pt idx="0">
                  <c:v>126.07405999999997</c:v>
                </c:pt>
                <c:pt idx="1">
                  <c:v>78.307427999999973</c:v>
                </c:pt>
                <c:pt idx="2">
                  <c:v>68.354264000000001</c:v>
                </c:pt>
                <c:pt idx="3">
                  <c:v>45.192187000000004</c:v>
                </c:pt>
                <c:pt idx="4">
                  <c:v>21.784648000000001</c:v>
                </c:pt>
                <c:pt idx="5">
                  <c:v>15.860624000000001</c:v>
                </c:pt>
                <c:pt idx="6">
                  <c:v>13.399683999999999</c:v>
                </c:pt>
                <c:pt idx="7">
                  <c:v>13.335701</c:v>
                </c:pt>
                <c:pt idx="8">
                  <c:v>20.542348000000004</c:v>
                </c:pt>
                <c:pt idx="9">
                  <c:v>52.354658000000001</c:v>
                </c:pt>
                <c:pt idx="10">
                  <c:v>94.420614999999984</c:v>
                </c:pt>
                <c:pt idx="11">
                  <c:v>106.171359</c:v>
                </c:pt>
              </c:numCache>
            </c:numRef>
          </c:val>
          <c:extLst>
            <c:ext xmlns:c16="http://schemas.microsoft.com/office/drawing/2014/chart" uri="{C3380CC4-5D6E-409C-BE32-E72D297353CC}">
              <c16:uniqueId val="{00000006-3CF9-4846-9F8F-A0822549C499}"/>
            </c:ext>
          </c:extLst>
        </c:ser>
        <c:ser>
          <c:idx val="7"/>
          <c:order val="7"/>
          <c:tx>
            <c:strRef>
              <c:f>'8.3'!$A$34</c:f>
              <c:strCache>
                <c:ptCount val="1"/>
                <c:pt idx="0">
                  <c:v>Other</c:v>
                </c:pt>
              </c:strCache>
            </c:strRef>
          </c:tx>
          <c:spPr>
            <a:solidFill>
              <a:srgbClr val="F7C9C7"/>
            </a:solidFill>
          </c:spPr>
          <c:invertIfNegative val="0"/>
          <c:val>
            <c:numRef>
              <c:f>'8.3'!$B$34:$M$34</c:f>
              <c:numCache>
                <c:formatCode>#,##0.0</c:formatCode>
                <c:ptCount val="12"/>
                <c:pt idx="0">
                  <c:v>114.110236</c:v>
                </c:pt>
                <c:pt idx="1">
                  <c:v>70.584654999999998</c:v>
                </c:pt>
                <c:pt idx="2">
                  <c:v>61.20570399999999</c:v>
                </c:pt>
                <c:pt idx="3">
                  <c:v>38.437517000000007</c:v>
                </c:pt>
                <c:pt idx="4">
                  <c:v>17.294191000000001</c:v>
                </c:pt>
                <c:pt idx="5">
                  <c:v>9.3493229999999983</c:v>
                </c:pt>
                <c:pt idx="6">
                  <c:v>8.3808030000000002</c:v>
                </c:pt>
                <c:pt idx="7">
                  <c:v>5.9765210000000009</c:v>
                </c:pt>
                <c:pt idx="8">
                  <c:v>14.807338</c:v>
                </c:pt>
                <c:pt idx="9">
                  <c:v>45.689101999999998</c:v>
                </c:pt>
                <c:pt idx="10">
                  <c:v>86.394089999999991</c:v>
                </c:pt>
                <c:pt idx="11">
                  <c:v>89.845218000000003</c:v>
                </c:pt>
              </c:numCache>
            </c:numRef>
          </c:val>
          <c:extLst>
            <c:ext xmlns:c16="http://schemas.microsoft.com/office/drawing/2014/chart" uri="{C3380CC4-5D6E-409C-BE32-E72D297353CC}">
              <c16:uniqueId val="{00000007-3CF9-4846-9F8F-A0822549C499}"/>
            </c:ext>
          </c:extLst>
        </c:ser>
        <c:dLbls>
          <c:showLegendKey val="0"/>
          <c:showVal val="0"/>
          <c:showCatName val="0"/>
          <c:showSerName val="0"/>
          <c:showPercent val="0"/>
          <c:showBubbleSize val="0"/>
        </c:dLbls>
        <c:gapWidth val="50"/>
        <c:overlap val="100"/>
        <c:axId val="285740416"/>
        <c:axId val="285742208"/>
      </c:barChart>
      <c:catAx>
        <c:axId val="28574041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5742208"/>
        <c:crosses val="autoZero"/>
        <c:auto val="1"/>
        <c:lblAlgn val="ctr"/>
        <c:lblOffset val="100"/>
        <c:noMultiLvlLbl val="0"/>
      </c:catAx>
      <c:valAx>
        <c:axId val="285742208"/>
        <c:scaling>
          <c:orientation val="minMax"/>
          <c:max val="1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5740416"/>
        <c:crosses val="autoZero"/>
        <c:crossBetween val="between"/>
        <c:majorUnit val="2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solidFill>
                  <a:srgbClr val="233060"/>
                </a:solidFill>
                <a:effectLst/>
              </a:rPr>
              <a:t>Share in CR</a:t>
            </a:r>
            <a:endParaRPr lang="cs-CZ" sz="1000">
              <a:solidFill>
                <a:srgbClr val="233060"/>
              </a:solidFill>
              <a:effectLst/>
            </a:endParaRPr>
          </a:p>
        </c:rich>
      </c:tx>
      <c:layout>
        <c:manualLayout>
          <c:xMode val="edge"/>
          <c:yMode val="edge"/>
          <c:x val="5.2920909316302894E-4"/>
          <c:y val="1.4981255735933544E-2"/>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'8.3'!$M$39</c:f>
              <c:strCache>
                <c:ptCount val="1"/>
                <c:pt idx="0">
                  <c:v>Installed capacity</c:v>
                </c:pt>
              </c:strCache>
            </c:strRef>
          </c:tx>
          <c:invertIfNegative val="0"/>
          <c:val>
            <c:numRef>
              <c:f>'8.3'!$N$39</c:f>
              <c:numCache>
                <c:formatCode>0.0%</c:formatCode>
                <c:ptCount val="1"/>
                <c:pt idx="0">
                  <c:v>4.1116935933910873E-2</c:v>
                </c:pt>
              </c:numCache>
            </c:numRef>
          </c:val>
          <c:extLst>
            <c:ext xmlns:c16="http://schemas.microsoft.com/office/drawing/2014/chart" uri="{C3380CC4-5D6E-409C-BE32-E72D297353CC}">
              <c16:uniqueId val="{00000000-9F11-41FA-B525-72907D9A7F76}"/>
            </c:ext>
          </c:extLst>
        </c:ser>
        <c:ser>
          <c:idx val="1"/>
          <c:order val="1"/>
          <c:tx>
            <c:strRef>
              <c:f>'8.3'!$M$40</c:f>
              <c:strCache>
                <c:ptCount val="1"/>
                <c:pt idx="0">
                  <c:v>Gross heat production</c:v>
                </c:pt>
              </c:strCache>
            </c:strRef>
          </c:tx>
          <c:invertIfNegative val="0"/>
          <c:val>
            <c:numRef>
              <c:f>'8.3'!$N$40</c:f>
              <c:numCache>
                <c:formatCode>0.0%</c:formatCode>
                <c:ptCount val="1"/>
                <c:pt idx="0">
                  <c:v>5.1304820280709929E-2</c:v>
                </c:pt>
              </c:numCache>
            </c:numRef>
          </c:val>
          <c:extLst>
            <c:ext xmlns:c16="http://schemas.microsoft.com/office/drawing/2014/chart" uri="{C3380CC4-5D6E-409C-BE32-E72D297353CC}">
              <c16:uniqueId val="{00000001-9F11-41FA-B525-72907D9A7F76}"/>
            </c:ext>
          </c:extLst>
        </c:ser>
        <c:ser>
          <c:idx val="2"/>
          <c:order val="2"/>
          <c:tx>
            <c:strRef>
              <c:f>'8.3'!$M$41</c:f>
              <c:strCache>
                <c:ptCount val="1"/>
                <c:pt idx="0">
                  <c:v>Heat supply</c:v>
                </c:pt>
              </c:strCache>
            </c:strRef>
          </c:tx>
          <c:invertIfNegative val="0"/>
          <c:val>
            <c:numRef>
              <c:f>'8.3'!$N$41</c:f>
              <c:numCache>
                <c:formatCode>0.0%</c:formatCode>
                <c:ptCount val="1"/>
                <c:pt idx="0">
                  <c:v>6.5016983882124069E-2</c:v>
                </c:pt>
              </c:numCache>
            </c:numRef>
          </c:val>
          <c:extLst>
            <c:ext xmlns:c16="http://schemas.microsoft.com/office/drawing/2014/chart" uri="{C3380CC4-5D6E-409C-BE32-E72D297353CC}">
              <c16:uniqueId val="{00000002-9F11-41FA-B525-72907D9A7F76}"/>
            </c:ext>
          </c:extLst>
        </c:ser>
        <c:dLbls>
          <c:showLegendKey val="0"/>
          <c:showVal val="0"/>
          <c:showCatName val="0"/>
          <c:showSerName val="0"/>
          <c:showPercent val="0"/>
          <c:showBubbleSize val="0"/>
        </c:dLbls>
        <c:gapWidth val="150"/>
        <c:axId val="285764992"/>
        <c:axId val="285774976"/>
      </c:barChart>
      <c:catAx>
        <c:axId val="285764992"/>
        <c:scaling>
          <c:orientation val="maxMin"/>
        </c:scaling>
        <c:delete val="0"/>
        <c:axPos val="l"/>
        <c:numFmt formatCode="General" sourceLinked="1"/>
        <c:majorTickMark val="none"/>
        <c:minorTickMark val="none"/>
        <c:tickLblPos val="none"/>
        <c:crossAx val="285774976"/>
        <c:crosses val="autoZero"/>
        <c:auto val="1"/>
        <c:lblAlgn val="ctr"/>
        <c:lblOffset val="100"/>
        <c:noMultiLvlLbl val="0"/>
      </c:catAx>
      <c:valAx>
        <c:axId val="285774976"/>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5764992"/>
        <c:crosses val="max"/>
        <c:crossBetween val="between"/>
      </c:valAx>
    </c:plotArea>
    <c:legend>
      <c:legendPos val="b"/>
      <c:layout>
        <c:manualLayout>
          <c:xMode val="edge"/>
          <c:yMode val="edge"/>
          <c:x val="0"/>
          <c:y val="0.67788090732261574"/>
          <c:w val="0.64054290327074259"/>
          <c:h val="0.32211909267738426"/>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F497D"/>
                </a:solidFill>
                <a:latin typeface="+mn-lt"/>
                <a:ea typeface="+mn-ea"/>
                <a:cs typeface="+mn-cs"/>
              </a:defRPr>
            </a:pPr>
            <a:r>
              <a:rPr lang="en-US" sz="1000" b="1" i="0" baseline="0">
                <a:solidFill>
                  <a:srgbClr val="233060"/>
                </a:solidFill>
                <a:effectLst/>
                <a:latin typeface="Arial" panose="020B0604020202020204" pitchFamily="34" charset="0"/>
                <a:cs typeface="Arial" panose="020B0604020202020204" pitchFamily="34" charset="0"/>
              </a:rPr>
              <a:t>Heat supply by fuel [</a:t>
            </a:r>
            <a:r>
              <a:rPr lang="cs-CZ" sz="1000" b="1" i="0" baseline="0">
                <a:solidFill>
                  <a:srgbClr val="233060"/>
                </a:solidFill>
                <a:effectLst/>
                <a:latin typeface="Arial" panose="020B0604020202020204" pitchFamily="34" charset="0"/>
                <a:cs typeface="Arial" panose="020B0604020202020204" pitchFamily="34" charset="0"/>
              </a:rPr>
              <a:t>TJ</a:t>
            </a:r>
            <a:r>
              <a:rPr lang="en-US" sz="1000" b="1" i="0" baseline="0">
                <a:solidFill>
                  <a:srgbClr val="233060"/>
                </a:solidFill>
                <a:effectLst/>
                <a:latin typeface="Arial" panose="020B0604020202020204" pitchFamily="34" charset="0"/>
                <a:cs typeface="Arial" panose="020B0604020202020204" pitchFamily="34" charset="0"/>
              </a:rPr>
              <a:t>]</a:t>
            </a:r>
            <a:endParaRPr lang="cs-CZ" sz="1000">
              <a:solidFill>
                <a:srgbClr val="233060"/>
              </a:solidFill>
              <a:effectLst/>
              <a:latin typeface="Arial" panose="020B0604020202020204" pitchFamily="34" charset="0"/>
              <a:cs typeface="Arial" panose="020B0604020202020204" pitchFamily="34" charset="0"/>
            </a:endParaRPr>
          </a:p>
        </c:rich>
      </c:tx>
      <c:layout>
        <c:manualLayout>
          <c:xMode val="edge"/>
          <c:yMode val="edge"/>
          <c:x val="1.1007654639433821E-3"/>
          <c:y val="0"/>
        </c:manualLayout>
      </c:layout>
      <c:overlay val="0"/>
    </c:title>
    <c:autoTitleDeleted val="0"/>
    <c:plotArea>
      <c:layout/>
      <c:barChart>
        <c:barDir val="col"/>
        <c:grouping val="stacked"/>
        <c:varyColors val="0"/>
        <c:ser>
          <c:idx val="0"/>
          <c:order val="0"/>
          <c:tx>
            <c:strRef>
              <c:f>'8.3'!$A$10</c:f>
              <c:strCache>
                <c:ptCount val="1"/>
                <c:pt idx="0">
                  <c:v>Biomass</c:v>
                </c:pt>
              </c:strCache>
            </c:strRef>
          </c:tx>
          <c:spPr>
            <a:solidFill>
              <a:srgbClr val="23315F"/>
            </a:solidFill>
          </c:spPr>
          <c:invertIfNegative val="0"/>
          <c:val>
            <c:numRef>
              <c:f>'8.3'!$B$10:$M$10</c:f>
              <c:numCache>
                <c:formatCode>#,##0.0</c:formatCode>
                <c:ptCount val="12"/>
                <c:pt idx="0">
                  <c:v>65.772720000000007</c:v>
                </c:pt>
                <c:pt idx="1">
                  <c:v>46.189489999999999</c:v>
                </c:pt>
                <c:pt idx="2">
                  <c:v>40.310600000000001</c:v>
                </c:pt>
                <c:pt idx="3">
                  <c:v>31.361939999999997</c:v>
                </c:pt>
                <c:pt idx="4">
                  <c:v>20.201160000000002</c:v>
                </c:pt>
                <c:pt idx="5">
                  <c:v>17.954049999999999</c:v>
                </c:pt>
                <c:pt idx="6">
                  <c:v>15.376580000000001</c:v>
                </c:pt>
                <c:pt idx="7">
                  <c:v>17.099799999999998</c:v>
                </c:pt>
                <c:pt idx="8">
                  <c:v>19.260680000000001</c:v>
                </c:pt>
                <c:pt idx="9">
                  <c:v>37.402080000000005</c:v>
                </c:pt>
                <c:pt idx="10">
                  <c:v>57.260580000000004</c:v>
                </c:pt>
                <c:pt idx="11">
                  <c:v>67.761709999999994</c:v>
                </c:pt>
              </c:numCache>
            </c:numRef>
          </c:val>
          <c:extLst>
            <c:ext xmlns:c16="http://schemas.microsoft.com/office/drawing/2014/chart" uri="{C3380CC4-5D6E-409C-BE32-E72D297353CC}">
              <c16:uniqueId val="{00000000-4B44-483A-8B0B-43BAFB2863D8}"/>
            </c:ext>
          </c:extLst>
        </c:ser>
        <c:ser>
          <c:idx val="1"/>
          <c:order val="1"/>
          <c:tx>
            <c:strRef>
              <c:f>'8.3'!$A$11</c:f>
              <c:strCache>
                <c:ptCount val="1"/>
                <c:pt idx="0">
                  <c:v>Biogas</c:v>
                </c:pt>
              </c:strCache>
            </c:strRef>
          </c:tx>
          <c:spPr>
            <a:solidFill>
              <a:srgbClr val="5A6588"/>
            </a:solidFill>
          </c:spPr>
          <c:invertIfNegative val="0"/>
          <c:val>
            <c:numRef>
              <c:f>'8.3'!$B$11:$M$11</c:f>
              <c:numCache>
                <c:formatCode>#,##0.0</c:formatCode>
                <c:ptCount val="12"/>
                <c:pt idx="0">
                  <c:v>7.1913019999999994</c:v>
                </c:pt>
                <c:pt idx="1">
                  <c:v>6.9718390000000001</c:v>
                </c:pt>
                <c:pt idx="2">
                  <c:v>6.5175290000000006</c:v>
                </c:pt>
                <c:pt idx="3">
                  <c:v>5.498462</c:v>
                </c:pt>
                <c:pt idx="4">
                  <c:v>4.5064289999999998</c:v>
                </c:pt>
                <c:pt idx="5">
                  <c:v>3.2129440000000002</c:v>
                </c:pt>
                <c:pt idx="6">
                  <c:v>2.4983339999999998</c:v>
                </c:pt>
                <c:pt idx="7">
                  <c:v>2.0933890000000002</c:v>
                </c:pt>
                <c:pt idx="8">
                  <c:v>3.5841820000000006</c:v>
                </c:pt>
                <c:pt idx="9">
                  <c:v>6.471768</c:v>
                </c:pt>
                <c:pt idx="10">
                  <c:v>8.6234649999999995</c:v>
                </c:pt>
                <c:pt idx="11">
                  <c:v>9.6540780000000019</c:v>
                </c:pt>
              </c:numCache>
            </c:numRef>
          </c:val>
          <c:extLst>
            <c:ext xmlns:c16="http://schemas.microsoft.com/office/drawing/2014/chart" uri="{C3380CC4-5D6E-409C-BE32-E72D297353CC}">
              <c16:uniqueId val="{00000001-4B44-483A-8B0B-43BAFB2863D8}"/>
            </c:ext>
          </c:extLst>
        </c:ser>
        <c:ser>
          <c:idx val="2"/>
          <c:order val="2"/>
          <c:tx>
            <c:strRef>
              <c:f>'8.3'!$A$12</c:f>
              <c:strCache>
                <c:ptCount val="1"/>
                <c:pt idx="0">
                  <c:v>Hard coal</c:v>
                </c:pt>
              </c:strCache>
            </c:strRef>
          </c:tx>
          <c:spPr>
            <a:solidFill>
              <a:srgbClr val="9198B0"/>
            </a:solidFill>
          </c:spPr>
          <c:invertIfNegative val="0"/>
          <c:val>
            <c:numRef>
              <c:f>'8.3'!$B$12:$M$12</c:f>
              <c:numCache>
                <c:formatCode>#,##0.0</c:formatCode>
                <c:ptCount val="12"/>
                <c:pt idx="0">
                  <c:v>4.6719999999999998E-2</c:v>
                </c:pt>
                <c:pt idx="1">
                  <c:v>8.5599999999999999E-3</c:v>
                </c:pt>
                <c:pt idx="2">
                  <c:v>0.11985999999999999</c:v>
                </c:pt>
                <c:pt idx="3">
                  <c:v>6.9100000000000003E-3</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4B44-483A-8B0B-43BAFB2863D8}"/>
            </c:ext>
          </c:extLst>
        </c:ser>
        <c:ser>
          <c:idx val="3"/>
          <c:order val="3"/>
          <c:tx>
            <c:strRef>
              <c:f>'8.3'!$A$13</c:f>
              <c:strCache>
                <c:ptCount val="1"/>
                <c:pt idx="0">
                  <c:v>Electrical energy</c:v>
                </c:pt>
              </c:strCache>
            </c:strRef>
          </c:tx>
          <c:spPr>
            <a:solidFill>
              <a:srgbClr val="C8CBD7"/>
            </a:solidFill>
          </c:spPr>
          <c:invertIfNegative val="0"/>
          <c:val>
            <c:numRef>
              <c:f>'8.3'!$B$13:$M$13</c:f>
              <c:numCache>
                <c:formatCode>#,##0.0</c:formatCode>
                <c:ptCount val="12"/>
                <c:pt idx="0">
                  <c:v>0.52200000000000002</c:v>
                </c:pt>
                <c:pt idx="1">
                  <c:v>0.47199999999999998</c:v>
                </c:pt>
                <c:pt idx="2">
                  <c:v>0.46500000000000002</c:v>
                </c:pt>
                <c:pt idx="3">
                  <c:v>0.95299999999999996</c:v>
                </c:pt>
                <c:pt idx="4">
                  <c:v>0.83299999999999996</c:v>
                </c:pt>
                <c:pt idx="5">
                  <c:v>0.53600000000000003</c:v>
                </c:pt>
                <c:pt idx="6">
                  <c:v>0.69989999999999997</c:v>
                </c:pt>
                <c:pt idx="7">
                  <c:v>0.9153</c:v>
                </c:pt>
                <c:pt idx="8">
                  <c:v>0.60139999999999993</c:v>
                </c:pt>
                <c:pt idx="9">
                  <c:v>0.46800000000000003</c:v>
                </c:pt>
                <c:pt idx="10">
                  <c:v>0.50700000000000001</c:v>
                </c:pt>
                <c:pt idx="11">
                  <c:v>0.46200000000000002</c:v>
                </c:pt>
              </c:numCache>
            </c:numRef>
          </c:val>
          <c:extLst>
            <c:ext xmlns:c16="http://schemas.microsoft.com/office/drawing/2014/chart" uri="{C3380CC4-5D6E-409C-BE32-E72D297353CC}">
              <c16:uniqueId val="{00000003-4B44-483A-8B0B-43BAFB2863D8}"/>
            </c:ext>
          </c:extLst>
        </c:ser>
        <c:ser>
          <c:idx val="4"/>
          <c:order val="4"/>
          <c:tx>
            <c:strRef>
              <c:f>'8.3'!$A$14</c:f>
              <c:strCache>
                <c:ptCount val="1"/>
                <c:pt idx="0">
                  <c:v>Ambient energy (heat pump)</c:v>
                </c:pt>
              </c:strCache>
            </c:strRef>
          </c:tx>
          <c:spPr>
            <a:solidFill>
              <a:srgbClr val="E02C1F"/>
            </a:solidFill>
          </c:spPr>
          <c:invertIfNegative val="0"/>
          <c:val>
            <c:numRef>
              <c:f>'8.3'!$B$14:$M$14</c:f>
              <c:numCache>
                <c:formatCode>#,##0.0</c:formatCode>
                <c:ptCount val="12"/>
                <c:pt idx="0">
                  <c:v>0</c:v>
                </c:pt>
                <c:pt idx="1">
                  <c:v>2.1000000000000001E-2</c:v>
                </c:pt>
                <c:pt idx="2">
                  <c:v>2.1999999999999999E-2</c:v>
                </c:pt>
                <c:pt idx="3">
                  <c:v>3.2000000000000001E-2</c:v>
                </c:pt>
                <c:pt idx="4">
                  <c:v>4.7E-2</c:v>
                </c:pt>
                <c:pt idx="5">
                  <c:v>1.2E-2</c:v>
                </c:pt>
                <c:pt idx="6">
                  <c:v>4.0000000000000001E-3</c:v>
                </c:pt>
                <c:pt idx="7">
                  <c:v>0</c:v>
                </c:pt>
                <c:pt idx="8">
                  <c:v>0</c:v>
                </c:pt>
                <c:pt idx="9">
                  <c:v>1.0999999999999999E-2</c:v>
                </c:pt>
                <c:pt idx="10">
                  <c:v>5.8999999999999997E-2</c:v>
                </c:pt>
                <c:pt idx="11">
                  <c:v>5.8415000000000002E-2</c:v>
                </c:pt>
              </c:numCache>
            </c:numRef>
          </c:val>
          <c:extLst>
            <c:ext xmlns:c16="http://schemas.microsoft.com/office/drawing/2014/chart" uri="{C3380CC4-5D6E-409C-BE32-E72D297353CC}">
              <c16:uniqueId val="{00000004-4B44-483A-8B0B-43BAFB2863D8}"/>
            </c:ext>
          </c:extLst>
        </c:ser>
        <c:ser>
          <c:idx val="5"/>
          <c:order val="5"/>
          <c:tx>
            <c:strRef>
              <c:f>'8.3'!$A$15</c:f>
              <c:strCache>
                <c:ptCount val="1"/>
                <c:pt idx="0">
                  <c:v>Solar energy (solar panel)</c:v>
                </c:pt>
              </c:strCache>
            </c:strRef>
          </c:tx>
          <c:spPr>
            <a:solidFill>
              <a:srgbClr val="E86158"/>
            </a:solidFill>
          </c:spPr>
          <c:invertIfNegative val="0"/>
          <c:val>
            <c:numRef>
              <c:f>'8.3'!$B$15:$M$15</c:f>
              <c:numCache>
                <c:formatCode>#,##0.0</c:formatCode>
                <c:ptCount val="12"/>
                <c:pt idx="0">
                  <c:v>0</c:v>
                </c:pt>
                <c:pt idx="1">
                  <c:v>0</c:v>
                </c:pt>
                <c:pt idx="2">
                  <c:v>0</c:v>
                </c:pt>
                <c:pt idx="3">
                  <c:v>2.1999999999999999E-2</c:v>
                </c:pt>
                <c:pt idx="4">
                  <c:v>0.03</c:v>
                </c:pt>
                <c:pt idx="5">
                  <c:v>2.9000000000000001E-2</c:v>
                </c:pt>
                <c:pt idx="6">
                  <c:v>4.2999999999999997E-2</c:v>
                </c:pt>
                <c:pt idx="7">
                  <c:v>3.6999999999999998E-2</c:v>
                </c:pt>
                <c:pt idx="8">
                  <c:v>0.02</c:v>
                </c:pt>
                <c:pt idx="9">
                  <c:v>2.1000000000000001E-2</c:v>
                </c:pt>
                <c:pt idx="10">
                  <c:v>1.0999999999999999E-2</c:v>
                </c:pt>
                <c:pt idx="11">
                  <c:v>4.9789999999999999E-3</c:v>
                </c:pt>
              </c:numCache>
            </c:numRef>
          </c:val>
          <c:extLst>
            <c:ext xmlns:c16="http://schemas.microsoft.com/office/drawing/2014/chart" uri="{C3380CC4-5D6E-409C-BE32-E72D297353CC}">
              <c16:uniqueId val="{00000005-4B44-483A-8B0B-43BAFB2863D8}"/>
            </c:ext>
          </c:extLst>
        </c:ser>
        <c:ser>
          <c:idx val="6"/>
          <c:order val="6"/>
          <c:tx>
            <c:strRef>
              <c:f>'8.3'!$A$16</c:f>
              <c:strCache>
                <c:ptCount val="1"/>
                <c:pt idx="0">
                  <c:v>Brown coal</c:v>
                </c:pt>
              </c:strCache>
            </c:strRef>
          </c:tx>
          <c:spPr>
            <a:solidFill>
              <a:srgbClr val="F0948F"/>
            </a:solidFill>
          </c:spPr>
          <c:invertIfNegative val="0"/>
          <c:val>
            <c:numRef>
              <c:f>'8.3'!$B$16:$M$16</c:f>
              <c:numCache>
                <c:formatCode>#,##0.0</c:formatCode>
                <c:ptCount val="12"/>
                <c:pt idx="0">
                  <c:v>5.7526200000000003</c:v>
                </c:pt>
                <c:pt idx="1">
                  <c:v>1.54277</c:v>
                </c:pt>
                <c:pt idx="2">
                  <c:v>3.2909000000000002</c:v>
                </c:pt>
                <c:pt idx="3">
                  <c:v>2.1015999999999999</c:v>
                </c:pt>
                <c:pt idx="4">
                  <c:v>0.183</c:v>
                </c:pt>
                <c:pt idx="5">
                  <c:v>0.157</c:v>
                </c:pt>
                <c:pt idx="6">
                  <c:v>0.13300000000000001</c:v>
                </c:pt>
                <c:pt idx="7">
                  <c:v>0.126</c:v>
                </c:pt>
                <c:pt idx="8">
                  <c:v>0.153</c:v>
                </c:pt>
                <c:pt idx="9">
                  <c:v>0.192</c:v>
                </c:pt>
                <c:pt idx="10">
                  <c:v>0.26900000000000002</c:v>
                </c:pt>
                <c:pt idx="11">
                  <c:v>0.358149</c:v>
                </c:pt>
              </c:numCache>
            </c:numRef>
          </c:val>
          <c:extLst>
            <c:ext xmlns:c16="http://schemas.microsoft.com/office/drawing/2014/chart" uri="{C3380CC4-5D6E-409C-BE32-E72D297353CC}">
              <c16:uniqueId val="{00000006-4B44-483A-8B0B-43BAFB2863D8}"/>
            </c:ext>
          </c:extLst>
        </c:ser>
        <c:ser>
          <c:idx val="7"/>
          <c:order val="7"/>
          <c:tx>
            <c:strRef>
              <c:f>'8.3'!$A$17</c:f>
              <c:strCache>
                <c:ptCount val="1"/>
                <c:pt idx="0">
                  <c:v>Nuclear fuel</c:v>
                </c:pt>
              </c:strCache>
            </c:strRef>
          </c:tx>
          <c:spPr>
            <a:solidFill>
              <a:srgbClr val="F7C9C7"/>
            </a:solidFill>
          </c:spPr>
          <c:invertIfNegative val="0"/>
          <c:val>
            <c:numRef>
              <c:f>'8.3'!$B$17:$M$17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4B44-483A-8B0B-43BAFB2863D8}"/>
            </c:ext>
          </c:extLst>
        </c:ser>
        <c:ser>
          <c:idx val="8"/>
          <c:order val="8"/>
          <c:tx>
            <c:strRef>
              <c:f>'8.3'!$A$18</c:f>
              <c:strCache>
                <c:ptCount val="1"/>
                <c:pt idx="0">
                  <c:v>Coke</c:v>
                </c:pt>
              </c:strCache>
            </c:strRef>
          </c:tx>
          <c:spPr>
            <a:solidFill>
              <a:srgbClr val="262626"/>
            </a:solidFill>
          </c:spPr>
          <c:invertIfNegative val="0"/>
          <c:val>
            <c:numRef>
              <c:f>'8.3'!$B$18:$M$18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4B44-483A-8B0B-43BAFB2863D8}"/>
            </c:ext>
          </c:extLst>
        </c:ser>
        <c:ser>
          <c:idx val="9"/>
          <c:order val="9"/>
          <c:tx>
            <c:strRef>
              <c:f>'8.3'!$A$19</c:f>
              <c:strCache>
                <c:ptCount val="1"/>
                <c:pt idx="0">
                  <c:v>Waste heat</c:v>
                </c:pt>
              </c:strCache>
            </c:strRef>
          </c:tx>
          <c:spPr>
            <a:solidFill>
              <a:srgbClr val="646363"/>
            </a:solidFill>
          </c:spPr>
          <c:invertIfNegative val="0"/>
          <c:val>
            <c:numRef>
              <c:f>'8.3'!$B$19:$M$19</c:f>
              <c:numCache>
                <c:formatCode>#,##0.0</c:formatCode>
                <c:ptCount val="12"/>
                <c:pt idx="0">
                  <c:v>4.8822799999999997</c:v>
                </c:pt>
                <c:pt idx="1">
                  <c:v>7.3385600000000002</c:v>
                </c:pt>
                <c:pt idx="2">
                  <c:v>7.3734099999999998</c:v>
                </c:pt>
                <c:pt idx="3">
                  <c:v>5.6717399999999998</c:v>
                </c:pt>
                <c:pt idx="4">
                  <c:v>2.3883400000000004</c:v>
                </c:pt>
                <c:pt idx="5">
                  <c:v>1.7517</c:v>
                </c:pt>
                <c:pt idx="6">
                  <c:v>1.9178199999999999</c:v>
                </c:pt>
                <c:pt idx="7">
                  <c:v>1.9349000000000001</c:v>
                </c:pt>
                <c:pt idx="8">
                  <c:v>2.4274499999999999</c:v>
                </c:pt>
                <c:pt idx="9">
                  <c:v>6.8807290000000005</c:v>
                </c:pt>
                <c:pt idx="10">
                  <c:v>7.7886419999999994</c:v>
                </c:pt>
                <c:pt idx="11">
                  <c:v>7.9576459999999996</c:v>
                </c:pt>
              </c:numCache>
            </c:numRef>
          </c:val>
          <c:extLst>
            <c:ext xmlns:c16="http://schemas.microsoft.com/office/drawing/2014/chart" uri="{C3380CC4-5D6E-409C-BE32-E72D297353CC}">
              <c16:uniqueId val="{00000009-4B44-483A-8B0B-43BAFB2863D8}"/>
            </c:ext>
          </c:extLst>
        </c:ser>
        <c:ser>
          <c:idx val="10"/>
          <c:order val="10"/>
          <c:tx>
            <c:strRef>
              <c:f>'8.3'!$A$20</c:f>
              <c:strCache>
                <c:ptCount val="1"/>
                <c:pt idx="0">
                  <c:v>Other liquid fuels</c:v>
                </c:pt>
              </c:strCache>
            </c:strRef>
          </c:tx>
          <c:spPr>
            <a:solidFill>
              <a:srgbClr val="9D9D9C"/>
            </a:solidFill>
          </c:spPr>
          <c:invertIfNegative val="0"/>
          <c:val>
            <c:numRef>
              <c:f>'8.3'!$B$20:$M$20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4B44-483A-8B0B-43BAFB2863D8}"/>
            </c:ext>
          </c:extLst>
        </c:ser>
        <c:ser>
          <c:idx val="11"/>
          <c:order val="11"/>
          <c:tx>
            <c:strRef>
              <c:f>'8.3'!$A$21</c:f>
              <c:strCache>
                <c:ptCount val="1"/>
                <c:pt idx="0">
                  <c:v>Other solid fuels</c:v>
                </c:pt>
              </c:strCache>
            </c:strRef>
          </c:tx>
          <c:spPr>
            <a:solidFill>
              <a:srgbClr val="D0D0D0"/>
            </a:solidFill>
          </c:spPr>
          <c:invertIfNegative val="0"/>
          <c:val>
            <c:numRef>
              <c:f>'8.3'!$B$21:$M$21</c:f>
              <c:numCache>
                <c:formatCode>#,##0.0</c:formatCode>
                <c:ptCount val="12"/>
                <c:pt idx="0">
                  <c:v>109.26</c:v>
                </c:pt>
                <c:pt idx="1">
                  <c:v>114.361</c:v>
                </c:pt>
                <c:pt idx="2">
                  <c:v>105.104</c:v>
                </c:pt>
                <c:pt idx="3">
                  <c:v>87.763869999999997</c:v>
                </c:pt>
                <c:pt idx="4">
                  <c:v>116.818</c:v>
                </c:pt>
                <c:pt idx="5">
                  <c:v>102.941</c:v>
                </c:pt>
                <c:pt idx="6">
                  <c:v>92.903999999999996</c:v>
                </c:pt>
                <c:pt idx="7">
                  <c:v>91.296000000000006</c:v>
                </c:pt>
                <c:pt idx="8">
                  <c:v>106.91</c:v>
                </c:pt>
                <c:pt idx="9">
                  <c:v>49.290210000000002</c:v>
                </c:pt>
                <c:pt idx="10">
                  <c:v>115.929</c:v>
                </c:pt>
                <c:pt idx="11">
                  <c:v>99.947999999999993</c:v>
                </c:pt>
              </c:numCache>
            </c:numRef>
          </c:val>
          <c:extLst>
            <c:ext xmlns:c16="http://schemas.microsoft.com/office/drawing/2014/chart" uri="{C3380CC4-5D6E-409C-BE32-E72D297353CC}">
              <c16:uniqueId val="{0000000B-4B44-483A-8B0B-43BAFB2863D8}"/>
            </c:ext>
          </c:extLst>
        </c:ser>
        <c:ser>
          <c:idx val="12"/>
          <c:order val="12"/>
          <c:tx>
            <c:strRef>
              <c:f>'8.3'!$A$22</c:f>
              <c:strCache>
                <c:ptCount val="1"/>
                <c:pt idx="0">
                  <c:v>Other gases</c:v>
                </c:pt>
              </c:strCache>
            </c:strRef>
          </c:tx>
          <c:spPr>
            <a:pattFill prst="ltUpDiag">
              <a:fgClr>
                <a:srgbClr val="23315F"/>
              </a:fgClr>
              <a:bgClr>
                <a:sysClr val="window" lastClr="FFFFFF"/>
              </a:bgClr>
            </a:pattFill>
          </c:spPr>
          <c:invertIfNegative val="0"/>
          <c:val>
            <c:numRef>
              <c:f>'8.3'!$B$22:$M$22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4B44-483A-8B0B-43BAFB2863D8}"/>
            </c:ext>
          </c:extLst>
        </c:ser>
        <c:ser>
          <c:idx val="13"/>
          <c:order val="13"/>
          <c:tx>
            <c:strRef>
              <c:f>'8.3'!$A$23</c:f>
              <c:strCache>
                <c:ptCount val="1"/>
                <c:pt idx="0">
                  <c:v>Other</c:v>
                </c:pt>
              </c:strCache>
            </c:strRef>
          </c:tx>
          <c:spPr>
            <a:pattFill prst="ltUpDiag">
              <a:fgClr>
                <a:srgbClr val="E02C1F"/>
              </a:fgClr>
              <a:bgClr>
                <a:sysClr val="window" lastClr="FFFFFF"/>
              </a:bgClr>
            </a:pattFill>
          </c:spPr>
          <c:invertIfNegative val="0"/>
          <c:val>
            <c:numRef>
              <c:f>'8.3'!$B$23:$M$23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4B44-483A-8B0B-43BAFB2863D8}"/>
            </c:ext>
          </c:extLst>
        </c:ser>
        <c:ser>
          <c:idx val="14"/>
          <c:order val="14"/>
          <c:tx>
            <c:strRef>
              <c:f>'8.3'!$A$24</c:f>
              <c:strCache>
                <c:ptCount val="1"/>
                <c:pt idx="0">
                  <c:v>Fuel oils</c:v>
                </c:pt>
              </c:strCache>
            </c:strRef>
          </c:tx>
          <c:spPr>
            <a:pattFill prst="ltUpDiag">
              <a:fgClr>
                <a:srgbClr val="5A6588"/>
              </a:fgClr>
              <a:bgClr>
                <a:sysClr val="window" lastClr="FFFFFF"/>
              </a:bgClr>
            </a:pattFill>
          </c:spPr>
          <c:invertIfNegative val="0"/>
          <c:val>
            <c:numRef>
              <c:f>'8.3'!$B$24:$M$24</c:f>
              <c:numCache>
                <c:formatCode>#,##0.0</c:formatCode>
                <c:ptCount val="12"/>
                <c:pt idx="0">
                  <c:v>1.9361E-2</c:v>
                </c:pt>
                <c:pt idx="1">
                  <c:v>2.0292000000000001E-2</c:v>
                </c:pt>
                <c:pt idx="2">
                  <c:v>1.4378630000000001</c:v>
                </c:pt>
                <c:pt idx="3">
                  <c:v>6.3677190000000001</c:v>
                </c:pt>
                <c:pt idx="4">
                  <c:v>3.9950000000000003E-3</c:v>
                </c:pt>
                <c:pt idx="5">
                  <c:v>6.7469999999999995E-3</c:v>
                </c:pt>
                <c:pt idx="6">
                  <c:v>1.9910000000000001E-3</c:v>
                </c:pt>
                <c:pt idx="7">
                  <c:v>7.1299999999999998E-4</c:v>
                </c:pt>
                <c:pt idx="8">
                  <c:v>1.3609E-2</c:v>
                </c:pt>
                <c:pt idx="9">
                  <c:v>2.2370000000000003E-3</c:v>
                </c:pt>
                <c:pt idx="10">
                  <c:v>1.5823E-2</c:v>
                </c:pt>
                <c:pt idx="11">
                  <c:v>1.5788E-2</c:v>
                </c:pt>
              </c:numCache>
            </c:numRef>
          </c:val>
          <c:extLst>
            <c:ext xmlns:c16="http://schemas.microsoft.com/office/drawing/2014/chart" uri="{C3380CC4-5D6E-409C-BE32-E72D297353CC}">
              <c16:uniqueId val="{0000000E-4B44-483A-8B0B-43BAFB2863D8}"/>
            </c:ext>
          </c:extLst>
        </c:ser>
        <c:ser>
          <c:idx val="15"/>
          <c:order val="15"/>
          <c:tx>
            <c:strRef>
              <c:f>'8.3'!$A$25</c:f>
              <c:strCache>
                <c:ptCount val="1"/>
                <c:pt idx="0">
                  <c:v>Natural gas</c:v>
                </c:pt>
              </c:strCache>
            </c:strRef>
          </c:tx>
          <c:spPr>
            <a:pattFill prst="ltUpDiag">
              <a:fgClr>
                <a:srgbClr val="E86158"/>
              </a:fgClr>
              <a:bgClr>
                <a:sysClr val="window" lastClr="FFFFFF"/>
              </a:bgClr>
            </a:pattFill>
          </c:spPr>
          <c:invertIfNegative val="0"/>
          <c:val>
            <c:numRef>
              <c:f>'8.3'!$B$25:$M$25</c:f>
              <c:numCache>
                <c:formatCode>#,##0.0</c:formatCode>
                <c:ptCount val="12"/>
                <c:pt idx="0">
                  <c:v>605.12694699999986</c:v>
                </c:pt>
                <c:pt idx="1">
                  <c:v>346.79053899999985</c:v>
                </c:pt>
                <c:pt idx="2">
                  <c:v>304.48275000000001</c:v>
                </c:pt>
                <c:pt idx="3">
                  <c:v>187.90745000000001</c:v>
                </c:pt>
                <c:pt idx="4">
                  <c:v>77.587347999999992</c:v>
                </c:pt>
                <c:pt idx="5">
                  <c:v>52.924092000000009</c:v>
                </c:pt>
                <c:pt idx="6">
                  <c:v>46.903655999999998</c:v>
                </c:pt>
                <c:pt idx="7">
                  <c:v>46.969708000000004</c:v>
                </c:pt>
                <c:pt idx="8">
                  <c:v>71.942160999999999</c:v>
                </c:pt>
                <c:pt idx="9">
                  <c:v>264.992391</c:v>
                </c:pt>
                <c:pt idx="10">
                  <c:v>423.38543399999992</c:v>
                </c:pt>
                <c:pt idx="11">
                  <c:v>533.51600399999984</c:v>
                </c:pt>
              </c:numCache>
            </c:numRef>
          </c:val>
          <c:extLst>
            <c:ext xmlns:c16="http://schemas.microsoft.com/office/drawing/2014/chart" uri="{C3380CC4-5D6E-409C-BE32-E72D297353CC}">
              <c16:uniqueId val="{0000000F-4B44-483A-8B0B-43BAFB2863D8}"/>
            </c:ext>
          </c:extLst>
        </c:ser>
        <c:dLbls>
          <c:showLegendKey val="0"/>
          <c:showVal val="0"/>
          <c:showCatName val="0"/>
          <c:showSerName val="0"/>
          <c:showPercent val="0"/>
          <c:showBubbleSize val="0"/>
        </c:dLbls>
        <c:gapWidth val="50"/>
        <c:overlap val="100"/>
        <c:axId val="286256512"/>
        <c:axId val="285934720"/>
      </c:barChart>
      <c:catAx>
        <c:axId val="28625651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5934720"/>
        <c:crosses val="autoZero"/>
        <c:auto val="1"/>
        <c:lblAlgn val="ctr"/>
        <c:lblOffset val="100"/>
        <c:noMultiLvlLbl val="0"/>
      </c:catAx>
      <c:valAx>
        <c:axId val="285934720"/>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256512"/>
        <c:crosses val="autoZero"/>
        <c:crossBetween val="between"/>
        <c:majorUnit val="2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tx2"/>
              </a:solidFill>
            </c:spPr>
            <c:extLst>
              <c:ext xmlns:c16="http://schemas.microsoft.com/office/drawing/2014/chart" uri="{C3380CC4-5D6E-409C-BE32-E72D297353CC}">
                <c16:uniqueId val="{00000001-9801-414B-8E2F-A0817BD1451E}"/>
              </c:ext>
            </c:extLst>
          </c:dPt>
          <c:dPt>
            <c:idx val="1"/>
            <c:bubble3D val="0"/>
            <c:spPr>
              <a:solidFill>
                <a:schemeClr val="accent2"/>
              </a:solidFill>
            </c:spPr>
            <c:extLst>
              <c:ext xmlns:c16="http://schemas.microsoft.com/office/drawing/2014/chart" uri="{C3380CC4-5D6E-409C-BE32-E72D297353CC}">
                <c16:uniqueId val="{00000002-9801-414B-8E2F-A0817BD1451E}"/>
              </c:ext>
            </c:extLst>
          </c:dPt>
          <c:dPt>
            <c:idx val="2"/>
            <c:bubble3D val="0"/>
            <c:spPr>
              <a:solidFill>
                <a:schemeClr val="accent3"/>
              </a:solidFill>
            </c:spPr>
            <c:extLst>
              <c:ext xmlns:c16="http://schemas.microsoft.com/office/drawing/2014/chart" uri="{C3380CC4-5D6E-409C-BE32-E72D297353CC}">
                <c16:uniqueId val="{00000003-9801-414B-8E2F-A0817BD1451E}"/>
              </c:ext>
            </c:extLst>
          </c:dPt>
          <c:dPt>
            <c:idx val="3"/>
            <c:bubble3D val="0"/>
            <c:spPr>
              <a:solidFill>
                <a:schemeClr val="accent4"/>
              </a:solidFill>
            </c:spPr>
            <c:extLst>
              <c:ext xmlns:c16="http://schemas.microsoft.com/office/drawing/2014/chart" uri="{C3380CC4-5D6E-409C-BE32-E72D297353CC}">
                <c16:uniqueId val="{00000004-9801-414B-8E2F-A0817BD1451E}"/>
              </c:ext>
            </c:extLst>
          </c:dPt>
          <c:dPt>
            <c:idx val="4"/>
            <c:bubble3D val="0"/>
            <c:spPr>
              <a:solidFill>
                <a:schemeClr val="accent5"/>
              </a:solidFill>
            </c:spPr>
            <c:extLst>
              <c:ext xmlns:c16="http://schemas.microsoft.com/office/drawing/2014/chart" uri="{C3380CC4-5D6E-409C-BE32-E72D297353CC}">
                <c16:uniqueId val="{00000005-9801-414B-8E2F-A0817BD1451E}"/>
              </c:ext>
            </c:extLst>
          </c:dPt>
          <c:dPt>
            <c:idx val="5"/>
            <c:bubble3D val="0"/>
            <c:spPr>
              <a:solidFill>
                <a:schemeClr val="accent6"/>
              </a:solidFill>
            </c:spPr>
            <c:extLst>
              <c:ext xmlns:c16="http://schemas.microsoft.com/office/drawing/2014/chart" uri="{C3380CC4-5D6E-409C-BE32-E72D297353CC}">
                <c16:uniqueId val="{00000006-9801-414B-8E2F-A0817BD1451E}"/>
              </c:ext>
            </c:extLst>
          </c:dPt>
          <c:dPt>
            <c:idx val="6"/>
            <c:bubble3D val="0"/>
            <c:spPr>
              <a:solidFill>
                <a:srgbClr val="F0948F"/>
              </a:solidFill>
            </c:spPr>
            <c:extLst>
              <c:ext xmlns:c16="http://schemas.microsoft.com/office/drawing/2014/chart" uri="{C3380CC4-5D6E-409C-BE32-E72D297353CC}">
                <c16:uniqueId val="{00000007-9801-414B-8E2F-A0817BD1451E}"/>
              </c:ext>
            </c:extLst>
          </c:dPt>
          <c:dPt>
            <c:idx val="7"/>
            <c:bubble3D val="0"/>
            <c:spPr>
              <a:solidFill>
                <a:srgbClr val="F7C9C7"/>
              </a:solidFill>
            </c:spPr>
            <c:extLst>
              <c:ext xmlns:c16="http://schemas.microsoft.com/office/drawing/2014/chart" uri="{C3380CC4-5D6E-409C-BE32-E72D297353CC}">
                <c16:uniqueId val="{00000000-6BE8-4632-87C8-9B0C3CE8E245}"/>
              </c:ext>
            </c:extLst>
          </c:dPt>
          <c:cat>
            <c:numRef>
              <c:f>'8.3'!$U$27:$U$34</c:f>
              <c:numCache>
                <c:formatCode>#,##0.0</c:formatCode>
                <c:ptCount val="8"/>
              </c:numCache>
            </c:numRef>
          </c:cat>
          <c:val>
            <c:numRef>
              <c:f>'8.3'!$P$27:$P$34</c:f>
              <c:numCache>
                <c:formatCode>0.0</c:formatCode>
                <c:ptCount val="8"/>
              </c:numCache>
            </c:numRef>
          </c:val>
          <c:extLst>
            <c:ext xmlns:c16="http://schemas.microsoft.com/office/drawing/2014/chart" uri="{C3380CC4-5D6E-409C-BE32-E72D297353CC}">
              <c16:uniqueId val="{00000001-6BE8-4632-87C8-9B0C3CE8E245}"/>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E521-48D2-91B0-6C9037FC6DCC}"/>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E521-48D2-91B0-6C9037FC6DCC}"/>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E521-48D2-91B0-6C9037FC6DCC}"/>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E521-48D2-91B0-6C9037FC6DCC}"/>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E521-48D2-91B0-6C9037FC6DCC}"/>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E521-48D2-91B0-6C9037FC6DCC}"/>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E521-48D2-91B0-6C9037FC6DCC}"/>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E521-48D2-91B0-6C9037FC6DCC}"/>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E521-48D2-91B0-6C9037FC6DCC}"/>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E521-48D2-91B0-6C9037FC6DCC}"/>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E521-48D2-91B0-6C9037FC6DCC}"/>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E521-48D2-91B0-6C9037FC6DCC}"/>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E521-48D2-91B0-6C9037FC6DCC}"/>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E521-48D2-91B0-6C9037FC6DCC}"/>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E521-48D2-91B0-6C9037FC6DCC}"/>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E521-48D2-91B0-6C9037FC6DCC}"/>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b="1" i="0" baseline="0">
                <a:solidFill>
                  <a:srgbClr val="233060"/>
                </a:solidFill>
                <a:effectLst/>
              </a:rPr>
              <a:t>Heat consumption by national economy sector [</a:t>
            </a:r>
            <a:r>
              <a:rPr lang="cs-CZ" sz="1000" b="1" i="0" baseline="0">
                <a:solidFill>
                  <a:srgbClr val="233060"/>
                </a:solidFill>
                <a:effectLst/>
              </a:rPr>
              <a:t>TJ</a:t>
            </a:r>
            <a:r>
              <a:rPr lang="en-US" sz="1000" b="1" i="0" baseline="0">
                <a:solidFill>
                  <a:srgbClr val="233060"/>
                </a:solidFill>
                <a:effectLst/>
              </a:rPr>
              <a:t>]</a:t>
            </a:r>
            <a:endParaRPr lang="cs-CZ" sz="1000">
              <a:solidFill>
                <a:srgbClr val="233060"/>
              </a:solidFill>
              <a:effectLst/>
            </a:endParaRPr>
          </a:p>
        </c:rich>
      </c:tx>
      <c:layout>
        <c:manualLayout>
          <c:xMode val="edge"/>
          <c:yMode val="edge"/>
          <c:x val="2.8046199670838591E-3"/>
          <c:y val="2.2857097359064017E-3"/>
        </c:manualLayout>
      </c:layout>
      <c:overlay val="0"/>
    </c:title>
    <c:autoTitleDeleted val="0"/>
    <c:plotArea>
      <c:layout>
        <c:manualLayout>
          <c:layoutTarget val="inner"/>
          <c:xMode val="edge"/>
          <c:yMode val="edge"/>
          <c:x val="8.1482501679915928E-2"/>
          <c:y val="0.27106762224129999"/>
          <c:w val="0.70126884093696329"/>
          <c:h val="0.53978741468365954"/>
        </c:manualLayout>
      </c:layout>
      <c:barChart>
        <c:barDir val="col"/>
        <c:grouping val="stacked"/>
        <c:varyColors val="0"/>
        <c:ser>
          <c:idx val="0"/>
          <c:order val="0"/>
          <c:tx>
            <c:strRef>
              <c:f>'8.4'!$A$27</c:f>
              <c:strCache>
                <c:ptCount val="1"/>
                <c:pt idx="0">
                  <c:v>Industry</c:v>
                </c:pt>
              </c:strCache>
            </c:strRef>
          </c:tx>
          <c:invertIfNegative val="0"/>
          <c:val>
            <c:numRef>
              <c:f>'8.4'!$B$27:$M$27</c:f>
              <c:numCache>
                <c:formatCode>#,##0.0</c:formatCode>
                <c:ptCount val="12"/>
                <c:pt idx="0">
                  <c:v>25.180714999999996</c:v>
                </c:pt>
                <c:pt idx="1">
                  <c:v>18.108240000000002</c:v>
                </c:pt>
                <c:pt idx="2">
                  <c:v>14.954270999999999</c:v>
                </c:pt>
                <c:pt idx="3">
                  <c:v>10.240950999999999</c:v>
                </c:pt>
                <c:pt idx="4">
                  <c:v>6.3348309999999994</c:v>
                </c:pt>
                <c:pt idx="5">
                  <c:v>4.6642390000000002</c:v>
                </c:pt>
                <c:pt idx="6">
                  <c:v>2.8785379999999998</c:v>
                </c:pt>
                <c:pt idx="7">
                  <c:v>2.4857279999999999</c:v>
                </c:pt>
                <c:pt idx="8">
                  <c:v>4.7952360000000001</c:v>
                </c:pt>
                <c:pt idx="9">
                  <c:v>13.243690000000001</c:v>
                </c:pt>
                <c:pt idx="10">
                  <c:v>13.101692</c:v>
                </c:pt>
                <c:pt idx="11">
                  <c:v>15.702648000000002</c:v>
                </c:pt>
              </c:numCache>
            </c:numRef>
          </c:val>
          <c:extLst>
            <c:ext xmlns:c16="http://schemas.microsoft.com/office/drawing/2014/chart" uri="{C3380CC4-5D6E-409C-BE32-E72D297353CC}">
              <c16:uniqueId val="{00000000-3DFB-4CCD-9D10-C51C9B738AA8}"/>
            </c:ext>
          </c:extLst>
        </c:ser>
        <c:ser>
          <c:idx val="1"/>
          <c:order val="1"/>
          <c:tx>
            <c:strRef>
              <c:f>'8.4'!$A$28</c:f>
              <c:strCache>
                <c:ptCount val="1"/>
                <c:pt idx="0">
                  <c:v>Energy</c:v>
                </c:pt>
              </c:strCache>
            </c:strRef>
          </c:tx>
          <c:invertIfNegative val="0"/>
          <c:val>
            <c:numRef>
              <c:f>'8.4'!$B$28:$M$28</c:f>
              <c:numCache>
                <c:formatCode>#,##0.0</c:formatCode>
                <c:ptCount val="12"/>
                <c:pt idx="0">
                  <c:v>13.14579</c:v>
                </c:pt>
                <c:pt idx="1">
                  <c:v>9.6472999999999995</c:v>
                </c:pt>
                <c:pt idx="2">
                  <c:v>8.0715800000000009</c:v>
                </c:pt>
                <c:pt idx="3">
                  <c:v>7.4264299999999999</c:v>
                </c:pt>
                <c:pt idx="4">
                  <c:v>4.7906599999999999</c:v>
                </c:pt>
                <c:pt idx="5">
                  <c:v>3.0412699999999999</c:v>
                </c:pt>
                <c:pt idx="6">
                  <c:v>3.12784</c:v>
                </c:pt>
                <c:pt idx="7">
                  <c:v>2.6942499999999994</c:v>
                </c:pt>
                <c:pt idx="8">
                  <c:v>4.3778000000000006</c:v>
                </c:pt>
                <c:pt idx="9">
                  <c:v>7.8567299999999998</c:v>
                </c:pt>
                <c:pt idx="10">
                  <c:v>11.07015</c:v>
                </c:pt>
                <c:pt idx="11">
                  <c:v>13.799470000000001</c:v>
                </c:pt>
              </c:numCache>
            </c:numRef>
          </c:val>
          <c:extLst>
            <c:ext xmlns:c16="http://schemas.microsoft.com/office/drawing/2014/chart" uri="{C3380CC4-5D6E-409C-BE32-E72D297353CC}">
              <c16:uniqueId val="{00000001-3DFB-4CCD-9D10-C51C9B738AA8}"/>
            </c:ext>
          </c:extLst>
        </c:ser>
        <c:ser>
          <c:idx val="2"/>
          <c:order val="2"/>
          <c:tx>
            <c:strRef>
              <c:f>'8.4'!$A$29</c:f>
              <c:strCache>
                <c:ptCount val="1"/>
                <c:pt idx="0">
                  <c:v>Transport</c:v>
                </c:pt>
              </c:strCache>
            </c:strRef>
          </c:tx>
          <c:invertIfNegative val="0"/>
          <c:val>
            <c:numRef>
              <c:f>'8.4'!$B$29:$M$29</c:f>
              <c:numCache>
                <c:formatCode>#,##0.0</c:formatCode>
                <c:ptCount val="12"/>
                <c:pt idx="0">
                  <c:v>2.2720039999999999</c:v>
                </c:pt>
                <c:pt idx="1">
                  <c:v>1.572805</c:v>
                </c:pt>
                <c:pt idx="2">
                  <c:v>1.489876</c:v>
                </c:pt>
                <c:pt idx="3">
                  <c:v>1.1425999999999998</c:v>
                </c:pt>
                <c:pt idx="4">
                  <c:v>0.65460000000000007</c:v>
                </c:pt>
                <c:pt idx="5">
                  <c:v>0.464449</c:v>
                </c:pt>
                <c:pt idx="6">
                  <c:v>0.39471500000000004</c:v>
                </c:pt>
                <c:pt idx="7">
                  <c:v>0.34688999999999998</c:v>
                </c:pt>
                <c:pt idx="8">
                  <c:v>0.52895599999999998</c:v>
                </c:pt>
                <c:pt idx="9">
                  <c:v>1.022235</c:v>
                </c:pt>
                <c:pt idx="10">
                  <c:v>1.504578</c:v>
                </c:pt>
                <c:pt idx="11">
                  <c:v>1.7777700000000001</c:v>
                </c:pt>
              </c:numCache>
            </c:numRef>
          </c:val>
          <c:extLst>
            <c:ext xmlns:c16="http://schemas.microsoft.com/office/drawing/2014/chart" uri="{C3380CC4-5D6E-409C-BE32-E72D297353CC}">
              <c16:uniqueId val="{00000002-3DFB-4CCD-9D10-C51C9B738AA8}"/>
            </c:ext>
          </c:extLst>
        </c:ser>
        <c:ser>
          <c:idx val="3"/>
          <c:order val="3"/>
          <c:tx>
            <c:strRef>
              <c:f>'8.4'!$A$30</c:f>
              <c:strCache>
                <c:ptCount val="1"/>
                <c:pt idx="0">
                  <c:v>Construction</c:v>
                </c:pt>
              </c:strCache>
            </c:strRef>
          </c:tx>
          <c:invertIfNegative val="0"/>
          <c:val>
            <c:numRef>
              <c:f>'8.4'!$B$30:$M$30</c:f>
              <c:numCache>
                <c:formatCode>#,##0.0</c:formatCode>
                <c:ptCount val="12"/>
                <c:pt idx="0">
                  <c:v>4.3093599999999999</c:v>
                </c:pt>
                <c:pt idx="1">
                  <c:v>2.7830909999999998</c:v>
                </c:pt>
                <c:pt idx="2">
                  <c:v>2.4794740000000002</c:v>
                </c:pt>
                <c:pt idx="3">
                  <c:v>1.885067</c:v>
                </c:pt>
                <c:pt idx="4">
                  <c:v>0.71973399999999987</c:v>
                </c:pt>
                <c:pt idx="5">
                  <c:v>0.31115199999999998</c:v>
                </c:pt>
                <c:pt idx="6">
                  <c:v>0.24990899999999999</c:v>
                </c:pt>
                <c:pt idx="7">
                  <c:v>0.19258400000000001</c:v>
                </c:pt>
                <c:pt idx="8">
                  <c:v>0.41374</c:v>
                </c:pt>
                <c:pt idx="9">
                  <c:v>1.4400759999999999</c:v>
                </c:pt>
                <c:pt idx="10">
                  <c:v>2.7750030000000003</c:v>
                </c:pt>
                <c:pt idx="11">
                  <c:v>2.5949839999999997</c:v>
                </c:pt>
              </c:numCache>
            </c:numRef>
          </c:val>
          <c:extLst>
            <c:ext xmlns:c16="http://schemas.microsoft.com/office/drawing/2014/chart" uri="{C3380CC4-5D6E-409C-BE32-E72D297353CC}">
              <c16:uniqueId val="{00000003-3DFB-4CCD-9D10-C51C9B738AA8}"/>
            </c:ext>
          </c:extLst>
        </c:ser>
        <c:ser>
          <c:idx val="4"/>
          <c:order val="4"/>
          <c:tx>
            <c:strRef>
              <c:f>'8.4'!$A$31</c:f>
              <c:strCache>
                <c:ptCount val="1"/>
                <c:pt idx="0">
                  <c:v>Farming and forestry</c:v>
                </c:pt>
              </c:strCache>
            </c:strRef>
          </c:tx>
          <c:invertIfNegative val="0"/>
          <c:val>
            <c:numRef>
              <c:f>'8.4'!$B$31:$M$31</c:f>
              <c:numCache>
                <c:formatCode>#,##0.0</c:formatCode>
                <c:ptCount val="12"/>
                <c:pt idx="0">
                  <c:v>0.50131999999999999</c:v>
                </c:pt>
                <c:pt idx="1">
                  <c:v>0.76549</c:v>
                </c:pt>
                <c:pt idx="2">
                  <c:v>0.77968000000000004</c:v>
                </c:pt>
                <c:pt idx="3">
                  <c:v>0.44189999999999996</c:v>
                </c:pt>
                <c:pt idx="4">
                  <c:v>0.56847000000000003</c:v>
                </c:pt>
                <c:pt idx="5">
                  <c:v>0.21439</c:v>
                </c:pt>
                <c:pt idx="6">
                  <c:v>0.13263999999999998</c:v>
                </c:pt>
                <c:pt idx="7">
                  <c:v>0.16363</c:v>
                </c:pt>
                <c:pt idx="8">
                  <c:v>0.27273999999999998</c:v>
                </c:pt>
                <c:pt idx="9">
                  <c:v>0.56955</c:v>
                </c:pt>
                <c:pt idx="10">
                  <c:v>0.77290000000000003</c:v>
                </c:pt>
                <c:pt idx="11">
                  <c:v>0.63678999999999997</c:v>
                </c:pt>
              </c:numCache>
            </c:numRef>
          </c:val>
          <c:extLst>
            <c:ext xmlns:c16="http://schemas.microsoft.com/office/drawing/2014/chart" uri="{C3380CC4-5D6E-409C-BE32-E72D297353CC}">
              <c16:uniqueId val="{00000004-3DFB-4CCD-9D10-C51C9B738AA8}"/>
            </c:ext>
          </c:extLst>
        </c:ser>
        <c:ser>
          <c:idx val="5"/>
          <c:order val="5"/>
          <c:tx>
            <c:strRef>
              <c:f>'8.4'!$A$32</c:f>
              <c:strCache>
                <c:ptCount val="1"/>
                <c:pt idx="0">
                  <c:v>Households</c:v>
                </c:pt>
              </c:strCache>
            </c:strRef>
          </c:tx>
          <c:spPr>
            <a:solidFill>
              <a:schemeClr val="accent6"/>
            </a:solidFill>
          </c:spPr>
          <c:invertIfNegative val="0"/>
          <c:val>
            <c:numRef>
              <c:f>'8.4'!$B$32:$M$32</c:f>
              <c:numCache>
                <c:formatCode>#,##0.0</c:formatCode>
                <c:ptCount val="12"/>
                <c:pt idx="0">
                  <c:v>240.89442700000004</c:v>
                </c:pt>
                <c:pt idx="1">
                  <c:v>168.670659</c:v>
                </c:pt>
                <c:pt idx="2">
                  <c:v>159.96653300000003</c:v>
                </c:pt>
                <c:pt idx="3">
                  <c:v>120.94810599999998</c:v>
                </c:pt>
                <c:pt idx="4">
                  <c:v>72.953692000000004</c:v>
                </c:pt>
                <c:pt idx="5">
                  <c:v>45.488306999999999</c:v>
                </c:pt>
                <c:pt idx="6">
                  <c:v>42.06793600000001</c:v>
                </c:pt>
                <c:pt idx="7">
                  <c:v>40.398273000000003</c:v>
                </c:pt>
                <c:pt idx="8">
                  <c:v>87.187719000000001</c:v>
                </c:pt>
                <c:pt idx="9">
                  <c:v>165.70172399999998</c:v>
                </c:pt>
                <c:pt idx="10">
                  <c:v>234.65260500000005</c:v>
                </c:pt>
                <c:pt idx="11">
                  <c:v>286.41656999999998</c:v>
                </c:pt>
              </c:numCache>
            </c:numRef>
          </c:val>
          <c:extLst>
            <c:ext xmlns:c16="http://schemas.microsoft.com/office/drawing/2014/chart" uri="{C3380CC4-5D6E-409C-BE32-E72D297353CC}">
              <c16:uniqueId val="{00000005-3DFB-4CCD-9D10-C51C9B738AA8}"/>
            </c:ext>
          </c:extLst>
        </c:ser>
        <c:ser>
          <c:idx val="6"/>
          <c:order val="6"/>
          <c:tx>
            <c:strRef>
              <c:f>'8.4'!$A$33</c:f>
              <c:strCache>
                <c:ptCount val="1"/>
                <c:pt idx="0">
                  <c:v>Retail, services, schools, health care</c:v>
                </c:pt>
              </c:strCache>
            </c:strRef>
          </c:tx>
          <c:spPr>
            <a:solidFill>
              <a:srgbClr val="F0948F"/>
            </a:solidFill>
          </c:spPr>
          <c:invertIfNegative val="0"/>
          <c:val>
            <c:numRef>
              <c:f>'8.4'!$B$33:$M$33</c:f>
              <c:numCache>
                <c:formatCode>#,##0.0</c:formatCode>
                <c:ptCount val="12"/>
                <c:pt idx="0">
                  <c:v>114.05104300000001</c:v>
                </c:pt>
                <c:pt idx="1">
                  <c:v>79.915335999999996</c:v>
                </c:pt>
                <c:pt idx="2">
                  <c:v>73.078259000000003</c:v>
                </c:pt>
                <c:pt idx="3">
                  <c:v>57.066597000000002</c:v>
                </c:pt>
                <c:pt idx="4">
                  <c:v>31.322710000000008</c:v>
                </c:pt>
                <c:pt idx="5">
                  <c:v>20.127266000000002</c:v>
                </c:pt>
                <c:pt idx="6">
                  <c:v>17.810098000000004</c:v>
                </c:pt>
                <c:pt idx="7">
                  <c:v>16.473546000000002</c:v>
                </c:pt>
                <c:pt idx="8">
                  <c:v>26.722904000000003</c:v>
                </c:pt>
                <c:pt idx="9">
                  <c:v>57.633703999999994</c:v>
                </c:pt>
                <c:pt idx="10">
                  <c:v>84.690506000000013</c:v>
                </c:pt>
                <c:pt idx="11">
                  <c:v>103.33382999999999</c:v>
                </c:pt>
              </c:numCache>
            </c:numRef>
          </c:val>
          <c:extLst>
            <c:ext xmlns:c16="http://schemas.microsoft.com/office/drawing/2014/chart" uri="{C3380CC4-5D6E-409C-BE32-E72D297353CC}">
              <c16:uniqueId val="{00000006-3DFB-4CCD-9D10-C51C9B738AA8}"/>
            </c:ext>
          </c:extLst>
        </c:ser>
        <c:ser>
          <c:idx val="7"/>
          <c:order val="7"/>
          <c:tx>
            <c:strRef>
              <c:f>'8.4'!$A$34</c:f>
              <c:strCache>
                <c:ptCount val="1"/>
                <c:pt idx="0">
                  <c:v>Other</c:v>
                </c:pt>
              </c:strCache>
            </c:strRef>
          </c:tx>
          <c:spPr>
            <a:solidFill>
              <a:srgbClr val="F7C9C7"/>
            </a:solidFill>
          </c:spPr>
          <c:invertIfNegative val="0"/>
          <c:val>
            <c:numRef>
              <c:f>'8.4'!$B$34:$M$34</c:f>
              <c:numCache>
                <c:formatCode>#,##0.0</c:formatCode>
                <c:ptCount val="12"/>
                <c:pt idx="0">
                  <c:v>23.471963000000002</c:v>
                </c:pt>
                <c:pt idx="1">
                  <c:v>16.093363</c:v>
                </c:pt>
                <c:pt idx="2">
                  <c:v>14.991076999999999</c:v>
                </c:pt>
                <c:pt idx="3">
                  <c:v>11.824112000000001</c:v>
                </c:pt>
                <c:pt idx="4">
                  <c:v>6.6300799999999995</c:v>
                </c:pt>
                <c:pt idx="5">
                  <c:v>4.225708</c:v>
                </c:pt>
                <c:pt idx="6">
                  <c:v>7.3125069999999992</c:v>
                </c:pt>
                <c:pt idx="7">
                  <c:v>5.0479599999999998</c:v>
                </c:pt>
                <c:pt idx="8">
                  <c:v>9.4690139999999996</c:v>
                </c:pt>
                <c:pt idx="9">
                  <c:v>20.498381999999999</c:v>
                </c:pt>
                <c:pt idx="10">
                  <c:v>20.679016999999998</c:v>
                </c:pt>
                <c:pt idx="11">
                  <c:v>23.915367000000003</c:v>
                </c:pt>
              </c:numCache>
            </c:numRef>
          </c:val>
          <c:extLst>
            <c:ext xmlns:c16="http://schemas.microsoft.com/office/drawing/2014/chart" uri="{C3380CC4-5D6E-409C-BE32-E72D297353CC}">
              <c16:uniqueId val="{00000007-3DFB-4CCD-9D10-C51C9B738AA8}"/>
            </c:ext>
          </c:extLst>
        </c:ser>
        <c:dLbls>
          <c:showLegendKey val="0"/>
          <c:showVal val="0"/>
          <c:showCatName val="0"/>
          <c:showSerName val="0"/>
          <c:showPercent val="0"/>
          <c:showBubbleSize val="0"/>
        </c:dLbls>
        <c:gapWidth val="50"/>
        <c:overlap val="100"/>
        <c:axId val="199647232"/>
        <c:axId val="199648768"/>
      </c:barChart>
      <c:catAx>
        <c:axId val="19964723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199648768"/>
        <c:crosses val="autoZero"/>
        <c:auto val="1"/>
        <c:lblAlgn val="ctr"/>
        <c:lblOffset val="100"/>
        <c:noMultiLvlLbl val="0"/>
      </c:catAx>
      <c:valAx>
        <c:axId val="199648768"/>
        <c:scaling>
          <c:orientation val="minMax"/>
          <c:max val="50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199647232"/>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solidFill>
                  <a:srgbClr val="233060"/>
                </a:solidFill>
                <a:effectLst/>
              </a:rPr>
              <a:t>Share in CR</a:t>
            </a:r>
            <a:endParaRPr lang="cs-CZ" sz="1000">
              <a:solidFill>
                <a:srgbClr val="233060"/>
              </a:solidFill>
              <a:effectLst/>
            </a:endParaRPr>
          </a:p>
        </c:rich>
      </c:tx>
      <c:layout>
        <c:manualLayout>
          <c:xMode val="edge"/>
          <c:yMode val="edge"/>
          <c:x val="5.2920909316302894E-4"/>
          <c:y val="7.4740335724244878E-5"/>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'8.4'!$M$39</c:f>
              <c:strCache>
                <c:ptCount val="1"/>
                <c:pt idx="0">
                  <c:v>Installed capacity</c:v>
                </c:pt>
              </c:strCache>
            </c:strRef>
          </c:tx>
          <c:invertIfNegative val="0"/>
          <c:val>
            <c:numRef>
              <c:f>'8.4'!$N$39</c:f>
              <c:numCache>
                <c:formatCode>0.0%</c:formatCode>
                <c:ptCount val="1"/>
                <c:pt idx="0">
                  <c:v>7.4701418657841689E-2</c:v>
                </c:pt>
              </c:numCache>
            </c:numRef>
          </c:val>
          <c:extLst>
            <c:ext xmlns:c16="http://schemas.microsoft.com/office/drawing/2014/chart" uri="{C3380CC4-5D6E-409C-BE32-E72D297353CC}">
              <c16:uniqueId val="{00000000-8CE4-42CD-925A-5E49B358BA46}"/>
            </c:ext>
          </c:extLst>
        </c:ser>
        <c:ser>
          <c:idx val="1"/>
          <c:order val="1"/>
          <c:tx>
            <c:strRef>
              <c:f>'8.4'!$M$40</c:f>
              <c:strCache>
                <c:ptCount val="1"/>
                <c:pt idx="0">
                  <c:v>Gross heat production</c:v>
                </c:pt>
              </c:strCache>
            </c:strRef>
          </c:tx>
          <c:invertIfNegative val="0"/>
          <c:val>
            <c:numRef>
              <c:f>'8.4'!$N$40</c:f>
              <c:numCache>
                <c:formatCode>0.0%</c:formatCode>
                <c:ptCount val="1"/>
                <c:pt idx="0">
                  <c:v>4.7825771514091328E-2</c:v>
                </c:pt>
              </c:numCache>
            </c:numRef>
          </c:val>
          <c:extLst>
            <c:ext xmlns:c16="http://schemas.microsoft.com/office/drawing/2014/chart" uri="{C3380CC4-5D6E-409C-BE32-E72D297353CC}">
              <c16:uniqueId val="{00000001-8CE4-42CD-925A-5E49B358BA46}"/>
            </c:ext>
          </c:extLst>
        </c:ser>
        <c:ser>
          <c:idx val="2"/>
          <c:order val="2"/>
          <c:tx>
            <c:strRef>
              <c:f>'8.4'!$M$41</c:f>
              <c:strCache>
                <c:ptCount val="1"/>
                <c:pt idx="0">
                  <c:v>Heat supply</c:v>
                </c:pt>
              </c:strCache>
            </c:strRef>
          </c:tx>
          <c:invertIfNegative val="0"/>
          <c:val>
            <c:numRef>
              <c:f>'8.4'!$N$41</c:f>
              <c:numCache>
                <c:formatCode>0.0%</c:formatCode>
                <c:ptCount val="1"/>
                <c:pt idx="0">
                  <c:v>4.334585363693997E-2</c:v>
                </c:pt>
              </c:numCache>
            </c:numRef>
          </c:val>
          <c:extLst>
            <c:ext xmlns:c16="http://schemas.microsoft.com/office/drawing/2014/chart" uri="{C3380CC4-5D6E-409C-BE32-E72D297353CC}">
              <c16:uniqueId val="{00000002-8CE4-42CD-925A-5E49B358BA46}"/>
            </c:ext>
          </c:extLst>
        </c:ser>
        <c:dLbls>
          <c:showLegendKey val="0"/>
          <c:showVal val="0"/>
          <c:showCatName val="0"/>
          <c:showSerName val="0"/>
          <c:showPercent val="0"/>
          <c:showBubbleSize val="0"/>
        </c:dLbls>
        <c:gapWidth val="150"/>
        <c:axId val="199684096"/>
        <c:axId val="199685632"/>
      </c:barChart>
      <c:catAx>
        <c:axId val="199684096"/>
        <c:scaling>
          <c:orientation val="maxMin"/>
        </c:scaling>
        <c:delete val="0"/>
        <c:axPos val="l"/>
        <c:numFmt formatCode="General" sourceLinked="1"/>
        <c:majorTickMark val="none"/>
        <c:minorTickMark val="none"/>
        <c:tickLblPos val="none"/>
        <c:crossAx val="199685632"/>
        <c:crosses val="autoZero"/>
        <c:auto val="1"/>
        <c:lblAlgn val="ctr"/>
        <c:lblOffset val="100"/>
        <c:noMultiLvlLbl val="0"/>
      </c:catAx>
      <c:valAx>
        <c:axId val="199685632"/>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199684096"/>
        <c:crosses val="max"/>
        <c:crossBetween val="between"/>
      </c:valAx>
    </c:plotArea>
    <c:legend>
      <c:legendPos val="b"/>
      <c:layout>
        <c:manualLayout>
          <c:xMode val="edge"/>
          <c:yMode val="edge"/>
          <c:x val="1.5162396231415507E-3"/>
          <c:y val="0.6789684383147131"/>
          <c:w val="0.63261797296258471"/>
          <c:h val="0.321031561685286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latin typeface="+mn-lt"/>
              </a:defRPr>
            </a:pPr>
            <a:r>
              <a:rPr lang="en-US" sz="1000" b="1" i="0" baseline="0">
                <a:solidFill>
                  <a:srgbClr val="233060"/>
                </a:solidFill>
                <a:effectLst/>
                <a:latin typeface="+mn-lt"/>
              </a:rPr>
              <a:t>Heat supply by fuel [</a:t>
            </a:r>
            <a:r>
              <a:rPr lang="cs-CZ" sz="1000" b="1" i="0" baseline="0">
                <a:solidFill>
                  <a:srgbClr val="233060"/>
                </a:solidFill>
                <a:effectLst/>
                <a:latin typeface="+mn-lt"/>
              </a:rPr>
              <a:t>TJ</a:t>
            </a:r>
            <a:r>
              <a:rPr lang="en-US" sz="1000" b="1" i="0" baseline="0">
                <a:solidFill>
                  <a:srgbClr val="233060"/>
                </a:solidFill>
                <a:effectLst/>
                <a:latin typeface="+mn-lt"/>
              </a:rPr>
              <a:t>]</a:t>
            </a:r>
            <a:endParaRPr lang="cs-CZ" sz="1000">
              <a:solidFill>
                <a:srgbClr val="233060"/>
              </a:solidFill>
              <a:effectLst/>
              <a:latin typeface="+mn-lt"/>
            </a:endParaRPr>
          </a:p>
        </c:rich>
      </c:tx>
      <c:layout>
        <c:manualLayout>
          <c:xMode val="edge"/>
          <c:yMode val="edge"/>
          <c:x val="4.7338510398852989E-3"/>
          <c:y val="3.6372237692668206E-3"/>
        </c:manualLayout>
      </c:layout>
      <c:overlay val="0"/>
    </c:title>
    <c:autoTitleDeleted val="0"/>
    <c:plotArea>
      <c:layout/>
      <c:barChart>
        <c:barDir val="col"/>
        <c:grouping val="stacked"/>
        <c:varyColors val="0"/>
        <c:ser>
          <c:idx val="0"/>
          <c:order val="0"/>
          <c:tx>
            <c:strRef>
              <c:f>'8.4'!$A$10</c:f>
              <c:strCache>
                <c:ptCount val="1"/>
                <c:pt idx="0">
                  <c:v>Biomass</c:v>
                </c:pt>
              </c:strCache>
            </c:strRef>
          </c:tx>
          <c:spPr>
            <a:solidFill>
              <a:srgbClr val="23315F"/>
            </a:solidFill>
          </c:spPr>
          <c:invertIfNegative val="0"/>
          <c:val>
            <c:numRef>
              <c:f>'8.4'!$B$10:$M$10</c:f>
              <c:numCache>
                <c:formatCode>#,##0.0</c:formatCode>
                <c:ptCount val="12"/>
                <c:pt idx="0">
                  <c:v>50.437451000000003</c:v>
                </c:pt>
                <c:pt idx="1">
                  <c:v>43.675129999999996</c:v>
                </c:pt>
                <c:pt idx="2">
                  <c:v>41.435518999999999</c:v>
                </c:pt>
                <c:pt idx="3">
                  <c:v>35.297358000000003</c:v>
                </c:pt>
                <c:pt idx="4">
                  <c:v>21.302226000000001</c:v>
                </c:pt>
                <c:pt idx="5">
                  <c:v>14.039122999999998</c:v>
                </c:pt>
                <c:pt idx="6">
                  <c:v>11.992351000000001</c:v>
                </c:pt>
                <c:pt idx="7">
                  <c:v>9.474219999999999</c:v>
                </c:pt>
                <c:pt idx="8">
                  <c:v>18.783168</c:v>
                </c:pt>
                <c:pt idx="9">
                  <c:v>42.734383000000001</c:v>
                </c:pt>
                <c:pt idx="10">
                  <c:v>50.158447000000002</c:v>
                </c:pt>
                <c:pt idx="11">
                  <c:v>57.046670999999996</c:v>
                </c:pt>
              </c:numCache>
            </c:numRef>
          </c:val>
          <c:extLst>
            <c:ext xmlns:c16="http://schemas.microsoft.com/office/drawing/2014/chart" uri="{C3380CC4-5D6E-409C-BE32-E72D297353CC}">
              <c16:uniqueId val="{00000000-6F9D-4093-8076-46C14AD4DAF7}"/>
            </c:ext>
          </c:extLst>
        </c:ser>
        <c:ser>
          <c:idx val="1"/>
          <c:order val="1"/>
          <c:tx>
            <c:strRef>
              <c:f>'8.4'!$A$11</c:f>
              <c:strCache>
                <c:ptCount val="1"/>
                <c:pt idx="0">
                  <c:v>Biogas</c:v>
                </c:pt>
              </c:strCache>
            </c:strRef>
          </c:tx>
          <c:spPr>
            <a:solidFill>
              <a:srgbClr val="5A6588"/>
            </a:solidFill>
          </c:spPr>
          <c:invertIfNegative val="0"/>
          <c:val>
            <c:numRef>
              <c:f>'8.4'!$B$11:$M$11</c:f>
              <c:numCache>
                <c:formatCode>#,##0.0</c:formatCode>
                <c:ptCount val="12"/>
                <c:pt idx="0">
                  <c:v>0.374</c:v>
                </c:pt>
                <c:pt idx="1">
                  <c:v>0.68</c:v>
                </c:pt>
                <c:pt idx="2">
                  <c:v>0.70399999999999996</c:v>
                </c:pt>
                <c:pt idx="3">
                  <c:v>0.66700000000000004</c:v>
                </c:pt>
                <c:pt idx="4">
                  <c:v>0.80600000000000005</c:v>
                </c:pt>
                <c:pt idx="5">
                  <c:v>0.254</c:v>
                </c:pt>
                <c:pt idx="6">
                  <c:v>0.13100000000000001</c:v>
                </c:pt>
                <c:pt idx="7">
                  <c:v>0.155</c:v>
                </c:pt>
                <c:pt idx="8">
                  <c:v>0.42</c:v>
                </c:pt>
                <c:pt idx="9">
                  <c:v>0.55400000000000005</c:v>
                </c:pt>
                <c:pt idx="10">
                  <c:v>0.77200000000000002</c:v>
                </c:pt>
                <c:pt idx="11">
                  <c:v>0.60199999999999998</c:v>
                </c:pt>
              </c:numCache>
            </c:numRef>
          </c:val>
          <c:extLst>
            <c:ext xmlns:c16="http://schemas.microsoft.com/office/drawing/2014/chart" uri="{C3380CC4-5D6E-409C-BE32-E72D297353CC}">
              <c16:uniqueId val="{00000001-6F9D-4093-8076-46C14AD4DAF7}"/>
            </c:ext>
          </c:extLst>
        </c:ser>
        <c:ser>
          <c:idx val="2"/>
          <c:order val="2"/>
          <c:tx>
            <c:strRef>
              <c:f>'8.4'!$A$12</c:f>
              <c:strCache>
                <c:ptCount val="1"/>
                <c:pt idx="0">
                  <c:v>Hard coal</c:v>
                </c:pt>
              </c:strCache>
            </c:strRef>
          </c:tx>
          <c:spPr>
            <a:solidFill>
              <a:srgbClr val="9198B0"/>
            </a:solidFill>
          </c:spPr>
          <c:invertIfNegative val="0"/>
          <c:val>
            <c:numRef>
              <c:f>'8.4'!$B$12:$M$12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F9D-4093-8076-46C14AD4DAF7}"/>
            </c:ext>
          </c:extLst>
        </c:ser>
        <c:ser>
          <c:idx val="3"/>
          <c:order val="3"/>
          <c:tx>
            <c:strRef>
              <c:f>'8.4'!$A$13</c:f>
              <c:strCache>
                <c:ptCount val="1"/>
                <c:pt idx="0">
                  <c:v>Electrical energy</c:v>
                </c:pt>
              </c:strCache>
            </c:strRef>
          </c:tx>
          <c:spPr>
            <a:solidFill>
              <a:srgbClr val="C8CBD7"/>
            </a:solidFill>
          </c:spPr>
          <c:invertIfNegative val="0"/>
          <c:val>
            <c:numRef>
              <c:f>'8.4'!$B$13:$M$13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6F9D-4093-8076-46C14AD4DAF7}"/>
            </c:ext>
          </c:extLst>
        </c:ser>
        <c:ser>
          <c:idx val="4"/>
          <c:order val="4"/>
          <c:tx>
            <c:strRef>
              <c:f>'8.4'!$A$14</c:f>
              <c:strCache>
                <c:ptCount val="1"/>
                <c:pt idx="0">
                  <c:v>Ambient energy (heat pump)</c:v>
                </c:pt>
              </c:strCache>
            </c:strRef>
          </c:tx>
          <c:spPr>
            <a:solidFill>
              <a:srgbClr val="E02C1F"/>
            </a:solidFill>
          </c:spPr>
          <c:invertIfNegative val="0"/>
          <c:val>
            <c:numRef>
              <c:f>'8.4'!$B$14:$M$14</c:f>
              <c:numCache>
                <c:formatCode>#,##0.0</c:formatCode>
                <c:ptCount val="12"/>
                <c:pt idx="0">
                  <c:v>0.36960000000000004</c:v>
                </c:pt>
                <c:pt idx="1">
                  <c:v>0.38224000000000002</c:v>
                </c:pt>
                <c:pt idx="2">
                  <c:v>0.40282000000000001</c:v>
                </c:pt>
                <c:pt idx="3">
                  <c:v>0.35413</c:v>
                </c:pt>
                <c:pt idx="4">
                  <c:v>0.29330000000000001</c:v>
                </c:pt>
                <c:pt idx="5">
                  <c:v>0.32199</c:v>
                </c:pt>
                <c:pt idx="6">
                  <c:v>0.28850999999999999</c:v>
                </c:pt>
                <c:pt idx="7">
                  <c:v>0.26785999999999999</c:v>
                </c:pt>
                <c:pt idx="8">
                  <c:v>0.37920999999999999</c:v>
                </c:pt>
                <c:pt idx="9">
                  <c:v>0.34350999999999998</c:v>
                </c:pt>
                <c:pt idx="10">
                  <c:v>0.30710999999999999</c:v>
                </c:pt>
                <c:pt idx="11">
                  <c:v>0.30658999999999997</c:v>
                </c:pt>
              </c:numCache>
            </c:numRef>
          </c:val>
          <c:extLst>
            <c:ext xmlns:c16="http://schemas.microsoft.com/office/drawing/2014/chart" uri="{C3380CC4-5D6E-409C-BE32-E72D297353CC}">
              <c16:uniqueId val="{00000004-6F9D-4093-8076-46C14AD4DAF7}"/>
            </c:ext>
          </c:extLst>
        </c:ser>
        <c:ser>
          <c:idx val="5"/>
          <c:order val="5"/>
          <c:tx>
            <c:strRef>
              <c:f>'8.4'!$A$15</c:f>
              <c:strCache>
                <c:ptCount val="1"/>
                <c:pt idx="0">
                  <c:v>Solar energy (solar panel)</c:v>
                </c:pt>
              </c:strCache>
            </c:strRef>
          </c:tx>
          <c:spPr>
            <a:solidFill>
              <a:srgbClr val="E86158"/>
            </a:solidFill>
          </c:spPr>
          <c:invertIfNegative val="0"/>
          <c:val>
            <c:numRef>
              <c:f>'8.4'!$B$15:$M$15</c:f>
              <c:numCache>
                <c:formatCode>#,##0.0</c:formatCode>
                <c:ptCount val="12"/>
                <c:pt idx="0">
                  <c:v>0.27262000000000003</c:v>
                </c:pt>
                <c:pt idx="1">
                  <c:v>9.9710000000000007E-2</c:v>
                </c:pt>
                <c:pt idx="2">
                  <c:v>0.18718000000000001</c:v>
                </c:pt>
                <c:pt idx="3">
                  <c:v>6.4219999999999999E-2</c:v>
                </c:pt>
                <c:pt idx="4">
                  <c:v>4.3529999999999999E-2</c:v>
                </c:pt>
                <c:pt idx="5">
                  <c:v>2.8579999999999998E-2</c:v>
                </c:pt>
                <c:pt idx="6">
                  <c:v>2.989E-2</c:v>
                </c:pt>
                <c:pt idx="7">
                  <c:v>3.1979999999999995E-2</c:v>
                </c:pt>
                <c:pt idx="8">
                  <c:v>8.2339999999999983E-2</c:v>
                </c:pt>
                <c:pt idx="9">
                  <c:v>0.15357000000000001</c:v>
                </c:pt>
                <c:pt idx="10">
                  <c:v>0.24790000000000001</c:v>
                </c:pt>
                <c:pt idx="11">
                  <c:v>0.29649000000000003</c:v>
                </c:pt>
              </c:numCache>
            </c:numRef>
          </c:val>
          <c:extLst>
            <c:ext xmlns:c16="http://schemas.microsoft.com/office/drawing/2014/chart" uri="{C3380CC4-5D6E-409C-BE32-E72D297353CC}">
              <c16:uniqueId val="{00000005-6F9D-4093-8076-46C14AD4DAF7}"/>
            </c:ext>
          </c:extLst>
        </c:ser>
        <c:ser>
          <c:idx val="6"/>
          <c:order val="6"/>
          <c:tx>
            <c:strRef>
              <c:f>'8.4'!$A$16</c:f>
              <c:strCache>
                <c:ptCount val="1"/>
                <c:pt idx="0">
                  <c:v>Brown coal</c:v>
                </c:pt>
              </c:strCache>
            </c:strRef>
          </c:tx>
          <c:spPr>
            <a:solidFill>
              <a:srgbClr val="F0948F"/>
            </a:solidFill>
          </c:spPr>
          <c:invertIfNegative val="0"/>
          <c:val>
            <c:numRef>
              <c:f>'8.4'!$B$16:$M$16</c:f>
              <c:numCache>
                <c:formatCode>#,##0.0</c:formatCode>
                <c:ptCount val="12"/>
                <c:pt idx="0">
                  <c:v>323.18168700000001</c:v>
                </c:pt>
                <c:pt idx="1">
                  <c:v>225.70792200000002</c:v>
                </c:pt>
                <c:pt idx="2">
                  <c:v>205.33156500000001</c:v>
                </c:pt>
                <c:pt idx="3">
                  <c:v>168.77986100000001</c:v>
                </c:pt>
                <c:pt idx="4">
                  <c:v>105.99568999999998</c:v>
                </c:pt>
                <c:pt idx="5">
                  <c:v>38.237919000000005</c:v>
                </c:pt>
                <c:pt idx="6">
                  <c:v>51.648339999999997</c:v>
                </c:pt>
                <c:pt idx="7">
                  <c:v>0</c:v>
                </c:pt>
                <c:pt idx="8">
                  <c:v>56.840410000000006</c:v>
                </c:pt>
                <c:pt idx="9">
                  <c:v>184.09862699999996</c:v>
                </c:pt>
                <c:pt idx="10">
                  <c:v>243.902917</c:v>
                </c:pt>
                <c:pt idx="11">
                  <c:v>288.63812999999999</c:v>
                </c:pt>
              </c:numCache>
            </c:numRef>
          </c:val>
          <c:extLst>
            <c:ext xmlns:c16="http://schemas.microsoft.com/office/drawing/2014/chart" uri="{C3380CC4-5D6E-409C-BE32-E72D297353CC}">
              <c16:uniqueId val="{00000006-6F9D-4093-8076-46C14AD4DAF7}"/>
            </c:ext>
          </c:extLst>
        </c:ser>
        <c:ser>
          <c:idx val="7"/>
          <c:order val="7"/>
          <c:tx>
            <c:strRef>
              <c:f>'8.4'!$A$17</c:f>
              <c:strCache>
                <c:ptCount val="1"/>
                <c:pt idx="0">
                  <c:v>Nuclear fuel</c:v>
                </c:pt>
              </c:strCache>
            </c:strRef>
          </c:tx>
          <c:spPr>
            <a:solidFill>
              <a:srgbClr val="F7C9C7"/>
            </a:solidFill>
          </c:spPr>
          <c:invertIfNegative val="0"/>
          <c:val>
            <c:numRef>
              <c:f>'8.4'!$B$17:$M$17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6F9D-4093-8076-46C14AD4DAF7}"/>
            </c:ext>
          </c:extLst>
        </c:ser>
        <c:ser>
          <c:idx val="8"/>
          <c:order val="8"/>
          <c:tx>
            <c:strRef>
              <c:f>'8.4'!$A$18</c:f>
              <c:strCache>
                <c:ptCount val="1"/>
                <c:pt idx="0">
                  <c:v>Coke</c:v>
                </c:pt>
              </c:strCache>
            </c:strRef>
          </c:tx>
          <c:spPr>
            <a:solidFill>
              <a:srgbClr val="262626"/>
            </a:solidFill>
          </c:spPr>
          <c:invertIfNegative val="0"/>
          <c:val>
            <c:numRef>
              <c:f>'8.4'!$B$18:$M$18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6F9D-4093-8076-46C14AD4DAF7}"/>
            </c:ext>
          </c:extLst>
        </c:ser>
        <c:ser>
          <c:idx val="9"/>
          <c:order val="9"/>
          <c:tx>
            <c:strRef>
              <c:f>'8.4'!$A$19</c:f>
              <c:strCache>
                <c:ptCount val="1"/>
                <c:pt idx="0">
                  <c:v>Waste heat</c:v>
                </c:pt>
              </c:strCache>
            </c:strRef>
          </c:tx>
          <c:spPr>
            <a:solidFill>
              <a:srgbClr val="646363"/>
            </a:solidFill>
          </c:spPr>
          <c:invertIfNegative val="0"/>
          <c:val>
            <c:numRef>
              <c:f>'8.4'!$B$19:$M$19</c:f>
              <c:numCache>
                <c:formatCode>#,##0.0</c:formatCode>
                <c:ptCount val="12"/>
                <c:pt idx="0">
                  <c:v>0.17917</c:v>
                </c:pt>
                <c:pt idx="1">
                  <c:v>0.13297</c:v>
                </c:pt>
                <c:pt idx="2">
                  <c:v>0.12631000000000001</c:v>
                </c:pt>
                <c:pt idx="3">
                  <c:v>9.4540000000000013E-2</c:v>
                </c:pt>
                <c:pt idx="4">
                  <c:v>4.5670000000000002E-2</c:v>
                </c:pt>
                <c:pt idx="5">
                  <c:v>2.7089999999999999E-2</c:v>
                </c:pt>
                <c:pt idx="6">
                  <c:v>0</c:v>
                </c:pt>
                <c:pt idx="7">
                  <c:v>5.8479999999999997E-2</c:v>
                </c:pt>
                <c:pt idx="8">
                  <c:v>0</c:v>
                </c:pt>
                <c:pt idx="9">
                  <c:v>0</c:v>
                </c:pt>
                <c:pt idx="10">
                  <c:v>0</c:v>
                </c:pt>
                <c:pt idx="11">
                  <c:v>0</c:v>
                </c:pt>
              </c:numCache>
            </c:numRef>
          </c:val>
          <c:extLst>
            <c:ext xmlns:c16="http://schemas.microsoft.com/office/drawing/2014/chart" uri="{C3380CC4-5D6E-409C-BE32-E72D297353CC}">
              <c16:uniqueId val="{00000009-6F9D-4093-8076-46C14AD4DAF7}"/>
            </c:ext>
          </c:extLst>
        </c:ser>
        <c:ser>
          <c:idx val="10"/>
          <c:order val="10"/>
          <c:tx>
            <c:strRef>
              <c:f>'8.4'!$A$20</c:f>
              <c:strCache>
                <c:ptCount val="1"/>
                <c:pt idx="0">
                  <c:v>Other liquid fuels</c:v>
                </c:pt>
              </c:strCache>
            </c:strRef>
          </c:tx>
          <c:spPr>
            <a:solidFill>
              <a:srgbClr val="9D9D9C"/>
            </a:solidFill>
          </c:spPr>
          <c:invertIfNegative val="0"/>
          <c:val>
            <c:numRef>
              <c:f>'8.4'!$B$20:$M$20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6F9D-4093-8076-46C14AD4DAF7}"/>
            </c:ext>
          </c:extLst>
        </c:ser>
        <c:ser>
          <c:idx val="11"/>
          <c:order val="11"/>
          <c:tx>
            <c:strRef>
              <c:f>'8.4'!$A$21</c:f>
              <c:strCache>
                <c:ptCount val="1"/>
                <c:pt idx="0">
                  <c:v>Other solid fuels</c:v>
                </c:pt>
              </c:strCache>
            </c:strRef>
          </c:tx>
          <c:spPr>
            <a:solidFill>
              <a:srgbClr val="D0D0D0"/>
            </a:solidFill>
          </c:spPr>
          <c:invertIfNegative val="0"/>
          <c:val>
            <c:numRef>
              <c:f>'8.4'!$B$21:$M$21</c:f>
              <c:numCache>
                <c:formatCode>#,##0.0</c:formatCode>
                <c:ptCount val="12"/>
                <c:pt idx="0">
                  <c:v>0</c:v>
                </c:pt>
                <c:pt idx="1">
                  <c:v>0.17861399999999999</c:v>
                </c:pt>
                <c:pt idx="2">
                  <c:v>0</c:v>
                </c:pt>
                <c:pt idx="3">
                  <c:v>0</c:v>
                </c:pt>
                <c:pt idx="4">
                  <c:v>0</c:v>
                </c:pt>
                <c:pt idx="5">
                  <c:v>0</c:v>
                </c:pt>
                <c:pt idx="6">
                  <c:v>0</c:v>
                </c:pt>
                <c:pt idx="7">
                  <c:v>0</c:v>
                </c:pt>
                <c:pt idx="8">
                  <c:v>0</c:v>
                </c:pt>
                <c:pt idx="9">
                  <c:v>0</c:v>
                </c:pt>
                <c:pt idx="10">
                  <c:v>0.32239999999999996</c:v>
                </c:pt>
                <c:pt idx="11">
                  <c:v>0.53155999999999992</c:v>
                </c:pt>
              </c:numCache>
            </c:numRef>
          </c:val>
          <c:extLst>
            <c:ext xmlns:c16="http://schemas.microsoft.com/office/drawing/2014/chart" uri="{C3380CC4-5D6E-409C-BE32-E72D297353CC}">
              <c16:uniqueId val="{0000000B-6F9D-4093-8076-46C14AD4DAF7}"/>
            </c:ext>
          </c:extLst>
        </c:ser>
        <c:ser>
          <c:idx val="12"/>
          <c:order val="12"/>
          <c:tx>
            <c:strRef>
              <c:f>'8.4'!$A$22</c:f>
              <c:strCache>
                <c:ptCount val="1"/>
                <c:pt idx="0">
                  <c:v>Other gases</c:v>
                </c:pt>
              </c:strCache>
            </c:strRef>
          </c:tx>
          <c:spPr>
            <a:pattFill prst="ltUpDiag">
              <a:fgClr>
                <a:srgbClr val="23315F"/>
              </a:fgClr>
              <a:bgClr>
                <a:sysClr val="window" lastClr="FFFFFF"/>
              </a:bgClr>
            </a:pattFill>
          </c:spPr>
          <c:invertIfNegative val="0"/>
          <c:val>
            <c:numRef>
              <c:f>'8.4'!$B$22:$M$22</c:f>
              <c:numCache>
                <c:formatCode>#,##0.0</c:formatCode>
                <c:ptCount val="12"/>
                <c:pt idx="0">
                  <c:v>3.08331</c:v>
                </c:pt>
                <c:pt idx="1">
                  <c:v>4.5990699999999993</c:v>
                </c:pt>
                <c:pt idx="2">
                  <c:v>4.8219599999999989</c:v>
                </c:pt>
                <c:pt idx="3">
                  <c:v>3.9075500000000001</c:v>
                </c:pt>
                <c:pt idx="4">
                  <c:v>3.3438000000000003</c:v>
                </c:pt>
                <c:pt idx="5">
                  <c:v>1.474</c:v>
                </c:pt>
                <c:pt idx="6">
                  <c:v>3.1915200000000001</c:v>
                </c:pt>
                <c:pt idx="7">
                  <c:v>0</c:v>
                </c:pt>
                <c:pt idx="8">
                  <c:v>0</c:v>
                </c:pt>
                <c:pt idx="9">
                  <c:v>0</c:v>
                </c:pt>
                <c:pt idx="10">
                  <c:v>0</c:v>
                </c:pt>
                <c:pt idx="11">
                  <c:v>0</c:v>
                </c:pt>
              </c:numCache>
            </c:numRef>
          </c:val>
          <c:extLst>
            <c:ext xmlns:c16="http://schemas.microsoft.com/office/drawing/2014/chart" uri="{C3380CC4-5D6E-409C-BE32-E72D297353CC}">
              <c16:uniqueId val="{0000000C-6F9D-4093-8076-46C14AD4DAF7}"/>
            </c:ext>
          </c:extLst>
        </c:ser>
        <c:ser>
          <c:idx val="13"/>
          <c:order val="13"/>
          <c:tx>
            <c:strRef>
              <c:f>'8.4'!$A$23</c:f>
              <c:strCache>
                <c:ptCount val="1"/>
                <c:pt idx="0">
                  <c:v>Other</c:v>
                </c:pt>
              </c:strCache>
            </c:strRef>
          </c:tx>
          <c:spPr>
            <a:pattFill prst="ltUpDiag">
              <a:fgClr>
                <a:srgbClr val="E02C1F"/>
              </a:fgClr>
              <a:bgClr>
                <a:sysClr val="window" lastClr="FFFFFF"/>
              </a:bgClr>
            </a:pattFill>
          </c:spPr>
          <c:invertIfNegative val="0"/>
          <c:val>
            <c:numRef>
              <c:f>'8.4'!$B$23:$M$23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6F9D-4093-8076-46C14AD4DAF7}"/>
            </c:ext>
          </c:extLst>
        </c:ser>
        <c:ser>
          <c:idx val="14"/>
          <c:order val="14"/>
          <c:tx>
            <c:strRef>
              <c:f>'8.4'!$A$24</c:f>
              <c:strCache>
                <c:ptCount val="1"/>
                <c:pt idx="0">
                  <c:v>Fuel oils</c:v>
                </c:pt>
              </c:strCache>
            </c:strRef>
          </c:tx>
          <c:spPr>
            <a:pattFill prst="ltUpDiag">
              <a:fgClr>
                <a:srgbClr val="5A6588"/>
              </a:fgClr>
              <a:bgClr>
                <a:sysClr val="window" lastClr="FFFFFF"/>
              </a:bgClr>
            </a:pattFill>
          </c:spPr>
          <c:invertIfNegative val="0"/>
          <c:val>
            <c:numRef>
              <c:f>'8.4'!$B$24:$M$24</c:f>
              <c:numCache>
                <c:formatCode>#,##0.0</c:formatCode>
                <c:ptCount val="12"/>
                <c:pt idx="0">
                  <c:v>0</c:v>
                </c:pt>
                <c:pt idx="1">
                  <c:v>0</c:v>
                </c:pt>
                <c:pt idx="2">
                  <c:v>0</c:v>
                </c:pt>
                <c:pt idx="3">
                  <c:v>3.2149999999999998E-2</c:v>
                </c:pt>
                <c:pt idx="4">
                  <c:v>0</c:v>
                </c:pt>
                <c:pt idx="5">
                  <c:v>0</c:v>
                </c:pt>
                <c:pt idx="6">
                  <c:v>0</c:v>
                </c:pt>
                <c:pt idx="7">
                  <c:v>0.177482</c:v>
                </c:pt>
                <c:pt idx="8">
                  <c:v>0</c:v>
                </c:pt>
                <c:pt idx="9">
                  <c:v>0</c:v>
                </c:pt>
                <c:pt idx="10">
                  <c:v>5.5479999999999995E-2</c:v>
                </c:pt>
                <c:pt idx="11">
                  <c:v>0.30742999999999998</c:v>
                </c:pt>
              </c:numCache>
            </c:numRef>
          </c:val>
          <c:extLst>
            <c:ext xmlns:c16="http://schemas.microsoft.com/office/drawing/2014/chart" uri="{C3380CC4-5D6E-409C-BE32-E72D297353CC}">
              <c16:uniqueId val="{0000000E-6F9D-4093-8076-46C14AD4DAF7}"/>
            </c:ext>
          </c:extLst>
        </c:ser>
        <c:ser>
          <c:idx val="15"/>
          <c:order val="15"/>
          <c:tx>
            <c:strRef>
              <c:f>'8.4'!$A$25</c:f>
              <c:strCache>
                <c:ptCount val="1"/>
                <c:pt idx="0">
                  <c:v>Natural gas</c:v>
                </c:pt>
              </c:strCache>
            </c:strRef>
          </c:tx>
          <c:spPr>
            <a:pattFill prst="ltUpDiag">
              <a:fgClr>
                <a:srgbClr val="E86158"/>
              </a:fgClr>
              <a:bgClr>
                <a:sysClr val="window" lastClr="FFFFFF"/>
              </a:bgClr>
            </a:pattFill>
          </c:spPr>
          <c:invertIfNegative val="0"/>
          <c:val>
            <c:numRef>
              <c:f>'8.4'!$B$25:$M$25</c:f>
              <c:numCache>
                <c:formatCode>#,##0.0</c:formatCode>
                <c:ptCount val="12"/>
                <c:pt idx="0">
                  <c:v>107.77063700000002</c:v>
                </c:pt>
                <c:pt idx="1">
                  <c:v>74.346978000000021</c:v>
                </c:pt>
                <c:pt idx="2">
                  <c:v>70.934221000000008</c:v>
                </c:pt>
                <c:pt idx="3">
                  <c:v>48.693595000000009</c:v>
                </c:pt>
                <c:pt idx="4">
                  <c:v>28.574696999999997</c:v>
                </c:pt>
                <c:pt idx="5">
                  <c:v>55.326629999999994</c:v>
                </c:pt>
                <c:pt idx="6">
                  <c:v>45.588740000000008</c:v>
                </c:pt>
                <c:pt idx="7">
                  <c:v>94.642084999999994</c:v>
                </c:pt>
                <c:pt idx="8">
                  <c:v>70.566899000000006</c:v>
                </c:pt>
                <c:pt idx="9">
                  <c:v>53.396853</c:v>
                </c:pt>
                <c:pt idx="10">
                  <c:v>83.625973000000045</c:v>
                </c:pt>
                <c:pt idx="11">
                  <c:v>103.78864999999998</c:v>
                </c:pt>
              </c:numCache>
            </c:numRef>
          </c:val>
          <c:extLst>
            <c:ext xmlns:c16="http://schemas.microsoft.com/office/drawing/2014/chart" uri="{C3380CC4-5D6E-409C-BE32-E72D297353CC}">
              <c16:uniqueId val="{0000000F-6F9D-4093-8076-46C14AD4DAF7}"/>
            </c:ext>
          </c:extLst>
        </c:ser>
        <c:dLbls>
          <c:showLegendKey val="0"/>
          <c:showVal val="0"/>
          <c:showCatName val="0"/>
          <c:showSerName val="0"/>
          <c:showPercent val="0"/>
          <c:showBubbleSize val="0"/>
        </c:dLbls>
        <c:gapWidth val="50"/>
        <c:overlap val="100"/>
        <c:axId val="284585984"/>
        <c:axId val="284587520"/>
      </c:barChart>
      <c:catAx>
        <c:axId val="28458598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4587520"/>
        <c:crosses val="autoZero"/>
        <c:auto val="1"/>
        <c:lblAlgn val="ctr"/>
        <c:lblOffset val="100"/>
        <c:noMultiLvlLbl val="0"/>
      </c:catAx>
      <c:valAx>
        <c:axId val="284587520"/>
        <c:scaling>
          <c:orientation val="minMax"/>
          <c:max val="50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4585984"/>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accent1"/>
              </a:solidFill>
            </c:spPr>
            <c:extLst>
              <c:ext xmlns:c16="http://schemas.microsoft.com/office/drawing/2014/chart" uri="{C3380CC4-5D6E-409C-BE32-E72D297353CC}">
                <c16:uniqueId val="{00000001-309A-4B8B-9C9C-69DD6FC9E635}"/>
              </c:ext>
            </c:extLst>
          </c:dPt>
          <c:dPt>
            <c:idx val="1"/>
            <c:bubble3D val="0"/>
            <c:spPr>
              <a:solidFill>
                <a:schemeClr val="accent2"/>
              </a:solidFill>
            </c:spPr>
            <c:extLst>
              <c:ext xmlns:c16="http://schemas.microsoft.com/office/drawing/2014/chart" uri="{C3380CC4-5D6E-409C-BE32-E72D297353CC}">
                <c16:uniqueId val="{00000002-309A-4B8B-9C9C-69DD6FC9E635}"/>
              </c:ext>
            </c:extLst>
          </c:dPt>
          <c:dPt>
            <c:idx val="2"/>
            <c:bubble3D val="0"/>
            <c:spPr>
              <a:solidFill>
                <a:schemeClr val="accent3"/>
              </a:solidFill>
            </c:spPr>
            <c:extLst>
              <c:ext xmlns:c16="http://schemas.microsoft.com/office/drawing/2014/chart" uri="{C3380CC4-5D6E-409C-BE32-E72D297353CC}">
                <c16:uniqueId val="{00000003-309A-4B8B-9C9C-69DD6FC9E635}"/>
              </c:ext>
            </c:extLst>
          </c:dPt>
          <c:dPt>
            <c:idx val="3"/>
            <c:bubble3D val="0"/>
            <c:spPr>
              <a:solidFill>
                <a:schemeClr val="accent4"/>
              </a:solidFill>
            </c:spPr>
            <c:extLst>
              <c:ext xmlns:c16="http://schemas.microsoft.com/office/drawing/2014/chart" uri="{C3380CC4-5D6E-409C-BE32-E72D297353CC}">
                <c16:uniqueId val="{00000004-309A-4B8B-9C9C-69DD6FC9E635}"/>
              </c:ext>
            </c:extLst>
          </c:dPt>
          <c:dPt>
            <c:idx val="4"/>
            <c:bubble3D val="0"/>
            <c:spPr>
              <a:solidFill>
                <a:schemeClr val="accent5"/>
              </a:solidFill>
            </c:spPr>
            <c:extLst>
              <c:ext xmlns:c16="http://schemas.microsoft.com/office/drawing/2014/chart" uri="{C3380CC4-5D6E-409C-BE32-E72D297353CC}">
                <c16:uniqueId val="{00000005-309A-4B8B-9C9C-69DD6FC9E635}"/>
              </c:ext>
            </c:extLst>
          </c:dPt>
          <c:dPt>
            <c:idx val="5"/>
            <c:bubble3D val="0"/>
            <c:spPr>
              <a:solidFill>
                <a:schemeClr val="accent6"/>
              </a:solidFill>
            </c:spPr>
            <c:extLst>
              <c:ext xmlns:c16="http://schemas.microsoft.com/office/drawing/2014/chart" uri="{C3380CC4-5D6E-409C-BE32-E72D297353CC}">
                <c16:uniqueId val="{00000006-309A-4B8B-9C9C-69DD6FC9E635}"/>
              </c:ext>
            </c:extLst>
          </c:dPt>
          <c:dPt>
            <c:idx val="6"/>
            <c:bubble3D val="0"/>
            <c:spPr>
              <a:solidFill>
                <a:srgbClr val="F0948F"/>
              </a:solidFill>
            </c:spPr>
            <c:extLst>
              <c:ext xmlns:c16="http://schemas.microsoft.com/office/drawing/2014/chart" uri="{C3380CC4-5D6E-409C-BE32-E72D297353CC}">
                <c16:uniqueId val="{00000007-309A-4B8B-9C9C-69DD6FC9E635}"/>
              </c:ext>
            </c:extLst>
          </c:dPt>
          <c:dPt>
            <c:idx val="7"/>
            <c:bubble3D val="0"/>
            <c:spPr>
              <a:solidFill>
                <a:srgbClr val="F7C9C7"/>
              </a:solidFill>
            </c:spPr>
            <c:extLst>
              <c:ext xmlns:c16="http://schemas.microsoft.com/office/drawing/2014/chart" uri="{C3380CC4-5D6E-409C-BE32-E72D297353CC}">
                <c16:uniqueId val="{00000000-C55B-4F2D-A47F-E7BF0FB902C0}"/>
              </c:ext>
            </c:extLst>
          </c:dPt>
          <c:cat>
            <c:numRef>
              <c:f>'8.4'!$U$27:$U$34</c:f>
              <c:numCache>
                <c:formatCode>#,##0.0</c:formatCode>
                <c:ptCount val="8"/>
              </c:numCache>
            </c:numRef>
          </c:cat>
          <c:val>
            <c:numRef>
              <c:f>'8.4'!$P$27:$P$34</c:f>
              <c:numCache>
                <c:formatCode>0.0</c:formatCode>
                <c:ptCount val="8"/>
              </c:numCache>
            </c:numRef>
          </c:val>
          <c:extLst>
            <c:ext xmlns:c16="http://schemas.microsoft.com/office/drawing/2014/chart" uri="{C3380CC4-5D6E-409C-BE32-E72D297353CC}">
              <c16:uniqueId val="{00000001-C55B-4F2D-A47F-E7BF0FB902C0}"/>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solidFill>
                  <a:schemeClr val="accent1"/>
                </a:solidFill>
              </a:defRPr>
            </a:pPr>
            <a:r>
              <a:rPr lang="en-US" sz="1000" b="1" i="0" baseline="0">
                <a:solidFill>
                  <a:srgbClr val="233060"/>
                </a:solidFill>
                <a:effectLst/>
                <a:latin typeface="Arial" panose="020B0604020202020204" pitchFamily="34" charset="0"/>
                <a:cs typeface="Arial" panose="020B0604020202020204" pitchFamily="34" charset="0"/>
              </a:rPr>
              <a:t>Shares of fuels in heat supply</a:t>
            </a:r>
            <a:endParaRPr lang="cs-CZ" sz="1000">
              <a:solidFill>
                <a:srgbClr val="233060"/>
              </a:solidFill>
              <a:effectLst/>
              <a:latin typeface="Arial" panose="020B0604020202020204" pitchFamily="34" charset="0"/>
              <a:cs typeface="Arial" panose="020B0604020202020204" pitchFamily="34" charset="0"/>
            </a:endParaRPr>
          </a:p>
        </c:rich>
      </c:tx>
      <c:layout>
        <c:manualLayout>
          <c:xMode val="edge"/>
          <c:yMode val="edge"/>
          <c:x val="8.7851731180618178E-4"/>
          <c:y val="1.1100832562442183E-2"/>
        </c:manualLayout>
      </c:layout>
      <c:overlay val="0"/>
    </c:title>
    <c:autoTitleDeleted val="0"/>
    <c:plotArea>
      <c:layout>
        <c:manualLayout>
          <c:layoutTarget val="inner"/>
          <c:xMode val="edge"/>
          <c:yMode val="edge"/>
          <c:x val="8.3331666875167715E-2"/>
          <c:y val="0.11933668332971675"/>
          <c:w val="0.70632167844727234"/>
          <c:h val="0.85914506913361033"/>
        </c:manualLayout>
      </c:layout>
      <c:doughnutChart>
        <c:varyColors val="1"/>
        <c:ser>
          <c:idx val="0"/>
          <c:order val="0"/>
          <c:dPt>
            <c:idx val="0"/>
            <c:bubble3D val="0"/>
            <c:spPr>
              <a:solidFill>
                <a:srgbClr val="262626"/>
              </a:solidFill>
            </c:spPr>
            <c:extLst>
              <c:ext xmlns:c16="http://schemas.microsoft.com/office/drawing/2014/chart" uri="{C3380CC4-5D6E-409C-BE32-E72D297353CC}">
                <c16:uniqueId val="{00000001-9873-4A6F-9B29-7304FFDDD914}"/>
              </c:ext>
            </c:extLst>
          </c:dPt>
          <c:dPt>
            <c:idx val="1"/>
            <c:bubble3D val="0"/>
            <c:spPr>
              <a:solidFill>
                <a:srgbClr val="5A6588"/>
              </a:solidFill>
            </c:spPr>
            <c:extLst>
              <c:ext xmlns:c16="http://schemas.microsoft.com/office/drawing/2014/chart" uri="{C3380CC4-5D6E-409C-BE32-E72D297353CC}">
                <c16:uniqueId val="{00000003-9873-4A6F-9B29-7304FFDDD914}"/>
              </c:ext>
            </c:extLst>
          </c:dPt>
          <c:dPt>
            <c:idx val="2"/>
            <c:bubble3D val="0"/>
            <c:spPr>
              <a:solidFill>
                <a:srgbClr val="9198B0"/>
              </a:solidFill>
            </c:spPr>
            <c:extLst>
              <c:ext xmlns:c16="http://schemas.microsoft.com/office/drawing/2014/chart" uri="{C3380CC4-5D6E-409C-BE32-E72D297353CC}">
                <c16:uniqueId val="{00000005-9873-4A6F-9B29-7304FFDDD914}"/>
              </c:ext>
            </c:extLst>
          </c:dPt>
          <c:dPt>
            <c:idx val="3"/>
            <c:bubble3D val="0"/>
            <c:spPr>
              <a:solidFill>
                <a:srgbClr val="C8CBD7"/>
              </a:solidFill>
            </c:spPr>
            <c:extLst>
              <c:ext xmlns:c16="http://schemas.microsoft.com/office/drawing/2014/chart" uri="{C3380CC4-5D6E-409C-BE32-E72D297353CC}">
                <c16:uniqueId val="{0000000A-70B9-4039-A717-E40AAAE6A29C}"/>
              </c:ext>
            </c:extLst>
          </c:dPt>
          <c:dPt>
            <c:idx val="4"/>
            <c:bubble3D val="0"/>
            <c:spPr>
              <a:solidFill>
                <a:srgbClr val="E02C1F"/>
              </a:solidFill>
            </c:spPr>
            <c:extLst>
              <c:ext xmlns:c16="http://schemas.microsoft.com/office/drawing/2014/chart" uri="{C3380CC4-5D6E-409C-BE32-E72D297353CC}">
                <c16:uniqueId val="{0000000B-70B9-4039-A717-E40AAAE6A29C}"/>
              </c:ext>
            </c:extLst>
          </c:dPt>
          <c:dPt>
            <c:idx val="5"/>
            <c:bubble3D val="0"/>
            <c:spPr>
              <a:solidFill>
                <a:srgbClr val="E86158"/>
              </a:solidFill>
            </c:spPr>
            <c:extLst>
              <c:ext xmlns:c16="http://schemas.microsoft.com/office/drawing/2014/chart" uri="{C3380CC4-5D6E-409C-BE32-E72D297353CC}">
                <c16:uniqueId val="{0000000C-70B9-4039-A717-E40AAAE6A29C}"/>
              </c:ext>
            </c:extLst>
          </c:dPt>
          <c:dPt>
            <c:idx val="6"/>
            <c:bubble3D val="0"/>
            <c:spPr>
              <a:solidFill>
                <a:srgbClr val="F0948F"/>
              </a:solidFill>
            </c:spPr>
            <c:extLst>
              <c:ext xmlns:c16="http://schemas.microsoft.com/office/drawing/2014/chart" uri="{C3380CC4-5D6E-409C-BE32-E72D297353CC}">
                <c16:uniqueId val="{00000007-9873-4A6F-9B29-7304FFDDD914}"/>
              </c:ext>
            </c:extLst>
          </c:dPt>
          <c:dPt>
            <c:idx val="7"/>
            <c:bubble3D val="0"/>
            <c:spPr>
              <a:solidFill>
                <a:srgbClr val="F7C9C7"/>
              </a:solidFill>
            </c:spPr>
            <c:extLst>
              <c:ext xmlns:c16="http://schemas.microsoft.com/office/drawing/2014/chart" uri="{C3380CC4-5D6E-409C-BE32-E72D297353CC}">
                <c16:uniqueId val="{0000000D-70B9-4039-A717-E40AAAE6A29C}"/>
              </c:ext>
            </c:extLst>
          </c:dPt>
          <c:dPt>
            <c:idx val="8"/>
            <c:bubble3D val="0"/>
            <c:spPr>
              <a:solidFill>
                <a:srgbClr val="262626"/>
              </a:solidFill>
            </c:spPr>
            <c:extLst>
              <c:ext xmlns:c16="http://schemas.microsoft.com/office/drawing/2014/chart" uri="{C3380CC4-5D6E-409C-BE32-E72D297353CC}">
                <c16:uniqueId val="{0000000E-70B9-4039-A717-E40AAAE6A29C}"/>
              </c:ext>
            </c:extLst>
          </c:dPt>
          <c:dPt>
            <c:idx val="9"/>
            <c:bubble3D val="0"/>
            <c:spPr>
              <a:solidFill>
                <a:srgbClr val="646363"/>
              </a:solidFill>
            </c:spPr>
            <c:extLst>
              <c:ext xmlns:c16="http://schemas.microsoft.com/office/drawing/2014/chart" uri="{C3380CC4-5D6E-409C-BE32-E72D297353CC}">
                <c16:uniqueId val="{0000000F-70B9-4039-A717-E40AAAE6A29C}"/>
              </c:ext>
            </c:extLst>
          </c:dPt>
          <c:dPt>
            <c:idx val="10"/>
            <c:bubble3D val="0"/>
            <c:spPr>
              <a:solidFill>
                <a:srgbClr val="9D9D9C"/>
              </a:solidFill>
            </c:spPr>
            <c:extLst>
              <c:ext xmlns:c16="http://schemas.microsoft.com/office/drawing/2014/chart" uri="{C3380CC4-5D6E-409C-BE32-E72D297353CC}">
                <c16:uniqueId val="{00000010-70B9-4039-A717-E40AAAE6A29C}"/>
              </c:ext>
            </c:extLst>
          </c:dPt>
          <c:dPt>
            <c:idx val="11"/>
            <c:bubble3D val="0"/>
            <c:spPr>
              <a:solidFill>
                <a:srgbClr val="D0D0D0"/>
              </a:solidFill>
            </c:spPr>
            <c:extLst>
              <c:ext xmlns:c16="http://schemas.microsoft.com/office/drawing/2014/chart" uri="{C3380CC4-5D6E-409C-BE32-E72D297353CC}">
                <c16:uniqueId val="{0000000A-4293-46FE-8B47-2350727370E2}"/>
              </c:ext>
            </c:extLst>
          </c:dPt>
          <c:dPt>
            <c:idx val="12"/>
            <c:bubble3D val="0"/>
            <c:spPr>
              <a:pattFill prst="ltUpDiag">
                <a:fgClr>
                  <a:srgbClr val="23315F"/>
                </a:fgClr>
                <a:bgClr>
                  <a:sysClr val="window" lastClr="FFFFFF"/>
                </a:bgClr>
              </a:pattFill>
            </c:spPr>
            <c:extLst>
              <c:ext xmlns:c16="http://schemas.microsoft.com/office/drawing/2014/chart" uri="{C3380CC4-5D6E-409C-BE32-E72D297353CC}">
                <c16:uniqueId val="{0000000B-4293-46FE-8B47-2350727370E2}"/>
              </c:ext>
            </c:extLst>
          </c:dPt>
          <c:dPt>
            <c:idx val="13"/>
            <c:bubble3D val="0"/>
            <c:spPr>
              <a:pattFill prst="ltUpDiag">
                <a:fgClr>
                  <a:srgbClr val="E02C1F"/>
                </a:fgClr>
                <a:bgClr>
                  <a:sysClr val="window" lastClr="FFFFFF"/>
                </a:bgClr>
              </a:pattFill>
            </c:spPr>
            <c:extLst>
              <c:ext xmlns:c16="http://schemas.microsoft.com/office/drawing/2014/chart" uri="{C3380CC4-5D6E-409C-BE32-E72D297353CC}">
                <c16:uniqueId val="{00000011-70B9-4039-A717-E40AAAE6A29C}"/>
              </c:ext>
            </c:extLst>
          </c:dPt>
          <c:dPt>
            <c:idx val="14"/>
            <c:bubble3D val="0"/>
            <c:spPr>
              <a:pattFill prst="ltUpDiag">
                <a:fgClr>
                  <a:srgbClr val="5A6588"/>
                </a:fgClr>
                <a:bgClr>
                  <a:sysClr val="window" lastClr="FFFFFF"/>
                </a:bgClr>
              </a:pattFill>
            </c:spPr>
            <c:extLst>
              <c:ext xmlns:c16="http://schemas.microsoft.com/office/drawing/2014/chart" uri="{C3380CC4-5D6E-409C-BE32-E72D297353CC}">
                <c16:uniqueId val="{00000012-70B9-4039-A717-E40AAAE6A29C}"/>
              </c:ext>
            </c:extLst>
          </c:dPt>
          <c:dPt>
            <c:idx val="15"/>
            <c:bubble3D val="0"/>
            <c:spPr>
              <a:pattFill prst="ltUpDiag">
                <a:fgClr>
                  <a:srgbClr val="E86158"/>
                </a:fgClr>
                <a:bgClr>
                  <a:sysClr val="window" lastClr="FFFFFF"/>
                </a:bgClr>
              </a:pattFill>
            </c:spPr>
            <c:extLst>
              <c:ext xmlns:c16="http://schemas.microsoft.com/office/drawing/2014/chart" uri="{C3380CC4-5D6E-409C-BE32-E72D297353CC}">
                <c16:uniqueId val="{00000009-9873-4A6F-9B29-7304FFDDD914}"/>
              </c:ext>
            </c:extLst>
          </c:dPt>
          <c:dLbls>
            <c:dLbl>
              <c:idx val="1"/>
              <c:layout>
                <c:manualLayout>
                  <c:x val="0.1069178365891358"/>
                  <c:y val="-0.14739128015709907"/>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873-4A6F-9B29-7304FFDDD914}"/>
                </c:ext>
              </c:extLst>
            </c:dLbl>
            <c:dLbl>
              <c:idx val="2"/>
              <c:spPr>
                <a:ln>
                  <a:noFill/>
                </a:ln>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9873-4A6F-9B29-7304FFDDD914}"/>
                </c:ext>
              </c:extLst>
            </c:dLbl>
            <c:dLbl>
              <c:idx val="3"/>
              <c:delete val="1"/>
              <c:extLst>
                <c:ext xmlns:c15="http://schemas.microsoft.com/office/drawing/2012/chart" uri="{CE6537A1-D6FC-4f65-9D91-7224C49458BB}"/>
                <c:ext xmlns:c16="http://schemas.microsoft.com/office/drawing/2014/chart" uri="{C3380CC4-5D6E-409C-BE32-E72D297353CC}">
                  <c16:uniqueId val="{0000000A-70B9-4039-A717-E40AAAE6A29C}"/>
                </c:ext>
              </c:extLst>
            </c:dLbl>
            <c:dLbl>
              <c:idx val="4"/>
              <c:layout>
                <c:manualLayout>
                  <c:x val="0.17507360773894312"/>
                  <c:y val="-2.8275901476150417E-2"/>
                </c:manualLayout>
              </c:layout>
              <c:numFmt formatCode="0.0%" sourceLinked="0"/>
              <c:spPr>
                <a:no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0B9-4039-A717-E40AAAE6A29C}"/>
                </c:ext>
              </c:extLst>
            </c:dLbl>
            <c:dLbl>
              <c:idx val="5"/>
              <c:delete val="1"/>
              <c:extLst>
                <c:ext xmlns:c15="http://schemas.microsoft.com/office/drawing/2012/chart" uri="{CE6537A1-D6FC-4f65-9D91-7224C49458BB}"/>
                <c:ext xmlns:c16="http://schemas.microsoft.com/office/drawing/2014/chart" uri="{C3380CC4-5D6E-409C-BE32-E72D297353CC}">
                  <c16:uniqueId val="{0000000C-70B9-4039-A717-E40AAAE6A29C}"/>
                </c:ext>
              </c:extLst>
            </c:dLbl>
            <c:dLbl>
              <c:idx val="6"/>
              <c:spPr>
                <a:ln>
                  <a:noFill/>
                </a:ln>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7-9873-4A6F-9B29-7304FFDDD914}"/>
                </c:ext>
              </c:extLst>
            </c:dLbl>
            <c:dLbl>
              <c:idx val="7"/>
              <c:layout>
                <c:manualLayout>
                  <c:x val="-8.5345689780001829E-2"/>
                  <c:y val="0.16128950089565885"/>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0B9-4039-A717-E40AAAE6A29C}"/>
                </c:ext>
              </c:extLst>
            </c:dLbl>
            <c:dLbl>
              <c:idx val="8"/>
              <c:delete val="1"/>
              <c:extLst>
                <c:ext xmlns:c15="http://schemas.microsoft.com/office/drawing/2012/chart" uri="{CE6537A1-D6FC-4f65-9D91-7224C49458BB}"/>
                <c:ext xmlns:c16="http://schemas.microsoft.com/office/drawing/2014/chart" uri="{C3380CC4-5D6E-409C-BE32-E72D297353CC}">
                  <c16:uniqueId val="{0000000E-70B9-4039-A717-E40AAAE6A29C}"/>
                </c:ext>
              </c:extLst>
            </c:dLbl>
            <c:dLbl>
              <c:idx val="9"/>
              <c:layout>
                <c:manualLayout>
                  <c:x val="-0.15099520581543233"/>
                  <c:y val="0.11822903256453081"/>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70B9-4039-A717-E40AAAE6A29C}"/>
                </c:ext>
              </c:extLst>
            </c:dLbl>
            <c:dLbl>
              <c:idx val="10"/>
              <c:layout>
                <c:manualLayout>
                  <c:x val="-0.15823811752767797"/>
                  <c:y val="3.730649707206974E-2"/>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70B9-4039-A717-E40AAAE6A29C}"/>
                </c:ext>
              </c:extLst>
            </c:dLbl>
            <c:dLbl>
              <c:idx val="11"/>
              <c:spPr>
                <a:no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A-4293-46FE-8B47-2350727370E2}"/>
                </c:ext>
              </c:extLst>
            </c:dLbl>
            <c:dLbl>
              <c:idx val="12"/>
              <c:spPr>
                <a:solidFill>
                  <a:sysClr val="window" lastClr="FFFFFF"/>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B-4293-46FE-8B47-2350727370E2}"/>
                </c:ext>
              </c:extLst>
            </c:dLbl>
            <c:dLbl>
              <c:idx val="13"/>
              <c:delete val="1"/>
              <c:extLst>
                <c:ext xmlns:c15="http://schemas.microsoft.com/office/drawing/2012/chart" uri="{CE6537A1-D6FC-4f65-9D91-7224C49458BB}"/>
                <c:ext xmlns:c16="http://schemas.microsoft.com/office/drawing/2014/chart" uri="{C3380CC4-5D6E-409C-BE32-E72D297353CC}">
                  <c16:uniqueId val="{00000011-70B9-4039-A717-E40AAAE6A29C}"/>
                </c:ext>
              </c:extLst>
            </c:dLbl>
            <c:dLbl>
              <c:idx val="14"/>
              <c:layout>
                <c:manualLayout>
                  <c:x val="-0.14824979636729632"/>
                  <c:y val="1.6651248843663275E-2"/>
                </c:manualLayout>
              </c:layout>
              <c:numFmt formatCode="0.0%" sourceLinked="0"/>
              <c:spPr>
                <a:solidFill>
                  <a:sysClr val="window" lastClr="FFFFFF"/>
                </a:solidFill>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2-70B9-4039-A717-E40AAAE6A29C}"/>
                </c:ext>
              </c:extLst>
            </c:dLbl>
            <c:dLbl>
              <c:idx val="15"/>
              <c:spPr>
                <a:solidFill>
                  <a:sysClr val="window" lastClr="FFFFFF"/>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9-9873-4A6F-9B29-7304FFDDD914}"/>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'5.1'!$A$26:$A$41</c:f>
              <c:strCache>
                <c:ptCount val="16"/>
                <c:pt idx="0">
                  <c:v>Biomasa</c:v>
                </c:pt>
                <c:pt idx="1">
                  <c:v>Bioplyn</c:v>
                </c:pt>
                <c:pt idx="2">
                  <c:v>Černé uhlí</c:v>
                </c:pt>
                <c:pt idx="3">
                  <c:v>Elektrická energie</c:v>
                </c:pt>
                <c:pt idx="4">
                  <c:v>Energie prostředí (tepelné čerpadlo)</c:v>
                </c:pt>
                <c:pt idx="5">
                  <c:v>Energie Slunce (solární kolektor)</c:v>
                </c:pt>
                <c:pt idx="6">
                  <c:v>Hnědé uhlí</c:v>
                </c:pt>
                <c:pt idx="7">
                  <c:v>Jaderné palivo</c:v>
                </c:pt>
                <c:pt idx="8">
                  <c:v>Koks</c:v>
                </c:pt>
                <c:pt idx="9">
                  <c:v>Odpadní teplo</c:v>
                </c:pt>
                <c:pt idx="10">
                  <c:v>Ostatní kapalná paliva</c:v>
                </c:pt>
                <c:pt idx="11">
                  <c:v>Ostatní pevná paliva</c:v>
                </c:pt>
                <c:pt idx="12">
                  <c:v>Ostatní plyny</c:v>
                </c:pt>
                <c:pt idx="13">
                  <c:v>Ostatní</c:v>
                </c:pt>
                <c:pt idx="14">
                  <c:v>Topné oleje</c:v>
                </c:pt>
                <c:pt idx="15">
                  <c:v>Zemní plyn</c:v>
                </c:pt>
              </c:strCache>
            </c:strRef>
          </c:cat>
          <c:val>
            <c:numRef>
              <c:f>'5.1'!$B$26:$B$41</c:f>
              <c:numCache>
                <c:formatCode>#,##0.0</c:formatCode>
                <c:ptCount val="16"/>
                <c:pt idx="0">
                  <c:v>9108.3874480000013</c:v>
                </c:pt>
                <c:pt idx="1">
                  <c:v>495.48691100000019</c:v>
                </c:pt>
                <c:pt idx="2">
                  <c:v>5156.3377179999998</c:v>
                </c:pt>
                <c:pt idx="3">
                  <c:v>88.267651000000015</c:v>
                </c:pt>
                <c:pt idx="4">
                  <c:v>94.189858999999998</c:v>
                </c:pt>
                <c:pt idx="5">
                  <c:v>1.996289</c:v>
                </c:pt>
                <c:pt idx="6">
                  <c:v>30674.780001000003</c:v>
                </c:pt>
                <c:pt idx="7">
                  <c:v>917.97400000000005</c:v>
                </c:pt>
                <c:pt idx="8">
                  <c:v>5.5999999999999994E-2</c:v>
                </c:pt>
                <c:pt idx="9">
                  <c:v>969.69357099999991</c:v>
                </c:pt>
                <c:pt idx="10">
                  <c:v>40.669301000000004</c:v>
                </c:pt>
                <c:pt idx="11">
                  <c:v>3307.0741839999996</c:v>
                </c:pt>
                <c:pt idx="12">
                  <c:v>2137.9005529999999</c:v>
                </c:pt>
                <c:pt idx="13">
                  <c:v>0</c:v>
                </c:pt>
                <c:pt idx="14">
                  <c:v>207.35997500000002</c:v>
                </c:pt>
                <c:pt idx="15">
                  <c:v>19802.414871999994</c:v>
                </c:pt>
              </c:numCache>
            </c:numRef>
          </c:val>
          <c:extLst>
            <c:ext xmlns:c16="http://schemas.microsoft.com/office/drawing/2014/chart" uri="{C3380CC4-5D6E-409C-BE32-E72D297353CC}">
              <c16:uniqueId val="{00000013-9873-4A6F-9B29-7304FFDDD914}"/>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4F57-466C-BAA9-D24AC6218E6A}"/>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4F57-466C-BAA9-D24AC6218E6A}"/>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4F57-466C-BAA9-D24AC6218E6A}"/>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4F57-466C-BAA9-D24AC6218E6A}"/>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4F57-466C-BAA9-D24AC6218E6A}"/>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4F57-466C-BAA9-D24AC6218E6A}"/>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4F57-466C-BAA9-D24AC6218E6A}"/>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4F57-466C-BAA9-D24AC6218E6A}"/>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4F57-466C-BAA9-D24AC6218E6A}"/>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4F57-466C-BAA9-D24AC6218E6A}"/>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4F57-466C-BAA9-D24AC6218E6A}"/>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4F57-466C-BAA9-D24AC6218E6A}"/>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4F57-466C-BAA9-D24AC6218E6A}"/>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4F57-466C-BAA9-D24AC6218E6A}"/>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4F57-466C-BAA9-D24AC6218E6A}"/>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4F57-466C-BAA9-D24AC6218E6A}"/>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b="1" i="0" baseline="0">
                <a:solidFill>
                  <a:srgbClr val="233060"/>
                </a:solidFill>
                <a:effectLst/>
              </a:rPr>
              <a:t>Heat consumption by national economy sector [</a:t>
            </a:r>
            <a:r>
              <a:rPr lang="cs-CZ" sz="1000" b="1" i="0" baseline="0">
                <a:solidFill>
                  <a:srgbClr val="233060"/>
                </a:solidFill>
                <a:effectLst/>
              </a:rPr>
              <a:t>TJ</a:t>
            </a:r>
            <a:r>
              <a:rPr lang="en-US" sz="1000" b="1" i="0" baseline="0">
                <a:solidFill>
                  <a:srgbClr val="233060"/>
                </a:solidFill>
                <a:effectLst/>
              </a:rPr>
              <a:t>]</a:t>
            </a:r>
            <a:endParaRPr lang="cs-CZ" sz="1000">
              <a:solidFill>
                <a:srgbClr val="233060"/>
              </a:solidFill>
              <a:effectLst/>
            </a:endParaRPr>
          </a:p>
        </c:rich>
      </c:tx>
      <c:layout>
        <c:manualLayout>
          <c:xMode val="edge"/>
          <c:yMode val="edge"/>
          <c:x val="2.6990647660880451E-3"/>
          <c:y val="7.60378872244375E-3"/>
        </c:manualLayout>
      </c:layout>
      <c:overlay val="0"/>
    </c:title>
    <c:autoTitleDeleted val="0"/>
    <c:plotArea>
      <c:layout>
        <c:manualLayout>
          <c:layoutTarget val="inner"/>
          <c:xMode val="edge"/>
          <c:yMode val="edge"/>
          <c:x val="7.5531919219025079E-2"/>
          <c:y val="0.24178977389834697"/>
          <c:w val="0.65337529325185317"/>
          <c:h val="0.56038351745743853"/>
        </c:manualLayout>
      </c:layout>
      <c:barChart>
        <c:barDir val="col"/>
        <c:grouping val="stacked"/>
        <c:varyColors val="0"/>
        <c:ser>
          <c:idx val="0"/>
          <c:order val="0"/>
          <c:tx>
            <c:strRef>
              <c:f>'8.5'!$A$27</c:f>
              <c:strCache>
                <c:ptCount val="1"/>
                <c:pt idx="0">
                  <c:v>Industry</c:v>
                </c:pt>
              </c:strCache>
            </c:strRef>
          </c:tx>
          <c:invertIfNegative val="0"/>
          <c:val>
            <c:numRef>
              <c:f>'8.5'!$B$27:$M$27</c:f>
              <c:numCache>
                <c:formatCode>#,##0.0</c:formatCode>
                <c:ptCount val="12"/>
                <c:pt idx="0">
                  <c:v>20.601843000000002</c:v>
                </c:pt>
                <c:pt idx="1">
                  <c:v>13.679988999999999</c:v>
                </c:pt>
                <c:pt idx="2">
                  <c:v>12.993525999999999</c:v>
                </c:pt>
                <c:pt idx="3">
                  <c:v>9.3660189999999997</c:v>
                </c:pt>
                <c:pt idx="4">
                  <c:v>6.3748740000000002</c:v>
                </c:pt>
                <c:pt idx="5">
                  <c:v>6.0840589999999999</c:v>
                </c:pt>
                <c:pt idx="6">
                  <c:v>5.4972200000000004</c:v>
                </c:pt>
                <c:pt idx="7">
                  <c:v>4.8102229999999997</c:v>
                </c:pt>
                <c:pt idx="8">
                  <c:v>5.6749180000000008</c:v>
                </c:pt>
                <c:pt idx="9">
                  <c:v>10.321073999999999</c:v>
                </c:pt>
                <c:pt idx="10">
                  <c:v>16.435641</c:v>
                </c:pt>
                <c:pt idx="11">
                  <c:v>18.254308000000002</c:v>
                </c:pt>
              </c:numCache>
            </c:numRef>
          </c:val>
          <c:extLst>
            <c:ext xmlns:c16="http://schemas.microsoft.com/office/drawing/2014/chart" uri="{C3380CC4-5D6E-409C-BE32-E72D297353CC}">
              <c16:uniqueId val="{00000000-F0B1-49C0-959A-DDCB6551FDAE}"/>
            </c:ext>
          </c:extLst>
        </c:ser>
        <c:ser>
          <c:idx val="1"/>
          <c:order val="1"/>
          <c:tx>
            <c:strRef>
              <c:f>'8.5'!$A$28</c:f>
              <c:strCache>
                <c:ptCount val="1"/>
                <c:pt idx="0">
                  <c:v>Energy</c:v>
                </c:pt>
              </c:strCache>
            </c:strRef>
          </c:tx>
          <c:invertIfNegative val="0"/>
          <c:val>
            <c:numRef>
              <c:f>'8.5'!$B$28:$M$28</c:f>
              <c:numCache>
                <c:formatCode>#,##0.0</c:formatCode>
                <c:ptCount val="12"/>
                <c:pt idx="0">
                  <c:v>6.50481</c:v>
                </c:pt>
                <c:pt idx="1">
                  <c:v>5.5860300000000009</c:v>
                </c:pt>
                <c:pt idx="2">
                  <c:v>4.9457299999999993</c:v>
                </c:pt>
                <c:pt idx="3">
                  <c:v>3.5469499999999998</c:v>
                </c:pt>
                <c:pt idx="4">
                  <c:v>1.5819000000000001</c:v>
                </c:pt>
                <c:pt idx="5">
                  <c:v>1.0318800000000001</c:v>
                </c:pt>
                <c:pt idx="6">
                  <c:v>1.0311600000000001</c:v>
                </c:pt>
                <c:pt idx="7">
                  <c:v>1.0316400000000001</c:v>
                </c:pt>
                <c:pt idx="8">
                  <c:v>1.3091400000000002</c:v>
                </c:pt>
                <c:pt idx="9">
                  <c:v>3.2745000000000002</c:v>
                </c:pt>
                <c:pt idx="10">
                  <c:v>4.9989300000000005</c:v>
                </c:pt>
                <c:pt idx="11">
                  <c:v>5.9068300000000002</c:v>
                </c:pt>
              </c:numCache>
            </c:numRef>
          </c:val>
          <c:extLst>
            <c:ext xmlns:c16="http://schemas.microsoft.com/office/drawing/2014/chart" uri="{C3380CC4-5D6E-409C-BE32-E72D297353CC}">
              <c16:uniqueId val="{00000001-F0B1-49C0-959A-DDCB6551FDAE}"/>
            </c:ext>
          </c:extLst>
        </c:ser>
        <c:ser>
          <c:idx val="2"/>
          <c:order val="2"/>
          <c:tx>
            <c:strRef>
              <c:f>'8.5'!$A$29</c:f>
              <c:strCache>
                <c:ptCount val="1"/>
                <c:pt idx="0">
                  <c:v>Transport</c:v>
                </c:pt>
              </c:strCache>
            </c:strRef>
          </c:tx>
          <c:invertIfNegative val="0"/>
          <c:val>
            <c:numRef>
              <c:f>'8.5'!$B$29:$M$29</c:f>
              <c:numCache>
                <c:formatCode>#,##0.0</c:formatCode>
                <c:ptCount val="12"/>
                <c:pt idx="0">
                  <c:v>0.57435000000000003</c:v>
                </c:pt>
                <c:pt idx="1">
                  <c:v>0.37524000000000002</c:v>
                </c:pt>
                <c:pt idx="2">
                  <c:v>0.31207000000000001</c:v>
                </c:pt>
                <c:pt idx="3">
                  <c:v>0.13653000000000001</c:v>
                </c:pt>
                <c:pt idx="4">
                  <c:v>4.3200000000000002E-2</c:v>
                </c:pt>
                <c:pt idx="5">
                  <c:v>2.366E-2</c:v>
                </c:pt>
                <c:pt idx="6">
                  <c:v>2.1180000000000001E-2</c:v>
                </c:pt>
                <c:pt idx="7">
                  <c:v>1.01E-2</c:v>
                </c:pt>
                <c:pt idx="8">
                  <c:v>3.8119999999999994E-2</c:v>
                </c:pt>
                <c:pt idx="9">
                  <c:v>0.15665000000000001</c:v>
                </c:pt>
                <c:pt idx="10">
                  <c:v>0.38061</c:v>
                </c:pt>
                <c:pt idx="11">
                  <c:v>0.42912</c:v>
                </c:pt>
              </c:numCache>
            </c:numRef>
          </c:val>
          <c:extLst>
            <c:ext xmlns:c16="http://schemas.microsoft.com/office/drawing/2014/chart" uri="{C3380CC4-5D6E-409C-BE32-E72D297353CC}">
              <c16:uniqueId val="{00000002-F0B1-49C0-959A-DDCB6551FDAE}"/>
            </c:ext>
          </c:extLst>
        </c:ser>
        <c:ser>
          <c:idx val="3"/>
          <c:order val="3"/>
          <c:tx>
            <c:strRef>
              <c:f>'8.5'!$A$30</c:f>
              <c:strCache>
                <c:ptCount val="1"/>
                <c:pt idx="0">
                  <c:v>Construction</c:v>
                </c:pt>
              </c:strCache>
            </c:strRef>
          </c:tx>
          <c:invertIfNegative val="0"/>
          <c:val>
            <c:numRef>
              <c:f>'8.5'!$B$30:$M$30</c:f>
              <c:numCache>
                <c:formatCode>#,##0.0</c:formatCode>
                <c:ptCount val="12"/>
                <c:pt idx="0">
                  <c:v>0.73060000000000003</c:v>
                </c:pt>
                <c:pt idx="1">
                  <c:v>0.3674</c:v>
                </c:pt>
                <c:pt idx="2">
                  <c:v>0.32851999999999998</c:v>
                </c:pt>
                <c:pt idx="3">
                  <c:v>0.19200999999999999</c:v>
                </c:pt>
                <c:pt idx="4">
                  <c:v>3.8100000000000002E-2</c:v>
                </c:pt>
                <c:pt idx="5">
                  <c:v>1.4E-2</c:v>
                </c:pt>
                <c:pt idx="6">
                  <c:v>6.1999999999999989E-3</c:v>
                </c:pt>
                <c:pt idx="7">
                  <c:v>3.0000000000000001E-3</c:v>
                </c:pt>
                <c:pt idx="8">
                  <c:v>2.3899999999999998E-2</c:v>
                </c:pt>
                <c:pt idx="9">
                  <c:v>0.218</c:v>
                </c:pt>
                <c:pt idx="10">
                  <c:v>0.4587</c:v>
                </c:pt>
                <c:pt idx="11">
                  <c:v>0.54620000000000002</c:v>
                </c:pt>
              </c:numCache>
            </c:numRef>
          </c:val>
          <c:extLst>
            <c:ext xmlns:c16="http://schemas.microsoft.com/office/drawing/2014/chart" uri="{C3380CC4-5D6E-409C-BE32-E72D297353CC}">
              <c16:uniqueId val="{00000003-F0B1-49C0-959A-DDCB6551FDAE}"/>
            </c:ext>
          </c:extLst>
        </c:ser>
        <c:ser>
          <c:idx val="4"/>
          <c:order val="4"/>
          <c:tx>
            <c:strRef>
              <c:f>'8.5'!$A$31</c:f>
              <c:strCache>
                <c:ptCount val="1"/>
                <c:pt idx="0">
                  <c:v>Farming and forestry</c:v>
                </c:pt>
              </c:strCache>
            </c:strRef>
          </c:tx>
          <c:invertIfNegative val="0"/>
          <c:val>
            <c:numRef>
              <c:f>'8.5'!$B$31:$M$31</c:f>
              <c:numCache>
                <c:formatCode>#,##0.0</c:formatCode>
                <c:ptCount val="12"/>
                <c:pt idx="0">
                  <c:v>8.1487879999999997</c:v>
                </c:pt>
                <c:pt idx="1">
                  <c:v>7.1155110000000006</c:v>
                </c:pt>
                <c:pt idx="2">
                  <c:v>6.0541700000000001</c:v>
                </c:pt>
                <c:pt idx="3">
                  <c:v>5.5824199999999999</c:v>
                </c:pt>
                <c:pt idx="4">
                  <c:v>4.6402610000000006</c:v>
                </c:pt>
                <c:pt idx="5">
                  <c:v>2.44428</c:v>
                </c:pt>
                <c:pt idx="6">
                  <c:v>1.6458789999999999</c:v>
                </c:pt>
                <c:pt idx="7">
                  <c:v>1.42249</c:v>
                </c:pt>
                <c:pt idx="8">
                  <c:v>3.259827</c:v>
                </c:pt>
                <c:pt idx="9">
                  <c:v>6.8489019999999998</c:v>
                </c:pt>
                <c:pt idx="10">
                  <c:v>6.1358379999999997</c:v>
                </c:pt>
                <c:pt idx="11">
                  <c:v>7.6404230000000011</c:v>
                </c:pt>
              </c:numCache>
            </c:numRef>
          </c:val>
          <c:extLst>
            <c:ext xmlns:c16="http://schemas.microsoft.com/office/drawing/2014/chart" uri="{C3380CC4-5D6E-409C-BE32-E72D297353CC}">
              <c16:uniqueId val="{00000004-F0B1-49C0-959A-DDCB6551FDAE}"/>
            </c:ext>
          </c:extLst>
        </c:ser>
        <c:ser>
          <c:idx val="5"/>
          <c:order val="5"/>
          <c:tx>
            <c:strRef>
              <c:f>'8.5'!$A$32</c:f>
              <c:strCache>
                <c:ptCount val="1"/>
                <c:pt idx="0">
                  <c:v>Households</c:v>
                </c:pt>
              </c:strCache>
            </c:strRef>
          </c:tx>
          <c:spPr>
            <a:solidFill>
              <a:schemeClr val="accent6"/>
            </a:solidFill>
          </c:spPr>
          <c:invertIfNegative val="0"/>
          <c:val>
            <c:numRef>
              <c:f>'8.5'!$B$32:$M$32</c:f>
              <c:numCache>
                <c:formatCode>#,##0.0</c:formatCode>
                <c:ptCount val="12"/>
                <c:pt idx="0">
                  <c:v>133.08370600000001</c:v>
                </c:pt>
                <c:pt idx="1">
                  <c:v>87.081234000000023</c:v>
                </c:pt>
                <c:pt idx="2">
                  <c:v>84.657290999999987</c:v>
                </c:pt>
                <c:pt idx="3">
                  <c:v>57.134539999999994</c:v>
                </c:pt>
                <c:pt idx="4">
                  <c:v>31.038869999999999</c:v>
                </c:pt>
                <c:pt idx="5">
                  <c:v>21.439640000000001</c:v>
                </c:pt>
                <c:pt idx="6">
                  <c:v>19.304886</c:v>
                </c:pt>
                <c:pt idx="7">
                  <c:v>18.362452000000001</c:v>
                </c:pt>
                <c:pt idx="8">
                  <c:v>34.081555000000009</c:v>
                </c:pt>
                <c:pt idx="9">
                  <c:v>66.029322999999991</c:v>
                </c:pt>
                <c:pt idx="10">
                  <c:v>103.42830799999999</c:v>
                </c:pt>
                <c:pt idx="11">
                  <c:v>128.56762499999996</c:v>
                </c:pt>
              </c:numCache>
            </c:numRef>
          </c:val>
          <c:extLst>
            <c:ext xmlns:c16="http://schemas.microsoft.com/office/drawing/2014/chart" uri="{C3380CC4-5D6E-409C-BE32-E72D297353CC}">
              <c16:uniqueId val="{00000005-F0B1-49C0-959A-DDCB6551FDAE}"/>
            </c:ext>
          </c:extLst>
        </c:ser>
        <c:ser>
          <c:idx val="6"/>
          <c:order val="6"/>
          <c:tx>
            <c:strRef>
              <c:f>'8.5'!$A$33</c:f>
              <c:strCache>
                <c:ptCount val="1"/>
                <c:pt idx="0">
                  <c:v>Retail, services, schools, health care</c:v>
                </c:pt>
              </c:strCache>
            </c:strRef>
          </c:tx>
          <c:spPr>
            <a:solidFill>
              <a:srgbClr val="F0948F"/>
            </a:solidFill>
          </c:spPr>
          <c:invertIfNegative val="0"/>
          <c:val>
            <c:numRef>
              <c:f>'8.5'!$B$33:$M$33</c:f>
              <c:numCache>
                <c:formatCode>#,##0.0</c:formatCode>
                <c:ptCount val="12"/>
                <c:pt idx="0">
                  <c:v>59.554235999999996</c:v>
                </c:pt>
                <c:pt idx="1">
                  <c:v>42.039859999999997</c:v>
                </c:pt>
                <c:pt idx="2">
                  <c:v>38.286495000000002</c:v>
                </c:pt>
                <c:pt idx="3">
                  <c:v>22.587351999999999</c:v>
                </c:pt>
                <c:pt idx="4">
                  <c:v>9.9713220000000025</c:v>
                </c:pt>
                <c:pt idx="5">
                  <c:v>5.9689469999999991</c:v>
                </c:pt>
                <c:pt idx="6">
                  <c:v>5.0720640000000001</c:v>
                </c:pt>
                <c:pt idx="7">
                  <c:v>5.023784</c:v>
                </c:pt>
                <c:pt idx="8">
                  <c:v>9.8140199999999975</c:v>
                </c:pt>
                <c:pt idx="9">
                  <c:v>24.910846999999993</c:v>
                </c:pt>
                <c:pt idx="10">
                  <c:v>43.294245000000018</c:v>
                </c:pt>
                <c:pt idx="11">
                  <c:v>51.963944000000005</c:v>
                </c:pt>
              </c:numCache>
            </c:numRef>
          </c:val>
          <c:extLst>
            <c:ext xmlns:c16="http://schemas.microsoft.com/office/drawing/2014/chart" uri="{C3380CC4-5D6E-409C-BE32-E72D297353CC}">
              <c16:uniqueId val="{00000006-F0B1-49C0-959A-DDCB6551FDAE}"/>
            </c:ext>
          </c:extLst>
        </c:ser>
        <c:ser>
          <c:idx val="7"/>
          <c:order val="7"/>
          <c:tx>
            <c:strRef>
              <c:f>'8.5'!$A$34</c:f>
              <c:strCache>
                <c:ptCount val="1"/>
                <c:pt idx="0">
                  <c:v>Other</c:v>
                </c:pt>
              </c:strCache>
            </c:strRef>
          </c:tx>
          <c:spPr>
            <a:solidFill>
              <a:srgbClr val="F7C9C7"/>
            </a:solidFill>
          </c:spPr>
          <c:invertIfNegative val="0"/>
          <c:val>
            <c:numRef>
              <c:f>'8.5'!$B$34:$M$34</c:f>
              <c:numCache>
                <c:formatCode>#,##0.0</c:formatCode>
                <c:ptCount val="12"/>
                <c:pt idx="0">
                  <c:v>1.0298099999999999</c:v>
                </c:pt>
                <c:pt idx="1">
                  <c:v>0.89349000000000001</c:v>
                </c:pt>
                <c:pt idx="2">
                  <c:v>0.98199999999999998</c:v>
                </c:pt>
                <c:pt idx="3">
                  <c:v>0.71905999999999992</c:v>
                </c:pt>
                <c:pt idx="4">
                  <c:v>0.64079999999999993</c:v>
                </c:pt>
                <c:pt idx="5">
                  <c:v>1.2593099999999999</c:v>
                </c:pt>
                <c:pt idx="6">
                  <c:v>1.28887</c:v>
                </c:pt>
                <c:pt idx="7">
                  <c:v>0.94620000000000004</c:v>
                </c:pt>
                <c:pt idx="8">
                  <c:v>1.04678</c:v>
                </c:pt>
                <c:pt idx="9">
                  <c:v>2.427E-2</c:v>
                </c:pt>
                <c:pt idx="10">
                  <c:v>5.049E-2</c:v>
                </c:pt>
                <c:pt idx="11">
                  <c:v>5.2620000000000007E-2</c:v>
                </c:pt>
              </c:numCache>
            </c:numRef>
          </c:val>
          <c:extLst>
            <c:ext xmlns:c16="http://schemas.microsoft.com/office/drawing/2014/chart" uri="{C3380CC4-5D6E-409C-BE32-E72D297353CC}">
              <c16:uniqueId val="{00000007-F0B1-49C0-959A-DDCB6551FDAE}"/>
            </c:ext>
          </c:extLst>
        </c:ser>
        <c:dLbls>
          <c:showLegendKey val="0"/>
          <c:showVal val="0"/>
          <c:showCatName val="0"/>
          <c:showSerName val="0"/>
          <c:showPercent val="0"/>
          <c:showBubbleSize val="0"/>
        </c:dLbls>
        <c:gapWidth val="50"/>
        <c:overlap val="100"/>
        <c:axId val="286978816"/>
        <c:axId val="286980352"/>
      </c:barChart>
      <c:catAx>
        <c:axId val="28697881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980352"/>
        <c:crosses val="autoZero"/>
        <c:auto val="1"/>
        <c:lblAlgn val="ctr"/>
        <c:lblOffset val="100"/>
        <c:noMultiLvlLbl val="0"/>
      </c:catAx>
      <c:valAx>
        <c:axId val="286980352"/>
        <c:scaling>
          <c:orientation val="minMax"/>
          <c:max val="25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978816"/>
        <c:crosses val="autoZero"/>
        <c:crossBetween val="between"/>
        <c:majorUnit val="5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solidFill>
                  <a:srgbClr val="233060"/>
                </a:solidFill>
                <a:effectLst/>
              </a:rPr>
              <a:t>Share in CR</a:t>
            </a:r>
            <a:endParaRPr lang="cs-CZ" sz="1000">
              <a:solidFill>
                <a:srgbClr val="233060"/>
              </a:solidFill>
              <a:effectLst/>
            </a:endParaRP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'8.5'!$M$39</c:f>
              <c:strCache>
                <c:ptCount val="1"/>
                <c:pt idx="0">
                  <c:v>Installed capacity</c:v>
                </c:pt>
              </c:strCache>
            </c:strRef>
          </c:tx>
          <c:invertIfNegative val="0"/>
          <c:val>
            <c:numRef>
              <c:f>'8.5'!$N$39</c:f>
              <c:numCache>
                <c:formatCode>0.0%</c:formatCode>
                <c:ptCount val="1"/>
                <c:pt idx="0">
                  <c:v>1.6620845588670857E-2</c:v>
                </c:pt>
              </c:numCache>
            </c:numRef>
          </c:val>
          <c:extLst>
            <c:ext xmlns:c16="http://schemas.microsoft.com/office/drawing/2014/chart" uri="{C3380CC4-5D6E-409C-BE32-E72D297353CC}">
              <c16:uniqueId val="{00000000-EF5E-4BE5-871E-3DB8301B520D}"/>
            </c:ext>
          </c:extLst>
        </c:ser>
        <c:ser>
          <c:idx val="1"/>
          <c:order val="1"/>
          <c:tx>
            <c:strRef>
              <c:f>'8.5'!$M$40</c:f>
              <c:strCache>
                <c:ptCount val="1"/>
                <c:pt idx="0">
                  <c:v>Gross heat production</c:v>
                </c:pt>
              </c:strCache>
            </c:strRef>
          </c:tx>
          <c:invertIfNegative val="0"/>
          <c:val>
            <c:numRef>
              <c:f>'8.5'!$N$40</c:f>
              <c:numCache>
                <c:formatCode>0.0%</c:formatCode>
                <c:ptCount val="1"/>
                <c:pt idx="0">
                  <c:v>2.6585959876525796E-2</c:v>
                </c:pt>
              </c:numCache>
            </c:numRef>
          </c:val>
          <c:extLst>
            <c:ext xmlns:c16="http://schemas.microsoft.com/office/drawing/2014/chart" uri="{C3380CC4-5D6E-409C-BE32-E72D297353CC}">
              <c16:uniqueId val="{00000001-EF5E-4BE5-871E-3DB8301B520D}"/>
            </c:ext>
          </c:extLst>
        </c:ser>
        <c:ser>
          <c:idx val="2"/>
          <c:order val="2"/>
          <c:tx>
            <c:strRef>
              <c:f>'8.5'!$M$41</c:f>
              <c:strCache>
                <c:ptCount val="1"/>
                <c:pt idx="0">
                  <c:v>Heat supply</c:v>
                </c:pt>
              </c:strCache>
            </c:strRef>
          </c:tx>
          <c:invertIfNegative val="0"/>
          <c:val>
            <c:numRef>
              <c:f>'8.5'!$N$41</c:f>
              <c:numCache>
                <c:formatCode>0.0%</c:formatCode>
                <c:ptCount val="1"/>
                <c:pt idx="0">
                  <c:v>2.0368836721475918E-2</c:v>
                </c:pt>
              </c:numCache>
            </c:numRef>
          </c:val>
          <c:extLst>
            <c:ext xmlns:c16="http://schemas.microsoft.com/office/drawing/2014/chart" uri="{C3380CC4-5D6E-409C-BE32-E72D297353CC}">
              <c16:uniqueId val="{00000002-EF5E-4BE5-871E-3DB8301B520D}"/>
            </c:ext>
          </c:extLst>
        </c:ser>
        <c:dLbls>
          <c:showLegendKey val="0"/>
          <c:showVal val="0"/>
          <c:showCatName val="0"/>
          <c:showSerName val="0"/>
          <c:showPercent val="0"/>
          <c:showBubbleSize val="0"/>
        </c:dLbls>
        <c:gapWidth val="150"/>
        <c:axId val="287032064"/>
        <c:axId val="287033600"/>
      </c:barChart>
      <c:catAx>
        <c:axId val="287032064"/>
        <c:scaling>
          <c:orientation val="maxMin"/>
        </c:scaling>
        <c:delete val="0"/>
        <c:axPos val="l"/>
        <c:numFmt formatCode="General" sourceLinked="1"/>
        <c:majorTickMark val="none"/>
        <c:minorTickMark val="none"/>
        <c:tickLblPos val="none"/>
        <c:crossAx val="287033600"/>
        <c:crosses val="autoZero"/>
        <c:auto val="1"/>
        <c:lblAlgn val="ctr"/>
        <c:lblOffset val="100"/>
        <c:noMultiLvlLbl val="0"/>
      </c:catAx>
      <c:valAx>
        <c:axId val="287033600"/>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7032064"/>
        <c:crosses val="max"/>
        <c:crossBetween val="between"/>
      </c:valAx>
    </c:plotArea>
    <c:legend>
      <c:legendPos val="b"/>
      <c:layout>
        <c:manualLayout>
          <c:xMode val="edge"/>
          <c:yMode val="edge"/>
          <c:x val="1.5162396231415507E-3"/>
          <c:y val="0.69952685145015681"/>
          <c:w val="0.62484589168568627"/>
          <c:h val="0.3004731485498431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solidFill>
                  <a:srgbClr val="233060"/>
                </a:solidFill>
              </a:defRPr>
            </a:pPr>
            <a:r>
              <a:rPr lang="en-US" sz="1000" b="1" i="0" u="none" strike="noStrike" baseline="0">
                <a:solidFill>
                  <a:srgbClr val="233060"/>
                </a:solidFill>
                <a:effectLst/>
                <a:latin typeface="Arial" panose="020B0604020202020204" pitchFamily="34" charset="0"/>
                <a:cs typeface="Arial" panose="020B0604020202020204" pitchFamily="34" charset="0"/>
              </a:rPr>
              <a:t>Heat supply by fuel [</a:t>
            </a:r>
            <a:r>
              <a:rPr lang="cs-CZ" sz="1000" b="1" i="0" u="none" strike="noStrike" baseline="0">
                <a:solidFill>
                  <a:srgbClr val="233060"/>
                </a:solidFill>
                <a:effectLst/>
                <a:latin typeface="Arial" panose="020B0604020202020204" pitchFamily="34" charset="0"/>
                <a:cs typeface="Arial" panose="020B0604020202020204" pitchFamily="34" charset="0"/>
              </a:rPr>
              <a:t>TJ</a:t>
            </a:r>
            <a:r>
              <a:rPr lang="en-US" sz="1000" b="1" i="0" u="none" strike="noStrike" baseline="0">
                <a:solidFill>
                  <a:srgbClr val="233060"/>
                </a:solidFill>
                <a:effectLst/>
                <a:latin typeface="Arial" panose="020B0604020202020204" pitchFamily="34" charset="0"/>
                <a:cs typeface="Arial" panose="020B0604020202020204" pitchFamily="34" charset="0"/>
              </a:rPr>
              <a:t>]</a:t>
            </a:r>
            <a:endParaRPr lang="cs-CZ" sz="1000">
              <a:solidFill>
                <a:srgbClr val="233060"/>
              </a:solidFill>
              <a:latin typeface="Arial" panose="020B0604020202020204" pitchFamily="34" charset="0"/>
              <a:cs typeface="Arial" panose="020B0604020202020204" pitchFamily="34" charset="0"/>
            </a:endParaRPr>
          </a:p>
        </c:rich>
      </c:tx>
      <c:layout>
        <c:manualLayout>
          <c:xMode val="edge"/>
          <c:yMode val="edge"/>
          <c:x val="1.2246565326171719E-3"/>
          <c:y val="1.7054675394491351E-2"/>
        </c:manualLayout>
      </c:layout>
      <c:overlay val="0"/>
    </c:title>
    <c:autoTitleDeleted val="0"/>
    <c:plotArea>
      <c:layout/>
      <c:barChart>
        <c:barDir val="col"/>
        <c:grouping val="stacked"/>
        <c:varyColors val="0"/>
        <c:ser>
          <c:idx val="0"/>
          <c:order val="0"/>
          <c:tx>
            <c:strRef>
              <c:f>'8.5'!$A$10</c:f>
              <c:strCache>
                <c:ptCount val="1"/>
                <c:pt idx="0">
                  <c:v>Biomass</c:v>
                </c:pt>
              </c:strCache>
            </c:strRef>
          </c:tx>
          <c:spPr>
            <a:solidFill>
              <a:srgbClr val="23315F"/>
            </a:solidFill>
          </c:spPr>
          <c:invertIfNegative val="0"/>
          <c:val>
            <c:numRef>
              <c:f>'8.5'!$B$10:$M$10</c:f>
              <c:numCache>
                <c:formatCode>#,##0.0</c:formatCode>
                <c:ptCount val="12"/>
                <c:pt idx="0">
                  <c:v>102.60765000000001</c:v>
                </c:pt>
                <c:pt idx="1">
                  <c:v>67.478529999999992</c:v>
                </c:pt>
                <c:pt idx="2">
                  <c:v>61.305140000000002</c:v>
                </c:pt>
                <c:pt idx="3">
                  <c:v>44.733590000000007</c:v>
                </c:pt>
                <c:pt idx="4">
                  <c:v>25.572603999999998</c:v>
                </c:pt>
                <c:pt idx="5">
                  <c:v>18.407641999999999</c:v>
                </c:pt>
                <c:pt idx="6">
                  <c:v>14.982434000000001</c:v>
                </c:pt>
                <c:pt idx="7">
                  <c:v>14.585471999999999</c:v>
                </c:pt>
                <c:pt idx="8">
                  <c:v>26.065489000000007</c:v>
                </c:pt>
                <c:pt idx="9">
                  <c:v>52.368001999999997</c:v>
                </c:pt>
                <c:pt idx="10">
                  <c:v>83.288173999999984</c:v>
                </c:pt>
                <c:pt idx="11">
                  <c:v>100.67550499999999</c:v>
                </c:pt>
              </c:numCache>
            </c:numRef>
          </c:val>
          <c:extLst>
            <c:ext xmlns:c16="http://schemas.microsoft.com/office/drawing/2014/chart" uri="{C3380CC4-5D6E-409C-BE32-E72D297353CC}">
              <c16:uniqueId val="{00000000-540C-4332-BEC4-2ACA99A4C3FB}"/>
            </c:ext>
          </c:extLst>
        </c:ser>
        <c:ser>
          <c:idx val="1"/>
          <c:order val="1"/>
          <c:tx>
            <c:strRef>
              <c:f>'8.5'!$A$11</c:f>
              <c:strCache>
                <c:ptCount val="1"/>
                <c:pt idx="0">
                  <c:v>Biogas</c:v>
                </c:pt>
              </c:strCache>
            </c:strRef>
          </c:tx>
          <c:spPr>
            <a:solidFill>
              <a:srgbClr val="5A6588"/>
            </a:solidFill>
          </c:spPr>
          <c:invertIfNegative val="0"/>
          <c:val>
            <c:numRef>
              <c:f>'8.5'!$B$11:$M$11</c:f>
              <c:numCache>
                <c:formatCode>#,##0.0</c:formatCode>
                <c:ptCount val="12"/>
                <c:pt idx="0">
                  <c:v>5.4312640000000005</c:v>
                </c:pt>
                <c:pt idx="1">
                  <c:v>4.8838459999999992</c:v>
                </c:pt>
                <c:pt idx="2">
                  <c:v>3.9294690000000001</c:v>
                </c:pt>
                <c:pt idx="3">
                  <c:v>3.2950689999999998</c:v>
                </c:pt>
                <c:pt idx="4">
                  <c:v>2.3582349999999996</c:v>
                </c:pt>
                <c:pt idx="5">
                  <c:v>1.4029529999999999</c:v>
                </c:pt>
                <c:pt idx="6">
                  <c:v>0.96603600000000001</c:v>
                </c:pt>
                <c:pt idx="7">
                  <c:v>1.05253</c:v>
                </c:pt>
                <c:pt idx="8">
                  <c:v>1.8264639999999999</c:v>
                </c:pt>
                <c:pt idx="9">
                  <c:v>3.2584110000000002</c:v>
                </c:pt>
                <c:pt idx="10">
                  <c:v>4.6956659999999992</c:v>
                </c:pt>
                <c:pt idx="11">
                  <c:v>4.9234360000000006</c:v>
                </c:pt>
              </c:numCache>
            </c:numRef>
          </c:val>
          <c:extLst>
            <c:ext xmlns:c16="http://schemas.microsoft.com/office/drawing/2014/chart" uri="{C3380CC4-5D6E-409C-BE32-E72D297353CC}">
              <c16:uniqueId val="{00000001-540C-4332-BEC4-2ACA99A4C3FB}"/>
            </c:ext>
          </c:extLst>
        </c:ser>
        <c:ser>
          <c:idx val="2"/>
          <c:order val="2"/>
          <c:tx>
            <c:strRef>
              <c:f>'8.5'!$A$12</c:f>
              <c:strCache>
                <c:ptCount val="1"/>
                <c:pt idx="0">
                  <c:v>Hard coal</c:v>
                </c:pt>
              </c:strCache>
            </c:strRef>
          </c:tx>
          <c:spPr>
            <a:solidFill>
              <a:srgbClr val="9198B0"/>
            </a:solidFill>
          </c:spPr>
          <c:invertIfNegative val="0"/>
          <c:val>
            <c:numRef>
              <c:f>'8.5'!$B$12:$M$12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540C-4332-BEC4-2ACA99A4C3FB}"/>
            </c:ext>
          </c:extLst>
        </c:ser>
        <c:ser>
          <c:idx val="3"/>
          <c:order val="3"/>
          <c:tx>
            <c:strRef>
              <c:f>'8.5'!$A$13</c:f>
              <c:strCache>
                <c:ptCount val="1"/>
                <c:pt idx="0">
                  <c:v>Electrical energy</c:v>
                </c:pt>
              </c:strCache>
            </c:strRef>
          </c:tx>
          <c:spPr>
            <a:solidFill>
              <a:srgbClr val="C8CBD7"/>
            </a:solidFill>
          </c:spPr>
          <c:invertIfNegative val="0"/>
          <c:val>
            <c:numRef>
              <c:f>'8.5'!$B$13:$M$13</c:f>
              <c:numCache>
                <c:formatCode>#,##0.0</c:formatCode>
                <c:ptCount val="12"/>
                <c:pt idx="0">
                  <c:v>0</c:v>
                </c:pt>
                <c:pt idx="1">
                  <c:v>0</c:v>
                </c:pt>
                <c:pt idx="2">
                  <c:v>0</c:v>
                </c:pt>
                <c:pt idx="3">
                  <c:v>7.0000000000000001E-3</c:v>
                </c:pt>
                <c:pt idx="4">
                  <c:v>1.0999999999999999E-2</c:v>
                </c:pt>
                <c:pt idx="5">
                  <c:v>1.4E-2</c:v>
                </c:pt>
                <c:pt idx="6">
                  <c:v>1.6E-2</c:v>
                </c:pt>
                <c:pt idx="7">
                  <c:v>3.5999999999999997E-2</c:v>
                </c:pt>
                <c:pt idx="8">
                  <c:v>3.1E-2</c:v>
                </c:pt>
                <c:pt idx="9">
                  <c:v>0.45339999999999997</c:v>
                </c:pt>
                <c:pt idx="10">
                  <c:v>0.49925000000000003</c:v>
                </c:pt>
                <c:pt idx="11">
                  <c:v>0.49983</c:v>
                </c:pt>
              </c:numCache>
            </c:numRef>
          </c:val>
          <c:extLst>
            <c:ext xmlns:c16="http://schemas.microsoft.com/office/drawing/2014/chart" uri="{C3380CC4-5D6E-409C-BE32-E72D297353CC}">
              <c16:uniqueId val="{00000003-540C-4332-BEC4-2ACA99A4C3FB}"/>
            </c:ext>
          </c:extLst>
        </c:ser>
        <c:ser>
          <c:idx val="4"/>
          <c:order val="4"/>
          <c:tx>
            <c:strRef>
              <c:f>'8.5'!$A$14</c:f>
              <c:strCache>
                <c:ptCount val="1"/>
                <c:pt idx="0">
                  <c:v>Ambient energy (heat pump)</c:v>
                </c:pt>
              </c:strCache>
            </c:strRef>
          </c:tx>
          <c:spPr>
            <a:solidFill>
              <a:srgbClr val="E02C1F"/>
            </a:solidFill>
          </c:spPr>
          <c:invertIfNegative val="0"/>
          <c:val>
            <c:numRef>
              <c:f>'8.5'!$B$14:$M$14</c:f>
              <c:numCache>
                <c:formatCode>#,##0.0</c:formatCode>
                <c:ptCount val="12"/>
                <c:pt idx="0">
                  <c:v>1.4999999999999999E-2</c:v>
                </c:pt>
                <c:pt idx="1">
                  <c:v>4.4700000000000004E-2</c:v>
                </c:pt>
                <c:pt idx="2">
                  <c:v>3.7499999999999999E-2</c:v>
                </c:pt>
                <c:pt idx="3">
                  <c:v>2.46E-2</c:v>
                </c:pt>
                <c:pt idx="4">
                  <c:v>2.58E-2</c:v>
                </c:pt>
                <c:pt idx="5">
                  <c:v>3.44E-2</c:v>
                </c:pt>
                <c:pt idx="6">
                  <c:v>3.5700000000000003E-2</c:v>
                </c:pt>
                <c:pt idx="7">
                  <c:v>3.4200000000000001E-2</c:v>
                </c:pt>
                <c:pt idx="8">
                  <c:v>5.1999999999999998E-2</c:v>
                </c:pt>
                <c:pt idx="9">
                  <c:v>8.1500000000000003E-2</c:v>
                </c:pt>
                <c:pt idx="10">
                  <c:v>5.5219999999999998E-2</c:v>
                </c:pt>
                <c:pt idx="11">
                  <c:v>2.7600000000000003E-2</c:v>
                </c:pt>
              </c:numCache>
            </c:numRef>
          </c:val>
          <c:extLst>
            <c:ext xmlns:c16="http://schemas.microsoft.com/office/drawing/2014/chart" uri="{C3380CC4-5D6E-409C-BE32-E72D297353CC}">
              <c16:uniqueId val="{00000004-540C-4332-BEC4-2ACA99A4C3FB}"/>
            </c:ext>
          </c:extLst>
        </c:ser>
        <c:ser>
          <c:idx val="5"/>
          <c:order val="5"/>
          <c:tx>
            <c:strRef>
              <c:f>'8.5'!$A$15</c:f>
              <c:strCache>
                <c:ptCount val="1"/>
                <c:pt idx="0">
                  <c:v>Solar energy (solar panel)</c:v>
                </c:pt>
              </c:strCache>
            </c:strRef>
          </c:tx>
          <c:spPr>
            <a:solidFill>
              <a:srgbClr val="E86158"/>
            </a:solidFill>
          </c:spPr>
          <c:invertIfNegative val="0"/>
          <c:val>
            <c:numRef>
              <c:f>'8.5'!$B$15:$M$15</c:f>
              <c:numCache>
                <c:formatCode>#,##0.0</c:formatCode>
                <c:ptCount val="12"/>
                <c:pt idx="0">
                  <c:v>3.8999999999999998E-3</c:v>
                </c:pt>
                <c:pt idx="1">
                  <c:v>5.1999999999999998E-3</c:v>
                </c:pt>
                <c:pt idx="2">
                  <c:v>1.1599999999999999E-2</c:v>
                </c:pt>
                <c:pt idx="3">
                  <c:v>1.6399999999999998E-2</c:v>
                </c:pt>
                <c:pt idx="4">
                  <c:v>2.0899999999999998E-2</c:v>
                </c:pt>
                <c:pt idx="5">
                  <c:v>2.2600000000000002E-2</c:v>
                </c:pt>
                <c:pt idx="6">
                  <c:v>2.3E-2</c:v>
                </c:pt>
                <c:pt idx="7">
                  <c:v>2.2100000000000002E-2</c:v>
                </c:pt>
                <c:pt idx="8">
                  <c:v>1.26E-2</c:v>
                </c:pt>
                <c:pt idx="9">
                  <c:v>8.6E-3</c:v>
                </c:pt>
                <c:pt idx="10">
                  <c:v>5.4000000000000003E-3</c:v>
                </c:pt>
                <c:pt idx="11">
                  <c:v>3.8999999999999998E-3</c:v>
                </c:pt>
              </c:numCache>
            </c:numRef>
          </c:val>
          <c:extLst>
            <c:ext xmlns:c16="http://schemas.microsoft.com/office/drawing/2014/chart" uri="{C3380CC4-5D6E-409C-BE32-E72D297353CC}">
              <c16:uniqueId val="{00000005-540C-4332-BEC4-2ACA99A4C3FB}"/>
            </c:ext>
          </c:extLst>
        </c:ser>
        <c:ser>
          <c:idx val="6"/>
          <c:order val="6"/>
          <c:tx>
            <c:strRef>
              <c:f>'8.5'!$A$16</c:f>
              <c:strCache>
                <c:ptCount val="1"/>
                <c:pt idx="0">
                  <c:v>Brown coal</c:v>
                </c:pt>
              </c:strCache>
            </c:strRef>
          </c:tx>
          <c:spPr>
            <a:solidFill>
              <a:srgbClr val="F0948F"/>
            </a:solidFill>
          </c:spPr>
          <c:invertIfNegative val="0"/>
          <c:val>
            <c:numRef>
              <c:f>'8.5'!$B$16:$M$16</c:f>
              <c:numCache>
                <c:formatCode>#,##0.0</c:formatCode>
                <c:ptCount val="12"/>
                <c:pt idx="0">
                  <c:v>40.752271999999998</c:v>
                </c:pt>
                <c:pt idx="1">
                  <c:v>27.472013999999998</c:v>
                </c:pt>
                <c:pt idx="2">
                  <c:v>25.536621</c:v>
                </c:pt>
                <c:pt idx="3">
                  <c:v>17.869454000000001</c:v>
                </c:pt>
                <c:pt idx="4">
                  <c:v>9.8716929999999987</c:v>
                </c:pt>
                <c:pt idx="5">
                  <c:v>0.50800000000000001</c:v>
                </c:pt>
                <c:pt idx="6">
                  <c:v>0.435</c:v>
                </c:pt>
                <c:pt idx="7">
                  <c:v>0.42299999999999999</c:v>
                </c:pt>
                <c:pt idx="8">
                  <c:v>0.79300000000000004</c:v>
                </c:pt>
                <c:pt idx="9">
                  <c:v>1.6339999999999999</c:v>
                </c:pt>
                <c:pt idx="10">
                  <c:v>28.031483999999999</c:v>
                </c:pt>
                <c:pt idx="11">
                  <c:v>37.726894999999999</c:v>
                </c:pt>
              </c:numCache>
            </c:numRef>
          </c:val>
          <c:extLst>
            <c:ext xmlns:c16="http://schemas.microsoft.com/office/drawing/2014/chart" uri="{C3380CC4-5D6E-409C-BE32-E72D297353CC}">
              <c16:uniqueId val="{00000006-540C-4332-BEC4-2ACA99A4C3FB}"/>
            </c:ext>
          </c:extLst>
        </c:ser>
        <c:ser>
          <c:idx val="7"/>
          <c:order val="7"/>
          <c:tx>
            <c:strRef>
              <c:f>'8.5'!$A$17</c:f>
              <c:strCache>
                <c:ptCount val="1"/>
                <c:pt idx="0">
                  <c:v>Nuclear fuel</c:v>
                </c:pt>
              </c:strCache>
            </c:strRef>
          </c:tx>
          <c:spPr>
            <a:solidFill>
              <a:srgbClr val="F7C9C7"/>
            </a:solidFill>
          </c:spPr>
          <c:invertIfNegative val="0"/>
          <c:val>
            <c:numRef>
              <c:f>'8.5'!$B$17:$M$17</c:f>
              <c:numCache>
                <c:formatCode>#,##0.0</c:formatCode>
                <c:ptCount val="12"/>
                <c:pt idx="0">
                  <c:v>6.5027100000000004</c:v>
                </c:pt>
                <c:pt idx="1">
                  <c:v>5.5859300000000003</c:v>
                </c:pt>
                <c:pt idx="2">
                  <c:v>4.9457299999999993</c:v>
                </c:pt>
                <c:pt idx="3">
                  <c:v>3.5469499999999998</c:v>
                </c:pt>
                <c:pt idx="4">
                  <c:v>1.5819000000000001</c:v>
                </c:pt>
                <c:pt idx="5">
                  <c:v>1.0318800000000001</c:v>
                </c:pt>
                <c:pt idx="6">
                  <c:v>1.0311600000000001</c:v>
                </c:pt>
                <c:pt idx="7">
                  <c:v>1.0316400000000001</c:v>
                </c:pt>
                <c:pt idx="8">
                  <c:v>1.3091400000000002</c:v>
                </c:pt>
                <c:pt idx="9">
                  <c:v>3.2745000000000002</c:v>
                </c:pt>
                <c:pt idx="10">
                  <c:v>4.9988799999999998</c:v>
                </c:pt>
                <c:pt idx="11">
                  <c:v>5.9068300000000002</c:v>
                </c:pt>
              </c:numCache>
            </c:numRef>
          </c:val>
          <c:extLst>
            <c:ext xmlns:c16="http://schemas.microsoft.com/office/drawing/2014/chart" uri="{C3380CC4-5D6E-409C-BE32-E72D297353CC}">
              <c16:uniqueId val="{00000007-540C-4332-BEC4-2ACA99A4C3FB}"/>
            </c:ext>
          </c:extLst>
        </c:ser>
        <c:ser>
          <c:idx val="8"/>
          <c:order val="8"/>
          <c:tx>
            <c:strRef>
              <c:f>'8.5'!$A$18</c:f>
              <c:strCache>
                <c:ptCount val="1"/>
                <c:pt idx="0">
                  <c:v>Coke</c:v>
                </c:pt>
              </c:strCache>
            </c:strRef>
          </c:tx>
          <c:spPr>
            <a:solidFill>
              <a:srgbClr val="262626"/>
            </a:solidFill>
          </c:spPr>
          <c:invertIfNegative val="0"/>
          <c:val>
            <c:numRef>
              <c:f>'8.5'!$B$18:$M$18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540C-4332-BEC4-2ACA99A4C3FB}"/>
            </c:ext>
          </c:extLst>
        </c:ser>
        <c:ser>
          <c:idx val="9"/>
          <c:order val="9"/>
          <c:tx>
            <c:strRef>
              <c:f>'8.5'!$A$19</c:f>
              <c:strCache>
                <c:ptCount val="1"/>
                <c:pt idx="0">
                  <c:v>Waste heat</c:v>
                </c:pt>
              </c:strCache>
            </c:strRef>
          </c:tx>
          <c:spPr>
            <a:solidFill>
              <a:srgbClr val="646363"/>
            </a:solidFill>
          </c:spPr>
          <c:invertIfNegative val="0"/>
          <c:val>
            <c:numRef>
              <c:f>'8.5'!$B$19:$M$19</c:f>
              <c:numCache>
                <c:formatCode>#,##0.0</c:formatCode>
                <c:ptCount val="12"/>
                <c:pt idx="0">
                  <c:v>1.4998710000000002</c:v>
                </c:pt>
                <c:pt idx="1">
                  <c:v>1.988853</c:v>
                </c:pt>
                <c:pt idx="2">
                  <c:v>1.8523479999999999</c:v>
                </c:pt>
                <c:pt idx="3">
                  <c:v>1.6113459999999999</c:v>
                </c:pt>
                <c:pt idx="4">
                  <c:v>1.541201</c:v>
                </c:pt>
                <c:pt idx="5">
                  <c:v>2.0112670000000001</c:v>
                </c:pt>
                <c:pt idx="6">
                  <c:v>0.71989800000000004</c:v>
                </c:pt>
                <c:pt idx="7">
                  <c:v>2.1831899999999997</c:v>
                </c:pt>
                <c:pt idx="8">
                  <c:v>1.892644</c:v>
                </c:pt>
                <c:pt idx="9">
                  <c:v>2.1489229999999999</c:v>
                </c:pt>
                <c:pt idx="10">
                  <c:v>0.97348800000000002</c:v>
                </c:pt>
                <c:pt idx="11">
                  <c:v>1.412445</c:v>
                </c:pt>
              </c:numCache>
            </c:numRef>
          </c:val>
          <c:extLst>
            <c:ext xmlns:c16="http://schemas.microsoft.com/office/drawing/2014/chart" uri="{C3380CC4-5D6E-409C-BE32-E72D297353CC}">
              <c16:uniqueId val="{00000009-540C-4332-BEC4-2ACA99A4C3FB}"/>
            </c:ext>
          </c:extLst>
        </c:ser>
        <c:ser>
          <c:idx val="10"/>
          <c:order val="10"/>
          <c:tx>
            <c:strRef>
              <c:f>'8.5'!$A$20</c:f>
              <c:strCache>
                <c:ptCount val="1"/>
                <c:pt idx="0">
                  <c:v>Other liquid fuels</c:v>
                </c:pt>
              </c:strCache>
            </c:strRef>
          </c:tx>
          <c:spPr>
            <a:solidFill>
              <a:srgbClr val="9D9D9C"/>
            </a:solidFill>
          </c:spPr>
          <c:invertIfNegative val="0"/>
          <c:val>
            <c:numRef>
              <c:f>'8.5'!$B$20:$M$20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540C-4332-BEC4-2ACA99A4C3FB}"/>
            </c:ext>
          </c:extLst>
        </c:ser>
        <c:ser>
          <c:idx val="11"/>
          <c:order val="11"/>
          <c:tx>
            <c:strRef>
              <c:f>'8.5'!$A$21</c:f>
              <c:strCache>
                <c:ptCount val="1"/>
                <c:pt idx="0">
                  <c:v>Other solid fuels</c:v>
                </c:pt>
              </c:strCache>
            </c:strRef>
          </c:tx>
          <c:spPr>
            <a:solidFill>
              <a:srgbClr val="D0D0D0"/>
            </a:solidFill>
          </c:spPr>
          <c:invertIfNegative val="0"/>
          <c:val>
            <c:numRef>
              <c:f>'8.5'!$B$21:$M$21</c:f>
              <c:numCache>
                <c:formatCode>#,##0.0</c:formatCode>
                <c:ptCount val="12"/>
                <c:pt idx="0">
                  <c:v>0.96366700000000005</c:v>
                </c:pt>
                <c:pt idx="1">
                  <c:v>0.88908500000000001</c:v>
                </c:pt>
                <c:pt idx="2">
                  <c:v>0.88085900000000006</c:v>
                </c:pt>
                <c:pt idx="3">
                  <c:v>0.76936699999999991</c:v>
                </c:pt>
                <c:pt idx="4">
                  <c:v>0.68213499999999994</c:v>
                </c:pt>
                <c:pt idx="5">
                  <c:v>0.62950600000000001</c:v>
                </c:pt>
                <c:pt idx="6">
                  <c:v>9.4968999999999998E-2</c:v>
                </c:pt>
                <c:pt idx="7">
                  <c:v>0.32699299999999998</c:v>
                </c:pt>
                <c:pt idx="8">
                  <c:v>0.70570699999999997</c:v>
                </c:pt>
                <c:pt idx="9">
                  <c:v>1.184606</c:v>
                </c:pt>
                <c:pt idx="10">
                  <c:v>0.75855700000000004</c:v>
                </c:pt>
                <c:pt idx="11">
                  <c:v>0.88258900000000007</c:v>
                </c:pt>
              </c:numCache>
            </c:numRef>
          </c:val>
          <c:extLst>
            <c:ext xmlns:c16="http://schemas.microsoft.com/office/drawing/2014/chart" uri="{C3380CC4-5D6E-409C-BE32-E72D297353CC}">
              <c16:uniqueId val="{0000000B-540C-4332-BEC4-2ACA99A4C3FB}"/>
            </c:ext>
          </c:extLst>
        </c:ser>
        <c:ser>
          <c:idx val="12"/>
          <c:order val="12"/>
          <c:tx>
            <c:strRef>
              <c:f>'8.5'!$A$22</c:f>
              <c:strCache>
                <c:ptCount val="1"/>
                <c:pt idx="0">
                  <c:v>Other gases</c:v>
                </c:pt>
              </c:strCache>
            </c:strRef>
          </c:tx>
          <c:spPr>
            <a:pattFill prst="ltUpDiag">
              <a:fgClr>
                <a:srgbClr val="23315F"/>
              </a:fgClr>
              <a:bgClr>
                <a:sysClr val="window" lastClr="FFFFFF"/>
              </a:bgClr>
            </a:pattFill>
          </c:spPr>
          <c:invertIfNegative val="0"/>
          <c:val>
            <c:numRef>
              <c:f>'8.5'!$B$22:$M$22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540C-4332-BEC4-2ACA99A4C3FB}"/>
            </c:ext>
          </c:extLst>
        </c:ser>
        <c:ser>
          <c:idx val="13"/>
          <c:order val="13"/>
          <c:tx>
            <c:strRef>
              <c:f>'8.5'!$A$23</c:f>
              <c:strCache>
                <c:ptCount val="1"/>
                <c:pt idx="0">
                  <c:v>Other</c:v>
                </c:pt>
              </c:strCache>
            </c:strRef>
          </c:tx>
          <c:spPr>
            <a:pattFill prst="ltUpDiag">
              <a:fgClr>
                <a:srgbClr val="E02C1F"/>
              </a:fgClr>
              <a:bgClr>
                <a:sysClr val="window" lastClr="FFFFFF"/>
              </a:bgClr>
            </a:pattFill>
          </c:spPr>
          <c:invertIfNegative val="0"/>
          <c:val>
            <c:numRef>
              <c:f>'8.5'!$B$23:$M$23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540C-4332-BEC4-2ACA99A4C3FB}"/>
            </c:ext>
          </c:extLst>
        </c:ser>
        <c:ser>
          <c:idx val="14"/>
          <c:order val="14"/>
          <c:tx>
            <c:strRef>
              <c:f>'8.5'!$A$24</c:f>
              <c:strCache>
                <c:ptCount val="1"/>
                <c:pt idx="0">
                  <c:v>Fuel oils</c:v>
                </c:pt>
              </c:strCache>
            </c:strRef>
          </c:tx>
          <c:spPr>
            <a:pattFill prst="ltUpDiag">
              <a:fgClr>
                <a:srgbClr val="5A6588"/>
              </a:fgClr>
              <a:bgClr>
                <a:sysClr val="window" lastClr="FFFFFF"/>
              </a:bgClr>
            </a:pattFill>
          </c:spPr>
          <c:invertIfNegative val="0"/>
          <c:val>
            <c:numRef>
              <c:f>'8.5'!$B$24:$M$24</c:f>
              <c:numCache>
                <c:formatCode>#,##0.0</c:formatCode>
                <c:ptCount val="12"/>
                <c:pt idx="0">
                  <c:v>2.9000000000000001E-2</c:v>
                </c:pt>
                <c:pt idx="1">
                  <c:v>2.5000000000000001E-2</c:v>
                </c:pt>
                <c:pt idx="2">
                  <c:v>1.2999999999999999E-2</c:v>
                </c:pt>
                <c:pt idx="3">
                  <c:v>1.2999999999999999E-2</c:v>
                </c:pt>
                <c:pt idx="4">
                  <c:v>6.0000000000000001E-3</c:v>
                </c:pt>
                <c:pt idx="5">
                  <c:v>0</c:v>
                </c:pt>
                <c:pt idx="6">
                  <c:v>0</c:v>
                </c:pt>
                <c:pt idx="7">
                  <c:v>0</c:v>
                </c:pt>
                <c:pt idx="8">
                  <c:v>2E-3</c:v>
                </c:pt>
                <c:pt idx="9">
                  <c:v>1.7000000000000001E-2</c:v>
                </c:pt>
                <c:pt idx="10">
                  <c:v>2.5000000000000001E-2</c:v>
                </c:pt>
                <c:pt idx="11">
                  <c:v>3.2000000000000001E-2</c:v>
                </c:pt>
              </c:numCache>
            </c:numRef>
          </c:val>
          <c:extLst>
            <c:ext xmlns:c16="http://schemas.microsoft.com/office/drawing/2014/chart" uri="{C3380CC4-5D6E-409C-BE32-E72D297353CC}">
              <c16:uniqueId val="{0000000E-540C-4332-BEC4-2ACA99A4C3FB}"/>
            </c:ext>
          </c:extLst>
        </c:ser>
        <c:ser>
          <c:idx val="15"/>
          <c:order val="15"/>
          <c:tx>
            <c:strRef>
              <c:f>'8.5'!$A$25</c:f>
              <c:strCache>
                <c:ptCount val="1"/>
                <c:pt idx="0">
                  <c:v>Natural gas</c:v>
                </c:pt>
              </c:strCache>
            </c:strRef>
          </c:tx>
          <c:spPr>
            <a:pattFill prst="ltUpDiag">
              <a:fgClr>
                <a:srgbClr val="E86158"/>
              </a:fgClr>
              <a:bgClr>
                <a:sysClr val="window" lastClr="FFFFFF"/>
              </a:bgClr>
            </a:pattFill>
          </c:spPr>
          <c:invertIfNegative val="0"/>
          <c:val>
            <c:numRef>
              <c:f>'8.5'!$B$25:$M$25</c:f>
              <c:numCache>
                <c:formatCode>#,##0.0</c:formatCode>
                <c:ptCount val="12"/>
                <c:pt idx="0">
                  <c:v>89.691853999999992</c:v>
                </c:pt>
                <c:pt idx="1">
                  <c:v>64.078269999999989</c:v>
                </c:pt>
                <c:pt idx="2">
                  <c:v>63.545953999999995</c:v>
                </c:pt>
                <c:pt idx="3">
                  <c:v>38.500699999999995</c:v>
                </c:pt>
                <c:pt idx="4">
                  <c:v>20.667340999999997</c:v>
                </c:pt>
                <c:pt idx="5">
                  <c:v>20.590585999999995</c:v>
                </c:pt>
                <c:pt idx="6">
                  <c:v>20.456079999999993</c:v>
                </c:pt>
                <c:pt idx="7">
                  <c:v>18.816329000000003</c:v>
                </c:pt>
                <c:pt idx="8">
                  <c:v>30.103463000000001</c:v>
                </c:pt>
                <c:pt idx="9">
                  <c:v>60.967462999999981</c:v>
                </c:pt>
                <c:pt idx="10">
                  <c:v>70.136577000000003</c:v>
                </c:pt>
                <c:pt idx="11">
                  <c:v>76.57147700000003</c:v>
                </c:pt>
              </c:numCache>
            </c:numRef>
          </c:val>
          <c:extLst>
            <c:ext xmlns:c16="http://schemas.microsoft.com/office/drawing/2014/chart" uri="{C3380CC4-5D6E-409C-BE32-E72D297353CC}">
              <c16:uniqueId val="{0000000F-540C-4332-BEC4-2ACA99A4C3FB}"/>
            </c:ext>
          </c:extLst>
        </c:ser>
        <c:dLbls>
          <c:showLegendKey val="0"/>
          <c:showVal val="0"/>
          <c:showCatName val="0"/>
          <c:showSerName val="0"/>
          <c:showPercent val="0"/>
          <c:showBubbleSize val="0"/>
        </c:dLbls>
        <c:gapWidth val="50"/>
        <c:overlap val="100"/>
        <c:axId val="286905088"/>
        <c:axId val="286906624"/>
      </c:barChart>
      <c:catAx>
        <c:axId val="28690508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906624"/>
        <c:crosses val="autoZero"/>
        <c:auto val="1"/>
        <c:lblAlgn val="ctr"/>
        <c:lblOffset val="100"/>
        <c:noMultiLvlLbl val="0"/>
      </c:catAx>
      <c:valAx>
        <c:axId val="286906624"/>
        <c:scaling>
          <c:orientation val="minMax"/>
          <c:max val="25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905088"/>
        <c:crosses val="autoZero"/>
        <c:crossBetween val="between"/>
        <c:majorUnit val="5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accent1"/>
              </a:solidFill>
            </c:spPr>
            <c:extLst>
              <c:ext xmlns:c16="http://schemas.microsoft.com/office/drawing/2014/chart" uri="{C3380CC4-5D6E-409C-BE32-E72D297353CC}">
                <c16:uniqueId val="{00000001-13EF-4B87-8848-FCF0A19B1B2C}"/>
              </c:ext>
            </c:extLst>
          </c:dPt>
          <c:dPt>
            <c:idx val="1"/>
            <c:bubble3D val="0"/>
            <c:spPr>
              <a:solidFill>
                <a:schemeClr val="accent2"/>
              </a:solidFill>
            </c:spPr>
            <c:extLst>
              <c:ext xmlns:c16="http://schemas.microsoft.com/office/drawing/2014/chart" uri="{C3380CC4-5D6E-409C-BE32-E72D297353CC}">
                <c16:uniqueId val="{00000002-13EF-4B87-8848-FCF0A19B1B2C}"/>
              </c:ext>
            </c:extLst>
          </c:dPt>
          <c:dPt>
            <c:idx val="2"/>
            <c:bubble3D val="0"/>
            <c:spPr>
              <a:solidFill>
                <a:schemeClr val="accent3"/>
              </a:solidFill>
            </c:spPr>
            <c:extLst>
              <c:ext xmlns:c16="http://schemas.microsoft.com/office/drawing/2014/chart" uri="{C3380CC4-5D6E-409C-BE32-E72D297353CC}">
                <c16:uniqueId val="{00000003-13EF-4B87-8848-FCF0A19B1B2C}"/>
              </c:ext>
            </c:extLst>
          </c:dPt>
          <c:dPt>
            <c:idx val="3"/>
            <c:bubble3D val="0"/>
            <c:spPr>
              <a:solidFill>
                <a:schemeClr val="accent4"/>
              </a:solidFill>
            </c:spPr>
            <c:extLst>
              <c:ext xmlns:c16="http://schemas.microsoft.com/office/drawing/2014/chart" uri="{C3380CC4-5D6E-409C-BE32-E72D297353CC}">
                <c16:uniqueId val="{00000004-13EF-4B87-8848-FCF0A19B1B2C}"/>
              </c:ext>
            </c:extLst>
          </c:dPt>
          <c:dPt>
            <c:idx val="4"/>
            <c:bubble3D val="0"/>
            <c:spPr>
              <a:solidFill>
                <a:schemeClr val="accent5"/>
              </a:solidFill>
            </c:spPr>
            <c:extLst>
              <c:ext xmlns:c16="http://schemas.microsoft.com/office/drawing/2014/chart" uri="{C3380CC4-5D6E-409C-BE32-E72D297353CC}">
                <c16:uniqueId val="{00000005-13EF-4B87-8848-FCF0A19B1B2C}"/>
              </c:ext>
            </c:extLst>
          </c:dPt>
          <c:dPt>
            <c:idx val="5"/>
            <c:bubble3D val="0"/>
            <c:spPr>
              <a:solidFill>
                <a:schemeClr val="accent6"/>
              </a:solidFill>
            </c:spPr>
            <c:extLst>
              <c:ext xmlns:c16="http://schemas.microsoft.com/office/drawing/2014/chart" uri="{C3380CC4-5D6E-409C-BE32-E72D297353CC}">
                <c16:uniqueId val="{00000006-13EF-4B87-8848-FCF0A19B1B2C}"/>
              </c:ext>
            </c:extLst>
          </c:dPt>
          <c:dPt>
            <c:idx val="6"/>
            <c:bubble3D val="0"/>
            <c:spPr>
              <a:solidFill>
                <a:srgbClr val="F0948F"/>
              </a:solidFill>
            </c:spPr>
            <c:extLst>
              <c:ext xmlns:c16="http://schemas.microsoft.com/office/drawing/2014/chart" uri="{C3380CC4-5D6E-409C-BE32-E72D297353CC}">
                <c16:uniqueId val="{00000007-13EF-4B87-8848-FCF0A19B1B2C}"/>
              </c:ext>
            </c:extLst>
          </c:dPt>
          <c:dPt>
            <c:idx val="7"/>
            <c:bubble3D val="0"/>
            <c:spPr>
              <a:solidFill>
                <a:srgbClr val="F7C9C7"/>
              </a:solidFill>
            </c:spPr>
            <c:extLst>
              <c:ext xmlns:c16="http://schemas.microsoft.com/office/drawing/2014/chart" uri="{C3380CC4-5D6E-409C-BE32-E72D297353CC}">
                <c16:uniqueId val="{00000000-0875-4A16-9BC1-0D39CE297F06}"/>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01-0875-4A16-9BC1-0D39CE297F06}"/>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654E-4B39-8912-AE424469FADD}"/>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654E-4B39-8912-AE424469FADD}"/>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654E-4B39-8912-AE424469FADD}"/>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654E-4B39-8912-AE424469FADD}"/>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654E-4B39-8912-AE424469FADD}"/>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654E-4B39-8912-AE424469FADD}"/>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654E-4B39-8912-AE424469FADD}"/>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654E-4B39-8912-AE424469FADD}"/>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654E-4B39-8912-AE424469FADD}"/>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654E-4B39-8912-AE424469FADD}"/>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654E-4B39-8912-AE424469FADD}"/>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654E-4B39-8912-AE424469FADD}"/>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654E-4B39-8912-AE424469FADD}"/>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654E-4B39-8912-AE424469FADD}"/>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654E-4B39-8912-AE424469FADD}"/>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654E-4B39-8912-AE424469FADD}"/>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b="1" i="0" baseline="0">
                <a:solidFill>
                  <a:srgbClr val="233060"/>
                </a:solidFill>
                <a:effectLst/>
              </a:rPr>
              <a:t>Heat consumption by national economy sector [</a:t>
            </a:r>
            <a:r>
              <a:rPr lang="cs-CZ" sz="1000" b="1" i="0" baseline="0">
                <a:solidFill>
                  <a:srgbClr val="233060"/>
                </a:solidFill>
                <a:effectLst/>
              </a:rPr>
              <a:t>TJ</a:t>
            </a:r>
            <a:r>
              <a:rPr lang="en-US" sz="1000" b="1" i="0" baseline="0">
                <a:solidFill>
                  <a:srgbClr val="233060"/>
                </a:solidFill>
                <a:effectLst/>
              </a:rPr>
              <a:t>]</a:t>
            </a:r>
            <a:endParaRPr lang="cs-CZ" sz="1000">
              <a:solidFill>
                <a:srgbClr val="233060"/>
              </a:solidFill>
              <a:effectLst/>
            </a:endParaRPr>
          </a:p>
        </c:rich>
      </c:tx>
      <c:layout>
        <c:manualLayout>
          <c:xMode val="edge"/>
          <c:yMode val="edge"/>
          <c:x val="7.410497524529088E-3"/>
          <c:y val="0"/>
        </c:manualLayout>
      </c:layout>
      <c:overlay val="0"/>
    </c:title>
    <c:autoTitleDeleted val="0"/>
    <c:plotArea>
      <c:layout>
        <c:manualLayout>
          <c:layoutTarget val="inner"/>
          <c:xMode val="edge"/>
          <c:yMode val="edge"/>
          <c:x val="7.1198914290335355E-2"/>
          <c:y val="0.29506664792372106"/>
          <c:w val="0.61241682696674693"/>
          <c:h val="0.48613325505968485"/>
        </c:manualLayout>
      </c:layout>
      <c:barChart>
        <c:barDir val="col"/>
        <c:grouping val="stacked"/>
        <c:varyColors val="0"/>
        <c:ser>
          <c:idx val="0"/>
          <c:order val="0"/>
          <c:tx>
            <c:strRef>
              <c:f>'8.6'!$A$28</c:f>
              <c:strCache>
                <c:ptCount val="1"/>
                <c:pt idx="0">
                  <c:v>Industry</c:v>
                </c:pt>
              </c:strCache>
            </c:strRef>
          </c:tx>
          <c:invertIfNegative val="0"/>
          <c:val>
            <c:numRef>
              <c:f>'8.6'!$B$28:$M$28</c:f>
              <c:numCache>
                <c:formatCode>#,##0.0</c:formatCode>
                <c:ptCount val="12"/>
                <c:pt idx="0">
                  <c:v>73.710984999999994</c:v>
                </c:pt>
                <c:pt idx="1">
                  <c:v>65.110943000000006</c:v>
                </c:pt>
                <c:pt idx="2">
                  <c:v>63.291449</c:v>
                </c:pt>
                <c:pt idx="3">
                  <c:v>60.960286000000004</c:v>
                </c:pt>
                <c:pt idx="4">
                  <c:v>45.508822000000002</c:v>
                </c:pt>
                <c:pt idx="5">
                  <c:v>42.028133000000004</c:v>
                </c:pt>
                <c:pt idx="6">
                  <c:v>29.532087999999998</c:v>
                </c:pt>
                <c:pt idx="7">
                  <c:v>30.762128999999998</c:v>
                </c:pt>
                <c:pt idx="8">
                  <c:v>35.641383000000005</c:v>
                </c:pt>
                <c:pt idx="9">
                  <c:v>59.549724999999995</c:v>
                </c:pt>
                <c:pt idx="10">
                  <c:v>67.183488999999994</c:v>
                </c:pt>
                <c:pt idx="11">
                  <c:v>67.696011999999996</c:v>
                </c:pt>
              </c:numCache>
            </c:numRef>
          </c:val>
          <c:extLst>
            <c:ext xmlns:c16="http://schemas.microsoft.com/office/drawing/2014/chart" uri="{C3380CC4-5D6E-409C-BE32-E72D297353CC}">
              <c16:uniqueId val="{00000000-4BC6-434E-9A23-488B9CF28F3E}"/>
            </c:ext>
          </c:extLst>
        </c:ser>
        <c:ser>
          <c:idx val="1"/>
          <c:order val="1"/>
          <c:tx>
            <c:strRef>
              <c:f>'8.6'!$A$29</c:f>
              <c:strCache>
                <c:ptCount val="1"/>
                <c:pt idx="0">
                  <c:v>Energy</c:v>
                </c:pt>
              </c:strCache>
            </c:strRef>
          </c:tx>
          <c:invertIfNegative val="0"/>
          <c:val>
            <c:numRef>
              <c:f>'8.6'!$B$29:$M$29</c:f>
              <c:numCache>
                <c:formatCode>#,##0.0</c:formatCode>
                <c:ptCount val="12"/>
                <c:pt idx="0">
                  <c:v>1.04854</c:v>
                </c:pt>
                <c:pt idx="1">
                  <c:v>0.66248000000000007</c:v>
                </c:pt>
                <c:pt idx="2">
                  <c:v>0.58970999999999996</c:v>
                </c:pt>
                <c:pt idx="3">
                  <c:v>0.64942</c:v>
                </c:pt>
                <c:pt idx="4">
                  <c:v>0.23637</c:v>
                </c:pt>
                <c:pt idx="5">
                  <c:v>0.12160999999999998</c:v>
                </c:pt>
                <c:pt idx="6">
                  <c:v>0.10267999999999999</c:v>
                </c:pt>
                <c:pt idx="7">
                  <c:v>7.6020000000000004E-2</c:v>
                </c:pt>
                <c:pt idx="8">
                  <c:v>0.21976000000000001</c:v>
                </c:pt>
                <c:pt idx="9">
                  <c:v>0.62978000000000001</c:v>
                </c:pt>
                <c:pt idx="10">
                  <c:v>0.82638999999999996</c:v>
                </c:pt>
                <c:pt idx="11">
                  <c:v>0.95128000000000013</c:v>
                </c:pt>
              </c:numCache>
            </c:numRef>
          </c:val>
          <c:extLst>
            <c:ext xmlns:c16="http://schemas.microsoft.com/office/drawing/2014/chart" uri="{C3380CC4-5D6E-409C-BE32-E72D297353CC}">
              <c16:uniqueId val="{00000001-4BC6-434E-9A23-488B9CF28F3E}"/>
            </c:ext>
          </c:extLst>
        </c:ser>
        <c:ser>
          <c:idx val="2"/>
          <c:order val="2"/>
          <c:tx>
            <c:strRef>
              <c:f>'8.6'!$A$30</c:f>
              <c:strCache>
                <c:ptCount val="1"/>
                <c:pt idx="0">
                  <c:v>Transport</c:v>
                </c:pt>
              </c:strCache>
            </c:strRef>
          </c:tx>
          <c:invertIfNegative val="0"/>
          <c:val>
            <c:numRef>
              <c:f>'8.6'!$B$30:$M$30</c:f>
              <c:numCache>
                <c:formatCode>#,##0.0</c:formatCode>
                <c:ptCount val="12"/>
                <c:pt idx="0">
                  <c:v>3.1295999999999999</c:v>
                </c:pt>
                <c:pt idx="1">
                  <c:v>2.0261</c:v>
                </c:pt>
                <c:pt idx="2">
                  <c:v>1.7610999999999999</c:v>
                </c:pt>
                <c:pt idx="3">
                  <c:v>1.1670999999999998</c:v>
                </c:pt>
                <c:pt idx="4">
                  <c:v>0.22059999999999999</c:v>
                </c:pt>
                <c:pt idx="5">
                  <c:v>5.4299999999999994E-2</c:v>
                </c:pt>
                <c:pt idx="6">
                  <c:v>2.1899999999999999E-2</c:v>
                </c:pt>
                <c:pt idx="7">
                  <c:v>1.89E-2</c:v>
                </c:pt>
                <c:pt idx="8">
                  <c:v>0.2515</c:v>
                </c:pt>
                <c:pt idx="9">
                  <c:v>1.1990000000000001</c:v>
                </c:pt>
                <c:pt idx="10">
                  <c:v>1.9852000000000001</c:v>
                </c:pt>
                <c:pt idx="11">
                  <c:v>2.9830999999999999</c:v>
                </c:pt>
              </c:numCache>
            </c:numRef>
          </c:val>
          <c:extLst>
            <c:ext xmlns:c16="http://schemas.microsoft.com/office/drawing/2014/chart" uri="{C3380CC4-5D6E-409C-BE32-E72D297353CC}">
              <c16:uniqueId val="{00000002-4BC6-434E-9A23-488B9CF28F3E}"/>
            </c:ext>
          </c:extLst>
        </c:ser>
        <c:ser>
          <c:idx val="3"/>
          <c:order val="3"/>
          <c:tx>
            <c:strRef>
              <c:f>'8.6'!$A$31</c:f>
              <c:strCache>
                <c:ptCount val="1"/>
                <c:pt idx="0">
                  <c:v>Construction</c:v>
                </c:pt>
              </c:strCache>
            </c:strRef>
          </c:tx>
          <c:invertIfNegative val="0"/>
          <c:val>
            <c:numRef>
              <c:f>'8.6'!$B$31:$M$31</c:f>
              <c:numCache>
                <c:formatCode>#,##0.0</c:formatCode>
                <c:ptCount val="12"/>
                <c:pt idx="0">
                  <c:v>1.262</c:v>
                </c:pt>
                <c:pt idx="1">
                  <c:v>0.88100000000000001</c:v>
                </c:pt>
                <c:pt idx="2">
                  <c:v>0.74</c:v>
                </c:pt>
                <c:pt idx="3">
                  <c:v>0.45400000000000001</c:v>
                </c:pt>
                <c:pt idx="4">
                  <c:v>0.155</c:v>
                </c:pt>
                <c:pt idx="5">
                  <c:v>5.7000000000000002E-2</c:v>
                </c:pt>
                <c:pt idx="6">
                  <c:v>3.5999999999999997E-2</c:v>
                </c:pt>
                <c:pt idx="7">
                  <c:v>4.1000000000000002E-2</c:v>
                </c:pt>
                <c:pt idx="8">
                  <c:v>9.7000000000000003E-2</c:v>
                </c:pt>
                <c:pt idx="9">
                  <c:v>0.32900000000000001</c:v>
                </c:pt>
                <c:pt idx="10">
                  <c:v>0.69199999999999995</c:v>
                </c:pt>
                <c:pt idx="11">
                  <c:v>1.3560000000000001</c:v>
                </c:pt>
              </c:numCache>
            </c:numRef>
          </c:val>
          <c:extLst>
            <c:ext xmlns:c16="http://schemas.microsoft.com/office/drawing/2014/chart" uri="{C3380CC4-5D6E-409C-BE32-E72D297353CC}">
              <c16:uniqueId val="{00000003-4BC6-434E-9A23-488B9CF28F3E}"/>
            </c:ext>
          </c:extLst>
        </c:ser>
        <c:ser>
          <c:idx val="4"/>
          <c:order val="4"/>
          <c:tx>
            <c:strRef>
              <c:f>'8.6'!$A$32</c:f>
              <c:strCache>
                <c:ptCount val="1"/>
                <c:pt idx="0">
                  <c:v>Farming and forestry</c:v>
                </c:pt>
              </c:strCache>
            </c:strRef>
          </c:tx>
          <c:invertIfNegative val="0"/>
          <c:val>
            <c:numRef>
              <c:f>'8.6'!$B$32:$M$32</c:f>
              <c:numCache>
                <c:formatCode>#,##0.0</c:formatCode>
                <c:ptCount val="12"/>
                <c:pt idx="0">
                  <c:v>0.184</c:v>
                </c:pt>
                <c:pt idx="1">
                  <c:v>0.13400000000000001</c:v>
                </c:pt>
                <c:pt idx="2">
                  <c:v>0.121</c:v>
                </c:pt>
                <c:pt idx="3">
                  <c:v>8.5999999999999993E-2</c:v>
                </c:pt>
                <c:pt idx="4">
                  <c:v>4.4999999999999998E-2</c:v>
                </c:pt>
                <c:pt idx="5">
                  <c:v>3.4000000000000002E-2</c:v>
                </c:pt>
                <c:pt idx="6">
                  <c:v>2.1999999999999999E-2</c:v>
                </c:pt>
                <c:pt idx="7">
                  <c:v>6.0000000000000001E-3</c:v>
                </c:pt>
                <c:pt idx="8">
                  <c:v>2.3E-2</c:v>
                </c:pt>
                <c:pt idx="9">
                  <c:v>5.6000000000000001E-2</c:v>
                </c:pt>
                <c:pt idx="10">
                  <c:v>1.9E-2</c:v>
                </c:pt>
                <c:pt idx="11">
                  <c:v>0.26400000000000001</c:v>
                </c:pt>
              </c:numCache>
            </c:numRef>
          </c:val>
          <c:extLst>
            <c:ext xmlns:c16="http://schemas.microsoft.com/office/drawing/2014/chart" uri="{C3380CC4-5D6E-409C-BE32-E72D297353CC}">
              <c16:uniqueId val="{00000004-4BC6-434E-9A23-488B9CF28F3E}"/>
            </c:ext>
          </c:extLst>
        </c:ser>
        <c:ser>
          <c:idx val="5"/>
          <c:order val="5"/>
          <c:tx>
            <c:strRef>
              <c:f>'8.6'!$A$33</c:f>
              <c:strCache>
                <c:ptCount val="1"/>
                <c:pt idx="0">
                  <c:v>Households</c:v>
                </c:pt>
              </c:strCache>
            </c:strRef>
          </c:tx>
          <c:spPr>
            <a:solidFill>
              <a:schemeClr val="accent6"/>
            </a:solidFill>
          </c:spPr>
          <c:invertIfNegative val="0"/>
          <c:val>
            <c:numRef>
              <c:f>'8.6'!$B$33:$M$33</c:f>
              <c:numCache>
                <c:formatCode>#,##0.0</c:formatCode>
                <c:ptCount val="12"/>
                <c:pt idx="0">
                  <c:v>238.54772799999998</c:v>
                </c:pt>
                <c:pt idx="1">
                  <c:v>161.36770000000001</c:v>
                </c:pt>
                <c:pt idx="2">
                  <c:v>135.69893999999996</c:v>
                </c:pt>
                <c:pt idx="3">
                  <c:v>94.793510000000012</c:v>
                </c:pt>
                <c:pt idx="4">
                  <c:v>41.427209999999995</c:v>
                </c:pt>
                <c:pt idx="5">
                  <c:v>32.24136</c:v>
                </c:pt>
                <c:pt idx="6">
                  <c:v>28.897393000000001</c:v>
                </c:pt>
                <c:pt idx="7">
                  <c:v>28.921210000000002</c:v>
                </c:pt>
                <c:pt idx="8">
                  <c:v>52.497219999999999</c:v>
                </c:pt>
                <c:pt idx="9">
                  <c:v>111.60818300000004</c:v>
                </c:pt>
                <c:pt idx="10">
                  <c:v>183.98017400000001</c:v>
                </c:pt>
                <c:pt idx="11">
                  <c:v>225.536068</c:v>
                </c:pt>
              </c:numCache>
            </c:numRef>
          </c:val>
          <c:extLst>
            <c:ext xmlns:c16="http://schemas.microsoft.com/office/drawing/2014/chart" uri="{C3380CC4-5D6E-409C-BE32-E72D297353CC}">
              <c16:uniqueId val="{00000005-4BC6-434E-9A23-488B9CF28F3E}"/>
            </c:ext>
          </c:extLst>
        </c:ser>
        <c:ser>
          <c:idx val="6"/>
          <c:order val="6"/>
          <c:tx>
            <c:strRef>
              <c:f>'8.6'!$A$34</c:f>
              <c:strCache>
                <c:ptCount val="1"/>
                <c:pt idx="0">
                  <c:v>Retail, services, schools, health care</c:v>
                </c:pt>
              </c:strCache>
            </c:strRef>
          </c:tx>
          <c:spPr>
            <a:solidFill>
              <a:srgbClr val="F0948F"/>
            </a:solidFill>
          </c:spPr>
          <c:invertIfNegative val="0"/>
          <c:val>
            <c:numRef>
              <c:f>'8.6'!$B$34:$M$34</c:f>
              <c:numCache>
                <c:formatCode>#,##0.0</c:formatCode>
                <c:ptCount val="12"/>
                <c:pt idx="0">
                  <c:v>168.88666999999998</c:v>
                </c:pt>
                <c:pt idx="1">
                  <c:v>114.666494</c:v>
                </c:pt>
                <c:pt idx="2">
                  <c:v>97.054155999999978</c:v>
                </c:pt>
                <c:pt idx="3">
                  <c:v>67.830356000000009</c:v>
                </c:pt>
                <c:pt idx="4">
                  <c:v>27.634412000000001</c:v>
                </c:pt>
                <c:pt idx="5">
                  <c:v>20.313971000000002</c:v>
                </c:pt>
                <c:pt idx="6">
                  <c:v>17.292250000000003</c:v>
                </c:pt>
                <c:pt idx="7">
                  <c:v>16.650137999999998</c:v>
                </c:pt>
                <c:pt idx="8">
                  <c:v>34.201387999999994</c:v>
                </c:pt>
                <c:pt idx="9">
                  <c:v>76.689372999999989</c:v>
                </c:pt>
                <c:pt idx="10">
                  <c:v>119.955547</c:v>
                </c:pt>
                <c:pt idx="11">
                  <c:v>154.69626699999998</c:v>
                </c:pt>
              </c:numCache>
            </c:numRef>
          </c:val>
          <c:extLst>
            <c:ext xmlns:c16="http://schemas.microsoft.com/office/drawing/2014/chart" uri="{C3380CC4-5D6E-409C-BE32-E72D297353CC}">
              <c16:uniqueId val="{00000006-4BC6-434E-9A23-488B9CF28F3E}"/>
            </c:ext>
          </c:extLst>
        </c:ser>
        <c:ser>
          <c:idx val="7"/>
          <c:order val="7"/>
          <c:tx>
            <c:strRef>
              <c:f>'8.6'!$A$35</c:f>
              <c:strCache>
                <c:ptCount val="1"/>
                <c:pt idx="0">
                  <c:v>Other</c:v>
                </c:pt>
              </c:strCache>
            </c:strRef>
          </c:tx>
          <c:spPr>
            <a:solidFill>
              <a:srgbClr val="F7C9C7"/>
            </a:solidFill>
          </c:spPr>
          <c:invertIfNegative val="0"/>
          <c:val>
            <c:numRef>
              <c:f>'8.6'!$B$35:$M$35</c:f>
              <c:numCache>
                <c:formatCode>#,##0.0</c:formatCode>
                <c:ptCount val="12"/>
                <c:pt idx="0">
                  <c:v>6.5980909999999993</c:v>
                </c:pt>
                <c:pt idx="1">
                  <c:v>4.7909879999999996</c:v>
                </c:pt>
                <c:pt idx="2">
                  <c:v>4.307138000000001</c:v>
                </c:pt>
                <c:pt idx="3">
                  <c:v>3.5700919999999998</c:v>
                </c:pt>
                <c:pt idx="4">
                  <c:v>2.6150099999999998</c:v>
                </c:pt>
                <c:pt idx="5">
                  <c:v>2.4856950000000002</c:v>
                </c:pt>
                <c:pt idx="6">
                  <c:v>2.3430440000000003</c:v>
                </c:pt>
                <c:pt idx="7">
                  <c:v>2.09829</c:v>
                </c:pt>
                <c:pt idx="8">
                  <c:v>2.4992700000000001</c:v>
                </c:pt>
                <c:pt idx="9">
                  <c:v>3.33711</c:v>
                </c:pt>
                <c:pt idx="10">
                  <c:v>4.6204580000000002</c:v>
                </c:pt>
                <c:pt idx="11">
                  <c:v>5.0925540000000007</c:v>
                </c:pt>
              </c:numCache>
            </c:numRef>
          </c:val>
          <c:extLst>
            <c:ext xmlns:c16="http://schemas.microsoft.com/office/drawing/2014/chart" uri="{C3380CC4-5D6E-409C-BE32-E72D297353CC}">
              <c16:uniqueId val="{00000007-4BC6-434E-9A23-488B9CF28F3E}"/>
            </c:ext>
          </c:extLst>
        </c:ser>
        <c:dLbls>
          <c:showLegendKey val="0"/>
          <c:showVal val="0"/>
          <c:showCatName val="0"/>
          <c:showSerName val="0"/>
          <c:showPercent val="0"/>
          <c:showBubbleSize val="0"/>
        </c:dLbls>
        <c:gapWidth val="50"/>
        <c:overlap val="100"/>
        <c:axId val="286819840"/>
        <c:axId val="286821376"/>
      </c:barChart>
      <c:catAx>
        <c:axId val="2868198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821376"/>
        <c:crosses val="autoZero"/>
        <c:auto val="1"/>
        <c:lblAlgn val="ctr"/>
        <c:lblOffset val="100"/>
        <c:noMultiLvlLbl val="0"/>
      </c:catAx>
      <c:valAx>
        <c:axId val="286821376"/>
        <c:scaling>
          <c:orientation val="minMax"/>
          <c:max val="5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819840"/>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solidFill>
                  <a:srgbClr val="233060"/>
                </a:solidFill>
                <a:effectLst/>
              </a:rPr>
              <a:t>Share in CR</a:t>
            </a:r>
            <a:endParaRPr lang="cs-CZ" sz="1000">
              <a:solidFill>
                <a:srgbClr val="233060"/>
              </a:solidFill>
              <a:effectLst/>
            </a:endParaRP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3242588608863868"/>
        </c:manualLayout>
      </c:layout>
      <c:barChart>
        <c:barDir val="bar"/>
        <c:grouping val="clustered"/>
        <c:varyColors val="0"/>
        <c:ser>
          <c:idx val="0"/>
          <c:order val="0"/>
          <c:tx>
            <c:strRef>
              <c:f>'8.6'!$M$40</c:f>
              <c:strCache>
                <c:ptCount val="1"/>
                <c:pt idx="0">
                  <c:v>Installed capacity</c:v>
                </c:pt>
              </c:strCache>
            </c:strRef>
          </c:tx>
          <c:invertIfNegative val="0"/>
          <c:val>
            <c:numRef>
              <c:f>'8.6'!$N$40</c:f>
              <c:numCache>
                <c:formatCode>0.0%</c:formatCode>
                <c:ptCount val="1"/>
                <c:pt idx="0">
                  <c:v>2.6049927961658722E-2</c:v>
                </c:pt>
              </c:numCache>
            </c:numRef>
          </c:val>
          <c:extLst>
            <c:ext xmlns:c16="http://schemas.microsoft.com/office/drawing/2014/chart" uri="{C3380CC4-5D6E-409C-BE32-E72D297353CC}">
              <c16:uniqueId val="{00000000-959C-46A4-A3E1-0DDC2617E363}"/>
            </c:ext>
          </c:extLst>
        </c:ser>
        <c:ser>
          <c:idx val="1"/>
          <c:order val="1"/>
          <c:tx>
            <c:strRef>
              <c:f>'8.6'!$M$41</c:f>
              <c:strCache>
                <c:ptCount val="1"/>
                <c:pt idx="0">
                  <c:v>Gross heat production</c:v>
                </c:pt>
              </c:strCache>
            </c:strRef>
          </c:tx>
          <c:invertIfNegative val="0"/>
          <c:val>
            <c:numRef>
              <c:f>'8.6'!$N$41</c:f>
              <c:numCache>
                <c:formatCode>0.0%</c:formatCode>
                <c:ptCount val="1"/>
                <c:pt idx="0">
                  <c:v>3.1440236288626529E-2</c:v>
                </c:pt>
              </c:numCache>
            </c:numRef>
          </c:val>
          <c:extLst>
            <c:ext xmlns:c16="http://schemas.microsoft.com/office/drawing/2014/chart" uri="{C3380CC4-5D6E-409C-BE32-E72D297353CC}">
              <c16:uniqueId val="{00000001-959C-46A4-A3E1-0DDC2617E363}"/>
            </c:ext>
          </c:extLst>
        </c:ser>
        <c:ser>
          <c:idx val="2"/>
          <c:order val="2"/>
          <c:tx>
            <c:strRef>
              <c:f>'8.6'!$M$42</c:f>
              <c:strCache>
                <c:ptCount val="1"/>
                <c:pt idx="0">
                  <c:v>Heat supply</c:v>
                </c:pt>
              </c:strCache>
            </c:strRef>
          </c:tx>
          <c:invertIfNegative val="0"/>
          <c:val>
            <c:numRef>
              <c:f>'8.6'!$N$42</c:f>
              <c:numCache>
                <c:formatCode>0.0%</c:formatCode>
                <c:ptCount val="1"/>
                <c:pt idx="0">
                  <c:v>3.6148002588109816E-2</c:v>
                </c:pt>
              </c:numCache>
            </c:numRef>
          </c:val>
          <c:extLst>
            <c:ext xmlns:c16="http://schemas.microsoft.com/office/drawing/2014/chart" uri="{C3380CC4-5D6E-409C-BE32-E72D297353CC}">
              <c16:uniqueId val="{00000002-959C-46A4-A3E1-0DDC2617E363}"/>
            </c:ext>
          </c:extLst>
        </c:ser>
        <c:dLbls>
          <c:showLegendKey val="0"/>
          <c:showVal val="0"/>
          <c:showCatName val="0"/>
          <c:showSerName val="0"/>
          <c:showPercent val="0"/>
          <c:showBubbleSize val="0"/>
        </c:dLbls>
        <c:gapWidth val="150"/>
        <c:axId val="287458816"/>
        <c:axId val="287460352"/>
      </c:barChart>
      <c:catAx>
        <c:axId val="287458816"/>
        <c:scaling>
          <c:orientation val="maxMin"/>
        </c:scaling>
        <c:delete val="0"/>
        <c:axPos val="l"/>
        <c:numFmt formatCode="General" sourceLinked="1"/>
        <c:majorTickMark val="none"/>
        <c:minorTickMark val="none"/>
        <c:tickLblPos val="none"/>
        <c:crossAx val="287460352"/>
        <c:crosses val="autoZero"/>
        <c:auto val="1"/>
        <c:lblAlgn val="ctr"/>
        <c:lblOffset val="100"/>
        <c:noMultiLvlLbl val="0"/>
      </c:catAx>
      <c:valAx>
        <c:axId val="287460352"/>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7458816"/>
        <c:crosses val="max"/>
        <c:crossBetween val="between"/>
      </c:valAx>
    </c:plotArea>
    <c:legend>
      <c:legendPos val="b"/>
      <c:layout>
        <c:manualLayout>
          <c:xMode val="edge"/>
          <c:yMode val="edge"/>
          <c:x val="1.8539313020655025E-2"/>
          <c:y val="0.64902406806992274"/>
          <c:w val="0.60880337783863969"/>
          <c:h val="0.3339996225961951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en-US" sz="1000" b="1" i="0" u="none" strike="noStrike" baseline="0">
                <a:solidFill>
                  <a:srgbClr val="233060"/>
                </a:solidFill>
                <a:effectLst/>
                <a:latin typeface="Arial" panose="020B0604020202020204" pitchFamily="34" charset="0"/>
                <a:cs typeface="Arial" panose="020B0604020202020204" pitchFamily="34" charset="0"/>
              </a:rPr>
              <a:t>Heat supply by fuel [</a:t>
            </a:r>
            <a:r>
              <a:rPr lang="cs-CZ" sz="1000" b="1" i="0" u="none" strike="noStrike" baseline="0">
                <a:solidFill>
                  <a:srgbClr val="233060"/>
                </a:solidFill>
                <a:effectLst/>
                <a:latin typeface="Arial" panose="020B0604020202020204" pitchFamily="34" charset="0"/>
                <a:cs typeface="Arial" panose="020B0604020202020204" pitchFamily="34" charset="0"/>
              </a:rPr>
              <a:t>TJ</a:t>
            </a:r>
            <a:r>
              <a:rPr lang="en-US" sz="1000" b="1" i="0" u="none" strike="noStrike" baseline="0">
                <a:solidFill>
                  <a:srgbClr val="233060"/>
                </a:solidFill>
                <a:effectLst/>
                <a:latin typeface="Arial" panose="020B0604020202020204" pitchFamily="34" charset="0"/>
                <a:cs typeface="Arial" panose="020B0604020202020204" pitchFamily="34" charset="0"/>
              </a:rPr>
              <a:t>]</a:t>
            </a:r>
            <a:endParaRPr lang="cs-CZ" sz="1000">
              <a:solidFill>
                <a:srgbClr val="233060"/>
              </a:solidFill>
              <a:latin typeface="Arial" panose="020B0604020202020204" pitchFamily="34" charset="0"/>
              <a:cs typeface="Arial" panose="020B0604020202020204" pitchFamily="34" charset="0"/>
            </a:endParaRPr>
          </a:p>
        </c:rich>
      </c:tx>
      <c:layout>
        <c:manualLayout>
          <c:xMode val="edge"/>
          <c:yMode val="edge"/>
          <c:x val="1.5771851879898952E-3"/>
          <c:y val="1.6209679220659044E-2"/>
        </c:manualLayout>
      </c:layout>
      <c:overlay val="0"/>
    </c:title>
    <c:autoTitleDeleted val="0"/>
    <c:plotArea>
      <c:layout/>
      <c:barChart>
        <c:barDir val="col"/>
        <c:grouping val="stacked"/>
        <c:varyColors val="0"/>
        <c:ser>
          <c:idx val="0"/>
          <c:order val="0"/>
          <c:tx>
            <c:strRef>
              <c:f>'8.6'!$A$10</c:f>
              <c:strCache>
                <c:ptCount val="1"/>
                <c:pt idx="0">
                  <c:v>Biomass</c:v>
                </c:pt>
              </c:strCache>
            </c:strRef>
          </c:tx>
          <c:spPr>
            <a:solidFill>
              <a:srgbClr val="23315F"/>
            </a:solidFill>
          </c:spPr>
          <c:invertIfNegative val="0"/>
          <c:val>
            <c:numRef>
              <c:f>'8.6'!$B$10:$M$10</c:f>
              <c:numCache>
                <c:formatCode>#,##0.0</c:formatCode>
                <c:ptCount val="12"/>
                <c:pt idx="0">
                  <c:v>84.310324999999992</c:v>
                </c:pt>
                <c:pt idx="1">
                  <c:v>86.61689100000001</c:v>
                </c:pt>
                <c:pt idx="2">
                  <c:v>101.48362</c:v>
                </c:pt>
                <c:pt idx="3">
                  <c:v>63.474550000000001</c:v>
                </c:pt>
                <c:pt idx="4">
                  <c:v>52.723621999999999</c:v>
                </c:pt>
                <c:pt idx="5">
                  <c:v>14.22508</c:v>
                </c:pt>
                <c:pt idx="6">
                  <c:v>2.1672099999999999</c:v>
                </c:pt>
                <c:pt idx="7">
                  <c:v>32.863410000000002</c:v>
                </c:pt>
                <c:pt idx="8">
                  <c:v>41.85604</c:v>
                </c:pt>
                <c:pt idx="9">
                  <c:v>69.576580000000007</c:v>
                </c:pt>
                <c:pt idx="10">
                  <c:v>53.536139999999996</c:v>
                </c:pt>
                <c:pt idx="11">
                  <c:v>32.887790000000003</c:v>
                </c:pt>
              </c:numCache>
            </c:numRef>
          </c:val>
          <c:extLst>
            <c:ext xmlns:c16="http://schemas.microsoft.com/office/drawing/2014/chart" uri="{C3380CC4-5D6E-409C-BE32-E72D297353CC}">
              <c16:uniqueId val="{00000000-0903-4E1A-9723-6717129C30F9}"/>
            </c:ext>
          </c:extLst>
        </c:ser>
        <c:ser>
          <c:idx val="1"/>
          <c:order val="1"/>
          <c:tx>
            <c:strRef>
              <c:f>'8.6'!$A$11</c:f>
              <c:strCache>
                <c:ptCount val="1"/>
                <c:pt idx="0">
                  <c:v>Biogas</c:v>
                </c:pt>
              </c:strCache>
            </c:strRef>
          </c:tx>
          <c:spPr>
            <a:solidFill>
              <a:srgbClr val="5A6588"/>
            </a:solidFill>
          </c:spPr>
          <c:invertIfNegative val="0"/>
          <c:val>
            <c:numRef>
              <c:f>'8.6'!$B$11:$M$11</c:f>
              <c:numCache>
                <c:formatCode>#,##0.0</c:formatCode>
                <c:ptCount val="12"/>
                <c:pt idx="0">
                  <c:v>4.5910000000000002</c:v>
                </c:pt>
                <c:pt idx="1">
                  <c:v>3.3340000000000001</c:v>
                </c:pt>
                <c:pt idx="2">
                  <c:v>3.1019999999999999</c:v>
                </c:pt>
                <c:pt idx="3">
                  <c:v>2.536</c:v>
                </c:pt>
                <c:pt idx="4">
                  <c:v>1.341</c:v>
                </c:pt>
                <c:pt idx="5">
                  <c:v>0.90100000000000002</c:v>
                </c:pt>
                <c:pt idx="6">
                  <c:v>0.82599999999999996</c:v>
                </c:pt>
                <c:pt idx="7">
                  <c:v>0.60799999999999998</c:v>
                </c:pt>
                <c:pt idx="8">
                  <c:v>1.4159999999999999</c:v>
                </c:pt>
                <c:pt idx="9">
                  <c:v>2.7251669999999999</c:v>
                </c:pt>
                <c:pt idx="10">
                  <c:v>3.855</c:v>
                </c:pt>
                <c:pt idx="11">
                  <c:v>3.7160010000000003</c:v>
                </c:pt>
              </c:numCache>
            </c:numRef>
          </c:val>
          <c:extLst>
            <c:ext xmlns:c16="http://schemas.microsoft.com/office/drawing/2014/chart" uri="{C3380CC4-5D6E-409C-BE32-E72D297353CC}">
              <c16:uniqueId val="{00000001-0903-4E1A-9723-6717129C30F9}"/>
            </c:ext>
          </c:extLst>
        </c:ser>
        <c:ser>
          <c:idx val="2"/>
          <c:order val="2"/>
          <c:tx>
            <c:strRef>
              <c:f>'8.6'!$A$12</c:f>
              <c:strCache>
                <c:ptCount val="1"/>
                <c:pt idx="0">
                  <c:v>Hard coal</c:v>
                </c:pt>
              </c:strCache>
            </c:strRef>
          </c:tx>
          <c:spPr>
            <a:solidFill>
              <a:srgbClr val="9198B0"/>
            </a:solidFill>
          </c:spPr>
          <c:invertIfNegative val="0"/>
          <c:val>
            <c:numRef>
              <c:f>'8.6'!$B$12:$M$12</c:f>
              <c:numCache>
                <c:formatCode>#,##0.0</c:formatCode>
                <c:ptCount val="12"/>
                <c:pt idx="0">
                  <c:v>0</c:v>
                </c:pt>
                <c:pt idx="1">
                  <c:v>0.18777000000000002</c:v>
                </c:pt>
                <c:pt idx="2">
                  <c:v>0</c:v>
                </c:pt>
                <c:pt idx="3">
                  <c:v>0.23519999999999999</c:v>
                </c:pt>
                <c:pt idx="4">
                  <c:v>0</c:v>
                </c:pt>
                <c:pt idx="5">
                  <c:v>0.25584000000000001</c:v>
                </c:pt>
                <c:pt idx="6">
                  <c:v>0.35624</c:v>
                </c:pt>
                <c:pt idx="7">
                  <c:v>0</c:v>
                </c:pt>
                <c:pt idx="8">
                  <c:v>7.8650000000000012E-2</c:v>
                </c:pt>
                <c:pt idx="9">
                  <c:v>0.34067999999999998</c:v>
                </c:pt>
                <c:pt idx="10">
                  <c:v>0.24965999999999999</c:v>
                </c:pt>
                <c:pt idx="11">
                  <c:v>0.89946000000000004</c:v>
                </c:pt>
              </c:numCache>
            </c:numRef>
          </c:val>
          <c:extLst>
            <c:ext xmlns:c16="http://schemas.microsoft.com/office/drawing/2014/chart" uri="{C3380CC4-5D6E-409C-BE32-E72D297353CC}">
              <c16:uniqueId val="{00000002-0903-4E1A-9723-6717129C30F9}"/>
            </c:ext>
          </c:extLst>
        </c:ser>
        <c:ser>
          <c:idx val="3"/>
          <c:order val="3"/>
          <c:tx>
            <c:strRef>
              <c:f>'8.6'!$A$13</c:f>
              <c:strCache>
                <c:ptCount val="1"/>
                <c:pt idx="0">
                  <c:v>Electrical energy</c:v>
                </c:pt>
              </c:strCache>
            </c:strRef>
          </c:tx>
          <c:spPr>
            <a:solidFill>
              <a:srgbClr val="C8CBD7"/>
            </a:solidFill>
          </c:spPr>
          <c:invertIfNegative val="0"/>
          <c:val>
            <c:numRef>
              <c:f>'8.6'!$B$13:$M$13</c:f>
              <c:numCache>
                <c:formatCode>#,##0.0</c:formatCode>
                <c:ptCount val="12"/>
                <c:pt idx="0">
                  <c:v>0</c:v>
                </c:pt>
                <c:pt idx="1">
                  <c:v>0.35060000000000002</c:v>
                </c:pt>
                <c:pt idx="2">
                  <c:v>0.76679999999999993</c:v>
                </c:pt>
                <c:pt idx="3">
                  <c:v>0.80149999999999999</c:v>
                </c:pt>
                <c:pt idx="4">
                  <c:v>0.3508</c:v>
                </c:pt>
                <c:pt idx="5">
                  <c:v>0.39479999999999998</c:v>
                </c:pt>
                <c:pt idx="6">
                  <c:v>0.1014</c:v>
                </c:pt>
                <c:pt idx="7">
                  <c:v>0.39539999999999997</c:v>
                </c:pt>
                <c:pt idx="8">
                  <c:v>0.53539999999999999</c:v>
                </c:pt>
                <c:pt idx="9">
                  <c:v>0.2863</c:v>
                </c:pt>
                <c:pt idx="10">
                  <c:v>7.3599999999999999E-2</c:v>
                </c:pt>
                <c:pt idx="11">
                  <c:v>9.11E-2</c:v>
                </c:pt>
              </c:numCache>
            </c:numRef>
          </c:val>
          <c:extLst>
            <c:ext xmlns:c16="http://schemas.microsoft.com/office/drawing/2014/chart" uri="{C3380CC4-5D6E-409C-BE32-E72D297353CC}">
              <c16:uniqueId val="{00000003-0903-4E1A-9723-6717129C30F9}"/>
            </c:ext>
          </c:extLst>
        </c:ser>
        <c:ser>
          <c:idx val="4"/>
          <c:order val="4"/>
          <c:tx>
            <c:strRef>
              <c:f>'8.6'!$A$14</c:f>
              <c:strCache>
                <c:ptCount val="1"/>
                <c:pt idx="0">
                  <c:v>Ambient energy (heat pump)</c:v>
                </c:pt>
              </c:strCache>
            </c:strRef>
          </c:tx>
          <c:spPr>
            <a:solidFill>
              <a:srgbClr val="E02C1F"/>
            </a:solidFill>
          </c:spPr>
          <c:invertIfNegative val="0"/>
          <c:val>
            <c:numRef>
              <c:f>'8.6'!$B$14:$M$14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0903-4E1A-9723-6717129C30F9}"/>
            </c:ext>
          </c:extLst>
        </c:ser>
        <c:ser>
          <c:idx val="5"/>
          <c:order val="5"/>
          <c:tx>
            <c:strRef>
              <c:f>'8.6'!$A$15</c:f>
              <c:strCache>
                <c:ptCount val="1"/>
                <c:pt idx="0">
                  <c:v>Solar energy (solar panel)</c:v>
                </c:pt>
              </c:strCache>
            </c:strRef>
          </c:tx>
          <c:spPr>
            <a:solidFill>
              <a:srgbClr val="E86158"/>
            </a:solidFill>
          </c:spPr>
          <c:invertIfNegative val="0"/>
          <c:val>
            <c:numRef>
              <c:f>'8.6'!$B$15:$M$15</c:f>
              <c:numCache>
                <c:formatCode>#,##0.0</c:formatCode>
                <c:ptCount val="12"/>
                <c:pt idx="0">
                  <c:v>0</c:v>
                </c:pt>
                <c:pt idx="1">
                  <c:v>0</c:v>
                </c:pt>
                <c:pt idx="2">
                  <c:v>0</c:v>
                </c:pt>
                <c:pt idx="3">
                  <c:v>1E-3</c:v>
                </c:pt>
                <c:pt idx="4">
                  <c:v>2E-3</c:v>
                </c:pt>
                <c:pt idx="5">
                  <c:v>3.0000000000000001E-3</c:v>
                </c:pt>
                <c:pt idx="6">
                  <c:v>1.6000000000000001E-3</c:v>
                </c:pt>
                <c:pt idx="7">
                  <c:v>1.5E-3</c:v>
                </c:pt>
                <c:pt idx="8">
                  <c:v>1.2999999999999997E-3</c:v>
                </c:pt>
                <c:pt idx="9">
                  <c:v>5.0000000000000001E-4</c:v>
                </c:pt>
                <c:pt idx="10">
                  <c:v>0</c:v>
                </c:pt>
                <c:pt idx="11">
                  <c:v>2.0000000000000001E-4</c:v>
                </c:pt>
              </c:numCache>
            </c:numRef>
          </c:val>
          <c:extLst>
            <c:ext xmlns:c16="http://schemas.microsoft.com/office/drawing/2014/chart" uri="{C3380CC4-5D6E-409C-BE32-E72D297353CC}">
              <c16:uniqueId val="{00000005-0903-4E1A-9723-6717129C30F9}"/>
            </c:ext>
          </c:extLst>
        </c:ser>
        <c:ser>
          <c:idx val="6"/>
          <c:order val="6"/>
          <c:tx>
            <c:strRef>
              <c:f>'8.6'!$A$16</c:f>
              <c:strCache>
                <c:ptCount val="1"/>
                <c:pt idx="0">
                  <c:v>Brown coal</c:v>
                </c:pt>
              </c:strCache>
            </c:strRef>
          </c:tx>
          <c:spPr>
            <a:solidFill>
              <a:srgbClr val="F0948F"/>
            </a:solidFill>
          </c:spPr>
          <c:invertIfNegative val="0"/>
          <c:val>
            <c:numRef>
              <c:f>'8.6'!$B$16:$M$16</c:f>
              <c:numCache>
                <c:formatCode>#,##0.0</c:formatCode>
                <c:ptCount val="12"/>
                <c:pt idx="0">
                  <c:v>169.28968</c:v>
                </c:pt>
                <c:pt idx="1">
                  <c:v>102.90317</c:v>
                </c:pt>
                <c:pt idx="2">
                  <c:v>68.497749999999996</c:v>
                </c:pt>
                <c:pt idx="3">
                  <c:v>78.038629999999998</c:v>
                </c:pt>
                <c:pt idx="4">
                  <c:v>35.947000000000003</c:v>
                </c:pt>
                <c:pt idx="5">
                  <c:v>60.888260000000002</c:v>
                </c:pt>
                <c:pt idx="6">
                  <c:v>55.047530000000002</c:v>
                </c:pt>
                <c:pt idx="7">
                  <c:v>31.488389999999999</c:v>
                </c:pt>
                <c:pt idx="8">
                  <c:v>44.310600000000008</c:v>
                </c:pt>
                <c:pt idx="9">
                  <c:v>70.044330000000002</c:v>
                </c:pt>
                <c:pt idx="10">
                  <c:v>132.99873000000002</c:v>
                </c:pt>
                <c:pt idx="11">
                  <c:v>186.85666000000001</c:v>
                </c:pt>
              </c:numCache>
            </c:numRef>
          </c:val>
          <c:extLst>
            <c:ext xmlns:c16="http://schemas.microsoft.com/office/drawing/2014/chart" uri="{C3380CC4-5D6E-409C-BE32-E72D297353CC}">
              <c16:uniqueId val="{00000006-0903-4E1A-9723-6717129C30F9}"/>
            </c:ext>
          </c:extLst>
        </c:ser>
        <c:ser>
          <c:idx val="7"/>
          <c:order val="7"/>
          <c:tx>
            <c:strRef>
              <c:f>'8.6'!$A$17</c:f>
              <c:strCache>
                <c:ptCount val="1"/>
                <c:pt idx="0">
                  <c:v>Nuclear fuel</c:v>
                </c:pt>
              </c:strCache>
            </c:strRef>
          </c:tx>
          <c:spPr>
            <a:solidFill>
              <a:srgbClr val="F7C9C7"/>
            </a:solidFill>
          </c:spPr>
          <c:invertIfNegative val="0"/>
          <c:val>
            <c:numRef>
              <c:f>'8.6'!$B$17:$M$17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0903-4E1A-9723-6717129C30F9}"/>
            </c:ext>
          </c:extLst>
        </c:ser>
        <c:ser>
          <c:idx val="8"/>
          <c:order val="8"/>
          <c:tx>
            <c:strRef>
              <c:f>'8.6'!$A$18</c:f>
              <c:strCache>
                <c:ptCount val="1"/>
                <c:pt idx="0">
                  <c:v>Coke</c:v>
                </c:pt>
              </c:strCache>
            </c:strRef>
          </c:tx>
          <c:spPr>
            <a:solidFill>
              <a:srgbClr val="262626"/>
            </a:solidFill>
          </c:spPr>
          <c:invertIfNegative val="0"/>
          <c:val>
            <c:numRef>
              <c:f>'8.6'!$B$18:$M$18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0903-4E1A-9723-6717129C30F9}"/>
            </c:ext>
          </c:extLst>
        </c:ser>
        <c:ser>
          <c:idx val="9"/>
          <c:order val="9"/>
          <c:tx>
            <c:strRef>
              <c:f>'8.6'!$A$19</c:f>
              <c:strCache>
                <c:ptCount val="1"/>
                <c:pt idx="0">
                  <c:v>Waste heat</c:v>
                </c:pt>
              </c:strCache>
            </c:strRef>
          </c:tx>
          <c:spPr>
            <a:solidFill>
              <a:srgbClr val="646363"/>
            </a:solidFill>
          </c:spPr>
          <c:invertIfNegative val="0"/>
          <c:val>
            <c:numRef>
              <c:f>'8.6'!$B$19:$M$19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0903-4E1A-9723-6717129C30F9}"/>
            </c:ext>
          </c:extLst>
        </c:ser>
        <c:ser>
          <c:idx val="10"/>
          <c:order val="10"/>
          <c:tx>
            <c:strRef>
              <c:f>'8.6'!$A$20</c:f>
              <c:strCache>
                <c:ptCount val="1"/>
                <c:pt idx="0">
                  <c:v>Other liquid fuels</c:v>
                </c:pt>
              </c:strCache>
            </c:strRef>
          </c:tx>
          <c:spPr>
            <a:solidFill>
              <a:srgbClr val="9D9D9C"/>
            </a:solidFill>
          </c:spPr>
          <c:invertIfNegative val="0"/>
          <c:val>
            <c:numRef>
              <c:f>'8.6'!$B$20:$M$20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0903-4E1A-9723-6717129C30F9}"/>
            </c:ext>
          </c:extLst>
        </c:ser>
        <c:ser>
          <c:idx val="11"/>
          <c:order val="11"/>
          <c:tx>
            <c:strRef>
              <c:f>'8.6'!$A$21</c:f>
              <c:strCache>
                <c:ptCount val="1"/>
                <c:pt idx="0">
                  <c:v>Other solid fuels</c:v>
                </c:pt>
              </c:strCache>
            </c:strRef>
          </c:tx>
          <c:spPr>
            <a:solidFill>
              <a:srgbClr val="D0D0D0"/>
            </a:solidFill>
          </c:spPr>
          <c:invertIfNegative val="0"/>
          <c:val>
            <c:numRef>
              <c:f>'8.6'!$B$21:$M$21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0903-4E1A-9723-6717129C30F9}"/>
            </c:ext>
          </c:extLst>
        </c:ser>
        <c:ser>
          <c:idx val="12"/>
          <c:order val="12"/>
          <c:tx>
            <c:strRef>
              <c:f>'8.6'!$A$22</c:f>
              <c:strCache>
                <c:ptCount val="1"/>
                <c:pt idx="0">
                  <c:v>Other gases</c:v>
                </c:pt>
              </c:strCache>
            </c:strRef>
          </c:tx>
          <c:spPr>
            <a:pattFill prst="ltUpDiag">
              <a:fgClr>
                <a:srgbClr val="23315F"/>
              </a:fgClr>
              <a:bgClr>
                <a:sysClr val="window" lastClr="FFFFFF"/>
              </a:bgClr>
            </a:pattFill>
          </c:spPr>
          <c:invertIfNegative val="0"/>
          <c:val>
            <c:numRef>
              <c:f>'8.6'!$B$22:$M$22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0903-4E1A-9723-6717129C30F9}"/>
            </c:ext>
          </c:extLst>
        </c:ser>
        <c:ser>
          <c:idx val="13"/>
          <c:order val="13"/>
          <c:tx>
            <c:strRef>
              <c:f>'8.6'!$A$23</c:f>
              <c:strCache>
                <c:ptCount val="1"/>
                <c:pt idx="0">
                  <c:v>Other</c:v>
                </c:pt>
              </c:strCache>
            </c:strRef>
          </c:tx>
          <c:spPr>
            <a:pattFill prst="ltUpDiag">
              <a:fgClr>
                <a:srgbClr val="E02C1F"/>
              </a:fgClr>
              <a:bgClr>
                <a:sysClr val="window" lastClr="FFFFFF"/>
              </a:bgClr>
            </a:pattFill>
          </c:spPr>
          <c:invertIfNegative val="0"/>
          <c:val>
            <c:numRef>
              <c:f>'8.6'!$B$23:$M$23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0903-4E1A-9723-6717129C30F9}"/>
            </c:ext>
          </c:extLst>
        </c:ser>
        <c:ser>
          <c:idx val="14"/>
          <c:order val="14"/>
          <c:tx>
            <c:strRef>
              <c:f>'8.6'!$A$24</c:f>
              <c:strCache>
                <c:ptCount val="1"/>
                <c:pt idx="0">
                  <c:v>Fuel oils</c:v>
                </c:pt>
              </c:strCache>
            </c:strRef>
          </c:tx>
          <c:spPr>
            <a:pattFill prst="ltUpDiag">
              <a:fgClr>
                <a:srgbClr val="5A6588"/>
              </a:fgClr>
              <a:bgClr>
                <a:sysClr val="window" lastClr="FFFFFF"/>
              </a:bgClr>
            </a:pattFill>
          </c:spPr>
          <c:invertIfNegative val="0"/>
          <c:val>
            <c:numRef>
              <c:f>'8.6'!$B$24:$M$24</c:f>
              <c:numCache>
                <c:formatCode>#,##0.0</c:formatCode>
                <c:ptCount val="12"/>
                <c:pt idx="0">
                  <c:v>0.4</c:v>
                </c:pt>
                <c:pt idx="1">
                  <c:v>0.30199999999999999</c:v>
                </c:pt>
                <c:pt idx="2">
                  <c:v>1.1703800000000002</c:v>
                </c:pt>
                <c:pt idx="3">
                  <c:v>0.14399999999999999</c:v>
                </c:pt>
                <c:pt idx="4">
                  <c:v>0.126</c:v>
                </c:pt>
                <c:pt idx="5">
                  <c:v>7.1999999999999995E-2</c:v>
                </c:pt>
                <c:pt idx="6">
                  <c:v>0</c:v>
                </c:pt>
                <c:pt idx="7">
                  <c:v>4.7799999999999995E-2</c:v>
                </c:pt>
                <c:pt idx="8">
                  <c:v>8.9950000000000002E-2</c:v>
                </c:pt>
                <c:pt idx="9">
                  <c:v>0.24489</c:v>
                </c:pt>
                <c:pt idx="10">
                  <c:v>0.42130000000000001</c:v>
                </c:pt>
                <c:pt idx="11">
                  <c:v>0.34970999999999997</c:v>
                </c:pt>
              </c:numCache>
            </c:numRef>
          </c:val>
          <c:extLst>
            <c:ext xmlns:c16="http://schemas.microsoft.com/office/drawing/2014/chart" uri="{C3380CC4-5D6E-409C-BE32-E72D297353CC}">
              <c16:uniqueId val="{0000000E-0903-4E1A-9723-6717129C30F9}"/>
            </c:ext>
          </c:extLst>
        </c:ser>
        <c:ser>
          <c:idx val="15"/>
          <c:order val="15"/>
          <c:tx>
            <c:strRef>
              <c:f>'8.6'!$A$25</c:f>
              <c:strCache>
                <c:ptCount val="1"/>
                <c:pt idx="0">
                  <c:v>Natural gas</c:v>
                </c:pt>
              </c:strCache>
            </c:strRef>
          </c:tx>
          <c:spPr>
            <a:pattFill prst="ltUpDiag">
              <a:fgClr>
                <a:srgbClr val="E86158"/>
              </a:fgClr>
              <a:bgClr>
                <a:sysClr val="window" lastClr="FFFFFF"/>
              </a:bgClr>
            </a:pattFill>
          </c:spPr>
          <c:invertIfNegative val="0"/>
          <c:val>
            <c:numRef>
              <c:f>'8.6'!$B$25:$M$25</c:f>
              <c:numCache>
                <c:formatCode>#,##0.0</c:formatCode>
                <c:ptCount val="12"/>
                <c:pt idx="0">
                  <c:v>142.08435800000001</c:v>
                </c:pt>
                <c:pt idx="1">
                  <c:v>103.90585</c:v>
                </c:pt>
                <c:pt idx="2">
                  <c:v>94.68380599999999</c:v>
                </c:pt>
                <c:pt idx="3">
                  <c:v>70.098098999999991</c:v>
                </c:pt>
                <c:pt idx="4">
                  <c:v>44.975391000000002</c:v>
                </c:pt>
                <c:pt idx="5">
                  <c:v>37.427430000000001</c:v>
                </c:pt>
                <c:pt idx="6">
                  <c:v>33.481636999999999</c:v>
                </c:pt>
                <c:pt idx="7">
                  <c:v>33.112028999999993</c:v>
                </c:pt>
                <c:pt idx="8">
                  <c:v>41.096232000000001</c:v>
                </c:pt>
                <c:pt idx="9">
                  <c:v>76.244481999999991</c:v>
                </c:pt>
                <c:pt idx="10">
                  <c:v>121.06772399999997</c:v>
                </c:pt>
                <c:pt idx="11">
                  <c:v>129.60722800000002</c:v>
                </c:pt>
              </c:numCache>
            </c:numRef>
          </c:val>
          <c:extLst>
            <c:ext xmlns:c16="http://schemas.microsoft.com/office/drawing/2014/chart" uri="{C3380CC4-5D6E-409C-BE32-E72D297353CC}">
              <c16:uniqueId val="{0000000F-0903-4E1A-9723-6717129C30F9}"/>
            </c:ext>
          </c:extLst>
        </c:ser>
        <c:dLbls>
          <c:showLegendKey val="0"/>
          <c:showVal val="0"/>
          <c:showCatName val="0"/>
          <c:showSerName val="0"/>
          <c:showPercent val="0"/>
          <c:showBubbleSize val="0"/>
        </c:dLbls>
        <c:gapWidth val="50"/>
        <c:overlap val="100"/>
        <c:axId val="287557120"/>
        <c:axId val="287558656"/>
      </c:barChart>
      <c:catAx>
        <c:axId val="28755712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7558656"/>
        <c:crosses val="autoZero"/>
        <c:auto val="1"/>
        <c:lblAlgn val="ctr"/>
        <c:lblOffset val="100"/>
        <c:noMultiLvlLbl val="0"/>
      </c:catAx>
      <c:valAx>
        <c:axId val="287558656"/>
        <c:scaling>
          <c:orientation val="minMax"/>
          <c:max val="5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7557120"/>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24-C7A6-41D6-8E02-335B206504B2}"/>
              </c:ext>
            </c:extLst>
          </c:dPt>
          <c:dPt>
            <c:idx val="1"/>
            <c:bubble3D val="0"/>
            <c:spPr>
              <a:solidFill>
                <a:schemeClr val="accent2"/>
              </a:solidFill>
            </c:spPr>
            <c:extLst>
              <c:ext xmlns:c16="http://schemas.microsoft.com/office/drawing/2014/chart" uri="{C3380CC4-5D6E-409C-BE32-E72D297353CC}">
                <c16:uniqueId val="{00000025-C7A6-41D6-8E02-335B206504B2}"/>
              </c:ext>
            </c:extLst>
          </c:dPt>
          <c:dPt>
            <c:idx val="2"/>
            <c:bubble3D val="0"/>
            <c:spPr>
              <a:solidFill>
                <a:schemeClr val="accent3"/>
              </a:solidFill>
            </c:spPr>
            <c:extLst>
              <c:ext xmlns:c16="http://schemas.microsoft.com/office/drawing/2014/chart" uri="{C3380CC4-5D6E-409C-BE32-E72D297353CC}">
                <c16:uniqueId val="{00000026-C7A6-41D6-8E02-335B206504B2}"/>
              </c:ext>
            </c:extLst>
          </c:dPt>
          <c:dPt>
            <c:idx val="3"/>
            <c:bubble3D val="0"/>
            <c:spPr>
              <a:solidFill>
                <a:schemeClr val="accent4"/>
              </a:solidFill>
            </c:spPr>
            <c:extLst>
              <c:ext xmlns:c16="http://schemas.microsoft.com/office/drawing/2014/chart" uri="{C3380CC4-5D6E-409C-BE32-E72D297353CC}">
                <c16:uniqueId val="{00000027-C7A6-41D6-8E02-335B206504B2}"/>
              </c:ext>
            </c:extLst>
          </c:dPt>
          <c:dPt>
            <c:idx val="4"/>
            <c:bubble3D val="0"/>
            <c:spPr>
              <a:solidFill>
                <a:schemeClr val="accent5"/>
              </a:solidFill>
            </c:spPr>
            <c:extLst>
              <c:ext xmlns:c16="http://schemas.microsoft.com/office/drawing/2014/chart" uri="{C3380CC4-5D6E-409C-BE32-E72D297353CC}">
                <c16:uniqueId val="{00000028-C7A6-41D6-8E02-335B206504B2}"/>
              </c:ext>
            </c:extLst>
          </c:dPt>
          <c:dPt>
            <c:idx val="5"/>
            <c:bubble3D val="0"/>
            <c:spPr>
              <a:solidFill>
                <a:schemeClr val="accent6"/>
              </a:solidFill>
            </c:spPr>
            <c:extLst>
              <c:ext xmlns:c16="http://schemas.microsoft.com/office/drawing/2014/chart" uri="{C3380CC4-5D6E-409C-BE32-E72D297353CC}">
                <c16:uniqueId val="{00000029-C7A6-41D6-8E02-335B206504B2}"/>
              </c:ext>
            </c:extLst>
          </c:dPt>
          <c:dPt>
            <c:idx val="6"/>
            <c:bubble3D val="0"/>
            <c:spPr>
              <a:solidFill>
                <a:srgbClr val="F0948F"/>
              </a:solidFill>
            </c:spPr>
            <c:extLst>
              <c:ext xmlns:c16="http://schemas.microsoft.com/office/drawing/2014/chart" uri="{C3380CC4-5D6E-409C-BE32-E72D297353CC}">
                <c16:uniqueId val="{0000002A-C7A6-41D6-8E02-335B206504B2}"/>
              </c:ext>
            </c:extLst>
          </c:dPt>
          <c:dPt>
            <c:idx val="7"/>
            <c:bubble3D val="0"/>
            <c:spPr>
              <a:solidFill>
                <a:srgbClr val="F7C9C7"/>
              </a:solidFill>
            </c:spPr>
            <c:extLst>
              <c:ext xmlns:c16="http://schemas.microsoft.com/office/drawing/2014/chart" uri="{C3380CC4-5D6E-409C-BE32-E72D297353CC}">
                <c16:uniqueId val="{0000002B-C7A6-41D6-8E02-335B206504B2}"/>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3-C7A6-41D6-8E02-335B206504B2}"/>
            </c:ext>
          </c:extLst>
        </c:ser>
        <c:ser>
          <c:idx val="2"/>
          <c:order val="1"/>
          <c:dPt>
            <c:idx val="0"/>
            <c:bubble3D val="0"/>
            <c:spPr>
              <a:solidFill>
                <a:schemeClr val="accent1"/>
              </a:solidFill>
            </c:spPr>
            <c:extLst>
              <c:ext xmlns:c16="http://schemas.microsoft.com/office/drawing/2014/chart" uri="{C3380CC4-5D6E-409C-BE32-E72D297353CC}">
                <c16:uniqueId val="{00000013-C7A6-41D6-8E02-335B206504B2}"/>
              </c:ext>
            </c:extLst>
          </c:dPt>
          <c:dPt>
            <c:idx val="1"/>
            <c:bubble3D val="0"/>
            <c:spPr>
              <a:solidFill>
                <a:schemeClr val="accent2"/>
              </a:solidFill>
            </c:spPr>
            <c:extLst>
              <c:ext xmlns:c16="http://schemas.microsoft.com/office/drawing/2014/chart" uri="{C3380CC4-5D6E-409C-BE32-E72D297353CC}">
                <c16:uniqueId val="{00000015-C7A6-41D6-8E02-335B206504B2}"/>
              </c:ext>
            </c:extLst>
          </c:dPt>
          <c:dPt>
            <c:idx val="2"/>
            <c:bubble3D val="0"/>
            <c:spPr>
              <a:solidFill>
                <a:schemeClr val="accent3"/>
              </a:solidFill>
            </c:spPr>
            <c:extLst>
              <c:ext xmlns:c16="http://schemas.microsoft.com/office/drawing/2014/chart" uri="{C3380CC4-5D6E-409C-BE32-E72D297353CC}">
                <c16:uniqueId val="{00000017-C7A6-41D6-8E02-335B206504B2}"/>
              </c:ext>
            </c:extLst>
          </c:dPt>
          <c:dPt>
            <c:idx val="3"/>
            <c:bubble3D val="0"/>
            <c:spPr>
              <a:solidFill>
                <a:schemeClr val="accent4"/>
              </a:solidFill>
            </c:spPr>
            <c:extLst>
              <c:ext xmlns:c16="http://schemas.microsoft.com/office/drawing/2014/chart" uri="{C3380CC4-5D6E-409C-BE32-E72D297353CC}">
                <c16:uniqueId val="{00000019-C7A6-41D6-8E02-335B206504B2}"/>
              </c:ext>
            </c:extLst>
          </c:dPt>
          <c:dPt>
            <c:idx val="4"/>
            <c:bubble3D val="0"/>
            <c:spPr>
              <a:solidFill>
                <a:schemeClr val="accent5"/>
              </a:solidFill>
            </c:spPr>
            <c:extLst>
              <c:ext xmlns:c16="http://schemas.microsoft.com/office/drawing/2014/chart" uri="{C3380CC4-5D6E-409C-BE32-E72D297353CC}">
                <c16:uniqueId val="{0000001B-C7A6-41D6-8E02-335B206504B2}"/>
              </c:ext>
            </c:extLst>
          </c:dPt>
          <c:dPt>
            <c:idx val="5"/>
            <c:bubble3D val="0"/>
            <c:spPr>
              <a:solidFill>
                <a:schemeClr val="accent6"/>
              </a:solidFill>
            </c:spPr>
            <c:extLst>
              <c:ext xmlns:c16="http://schemas.microsoft.com/office/drawing/2014/chart" uri="{C3380CC4-5D6E-409C-BE32-E72D297353CC}">
                <c16:uniqueId val="{0000001D-C7A6-41D6-8E02-335B206504B2}"/>
              </c:ext>
            </c:extLst>
          </c:dPt>
          <c:dPt>
            <c:idx val="6"/>
            <c:bubble3D val="0"/>
            <c:spPr>
              <a:solidFill>
                <a:srgbClr val="F0948F"/>
              </a:solidFill>
            </c:spPr>
            <c:extLst>
              <c:ext xmlns:c16="http://schemas.microsoft.com/office/drawing/2014/chart" uri="{C3380CC4-5D6E-409C-BE32-E72D297353CC}">
                <c16:uniqueId val="{0000001F-C7A6-41D6-8E02-335B206504B2}"/>
              </c:ext>
            </c:extLst>
          </c:dPt>
          <c:dPt>
            <c:idx val="7"/>
            <c:bubble3D val="0"/>
            <c:spPr>
              <a:solidFill>
                <a:srgbClr val="F7C9C7"/>
              </a:solidFill>
            </c:spPr>
            <c:extLst>
              <c:ext xmlns:c16="http://schemas.microsoft.com/office/drawing/2014/chart" uri="{C3380CC4-5D6E-409C-BE32-E72D297353CC}">
                <c16:uniqueId val="{00000021-C7A6-41D6-8E02-335B206504B2}"/>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2-C7A6-41D6-8E02-335B206504B2}"/>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FDB7-49D5-B805-7FABAC77FD8B}"/>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FDB7-49D5-B805-7FABAC77FD8B}"/>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FDB7-49D5-B805-7FABAC77FD8B}"/>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FDB7-49D5-B805-7FABAC77FD8B}"/>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FDB7-49D5-B805-7FABAC77FD8B}"/>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FDB7-49D5-B805-7FABAC77FD8B}"/>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FDB7-49D5-B805-7FABAC77FD8B}"/>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FDB7-49D5-B805-7FABAC77FD8B}"/>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FDB7-49D5-B805-7FABAC77FD8B}"/>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FDB7-49D5-B805-7FABAC77FD8B}"/>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FDB7-49D5-B805-7FABAC77FD8B}"/>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FDB7-49D5-B805-7FABAC77FD8B}"/>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FDB7-49D5-B805-7FABAC77FD8B}"/>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FDB7-49D5-B805-7FABAC77FD8B}"/>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FDB7-49D5-B805-7FABAC77FD8B}"/>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FDB7-49D5-B805-7FABAC77FD8B}"/>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64E3-4E6B-A9A6-15C8143D0876}"/>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64E3-4E6B-A9A6-15C8143D0876}"/>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64E3-4E6B-A9A6-15C8143D0876}"/>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64E3-4E6B-A9A6-15C8143D0876}"/>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64E3-4E6B-A9A6-15C8143D0876}"/>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64E3-4E6B-A9A6-15C8143D0876}"/>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64E3-4E6B-A9A6-15C8143D0876}"/>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64E3-4E6B-A9A6-15C8143D0876}"/>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64E3-4E6B-A9A6-15C8143D0876}"/>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64E3-4E6B-A9A6-15C8143D0876}"/>
            </c:ext>
          </c:extLst>
        </c:ser>
        <c:ser>
          <c:idx val="10"/>
          <c:order val="10"/>
          <c:tx>
            <c:strRef>
              <c:f>'4.1'!$O$18</c:f>
              <c:strCache>
                <c:ptCount val="1"/>
              </c:strCache>
            </c:strRef>
          </c:tx>
          <c:spPr>
            <a:solidFill>
              <a:srgbClr val="D0D0D0"/>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64E3-4E6B-A9A6-15C8143D0876}"/>
            </c:ext>
          </c:extLst>
        </c:ser>
        <c:ser>
          <c:idx val="11"/>
          <c:order val="11"/>
          <c:tx>
            <c:strRef>
              <c:f>'4.1'!$O$19</c:f>
              <c:strCache>
                <c:ptCount val="1"/>
              </c:strCache>
            </c:strRef>
          </c:tx>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64E3-4E6B-A9A6-15C8143D0876}"/>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64E3-4E6B-A9A6-15C8143D0876}"/>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64E3-4E6B-A9A6-15C8143D0876}"/>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64E3-4E6B-A9A6-15C8143D0876}"/>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64E3-4E6B-A9A6-15C8143D0876}"/>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b="1" i="0" baseline="0">
                <a:solidFill>
                  <a:srgbClr val="233060"/>
                </a:solidFill>
                <a:effectLst/>
              </a:rPr>
              <a:t>Heat consumption by national economy sector [</a:t>
            </a:r>
            <a:r>
              <a:rPr lang="cs-CZ" sz="1000" b="1" i="0" baseline="0">
                <a:solidFill>
                  <a:srgbClr val="233060"/>
                </a:solidFill>
                <a:effectLst/>
              </a:rPr>
              <a:t>TJ</a:t>
            </a:r>
            <a:r>
              <a:rPr lang="en-US" sz="1000" b="1" i="0" baseline="0">
                <a:solidFill>
                  <a:srgbClr val="233060"/>
                </a:solidFill>
                <a:effectLst/>
              </a:rPr>
              <a:t>]</a:t>
            </a:r>
            <a:endParaRPr lang="cs-CZ" sz="1000">
              <a:solidFill>
                <a:srgbClr val="233060"/>
              </a:solidFill>
              <a:effectLst/>
            </a:endParaRPr>
          </a:p>
        </c:rich>
      </c:tx>
      <c:layout>
        <c:manualLayout>
          <c:xMode val="edge"/>
          <c:yMode val="edge"/>
          <c:x val="2.4453030715926344E-3"/>
          <c:y val="6.5974249454567825E-3"/>
        </c:manualLayout>
      </c:layout>
      <c:overlay val="0"/>
    </c:title>
    <c:autoTitleDeleted val="0"/>
    <c:plotArea>
      <c:layout>
        <c:manualLayout>
          <c:layoutTarget val="inner"/>
          <c:xMode val="edge"/>
          <c:yMode val="edge"/>
          <c:x val="7.9259161287294724E-2"/>
          <c:y val="0.23497100002552695"/>
          <c:w val="0.6823276432164449"/>
          <c:h val="0.5909478699092181"/>
        </c:manualLayout>
      </c:layout>
      <c:barChart>
        <c:barDir val="col"/>
        <c:grouping val="stacked"/>
        <c:varyColors val="0"/>
        <c:ser>
          <c:idx val="0"/>
          <c:order val="0"/>
          <c:tx>
            <c:strRef>
              <c:f>'8.7'!$A$27</c:f>
              <c:strCache>
                <c:ptCount val="1"/>
                <c:pt idx="0">
                  <c:v>Industry</c:v>
                </c:pt>
              </c:strCache>
            </c:strRef>
          </c:tx>
          <c:invertIfNegative val="0"/>
          <c:val>
            <c:numRef>
              <c:f>'8.7'!$B$27:$M$27</c:f>
              <c:numCache>
                <c:formatCode>#,##0.0</c:formatCode>
                <c:ptCount val="12"/>
                <c:pt idx="0">
                  <c:v>28.577151999999998</c:v>
                </c:pt>
                <c:pt idx="1">
                  <c:v>19.677493999999999</c:v>
                </c:pt>
                <c:pt idx="2">
                  <c:v>18.389781999999997</c:v>
                </c:pt>
                <c:pt idx="3">
                  <c:v>13.006842000000001</c:v>
                </c:pt>
                <c:pt idx="4">
                  <c:v>4.2411099999999999</c:v>
                </c:pt>
                <c:pt idx="5">
                  <c:v>3.2244380000000001</c:v>
                </c:pt>
                <c:pt idx="6">
                  <c:v>3.5775479999999997</c:v>
                </c:pt>
                <c:pt idx="7">
                  <c:v>3.2973509999999999</c:v>
                </c:pt>
                <c:pt idx="8">
                  <c:v>5.3137780000000001</c:v>
                </c:pt>
                <c:pt idx="9">
                  <c:v>13.158844999999999</c:v>
                </c:pt>
                <c:pt idx="10">
                  <c:v>19.642320000000002</c:v>
                </c:pt>
                <c:pt idx="11">
                  <c:v>23.691625000000002</c:v>
                </c:pt>
              </c:numCache>
            </c:numRef>
          </c:val>
          <c:extLst>
            <c:ext xmlns:c16="http://schemas.microsoft.com/office/drawing/2014/chart" uri="{C3380CC4-5D6E-409C-BE32-E72D297353CC}">
              <c16:uniqueId val="{00000000-5883-4244-B438-4F47DB704ED5}"/>
            </c:ext>
          </c:extLst>
        </c:ser>
        <c:ser>
          <c:idx val="1"/>
          <c:order val="1"/>
          <c:tx>
            <c:strRef>
              <c:f>'8.7'!$A$28</c:f>
              <c:strCache>
                <c:ptCount val="1"/>
                <c:pt idx="0">
                  <c:v>Energy</c:v>
                </c:pt>
              </c:strCache>
            </c:strRef>
          </c:tx>
          <c:invertIfNegative val="0"/>
          <c:val>
            <c:numRef>
              <c:f>'8.7'!$B$28:$M$28</c:f>
              <c:numCache>
                <c:formatCode>#,##0.0</c:formatCode>
                <c:ptCount val="12"/>
                <c:pt idx="0">
                  <c:v>0.53800000000000003</c:v>
                </c:pt>
                <c:pt idx="1">
                  <c:v>0.33700000000000002</c:v>
                </c:pt>
                <c:pt idx="2">
                  <c:v>0.29499999999999998</c:v>
                </c:pt>
                <c:pt idx="3">
                  <c:v>0.16200000000000001</c:v>
                </c:pt>
                <c:pt idx="4">
                  <c:v>0.01</c:v>
                </c:pt>
                <c:pt idx="5">
                  <c:v>4.0000000000000001E-3</c:v>
                </c:pt>
                <c:pt idx="6">
                  <c:v>2.9999999999999997E-4</c:v>
                </c:pt>
                <c:pt idx="7">
                  <c:v>8.0000000000000004E-4</c:v>
                </c:pt>
                <c:pt idx="8">
                  <c:v>2.5999999999999999E-2</c:v>
                </c:pt>
                <c:pt idx="9">
                  <c:v>0.20499999999999999</c:v>
                </c:pt>
                <c:pt idx="10">
                  <c:v>0.35899999999999999</c:v>
                </c:pt>
                <c:pt idx="11">
                  <c:v>0.51500000000000001</c:v>
                </c:pt>
              </c:numCache>
            </c:numRef>
          </c:val>
          <c:extLst>
            <c:ext xmlns:c16="http://schemas.microsoft.com/office/drawing/2014/chart" uri="{C3380CC4-5D6E-409C-BE32-E72D297353CC}">
              <c16:uniqueId val="{00000001-5883-4244-B438-4F47DB704ED5}"/>
            </c:ext>
          </c:extLst>
        </c:ser>
        <c:ser>
          <c:idx val="2"/>
          <c:order val="2"/>
          <c:tx>
            <c:strRef>
              <c:f>'8.7'!$A$29</c:f>
              <c:strCache>
                <c:ptCount val="1"/>
                <c:pt idx="0">
                  <c:v>Transport</c:v>
                </c:pt>
              </c:strCache>
            </c:strRef>
          </c:tx>
          <c:invertIfNegative val="0"/>
          <c:val>
            <c:numRef>
              <c:f>'8.7'!$B$29:$M$29</c:f>
              <c:numCache>
                <c:formatCode>#,##0.0</c:formatCode>
                <c:ptCount val="12"/>
                <c:pt idx="0">
                  <c:v>1.41</c:v>
                </c:pt>
                <c:pt idx="1">
                  <c:v>0.93799999999999994</c:v>
                </c:pt>
                <c:pt idx="2">
                  <c:v>0.82099999999999995</c:v>
                </c:pt>
                <c:pt idx="3">
                  <c:v>0.628</c:v>
                </c:pt>
                <c:pt idx="4">
                  <c:v>0.23</c:v>
                </c:pt>
                <c:pt idx="5">
                  <c:v>0</c:v>
                </c:pt>
                <c:pt idx="6">
                  <c:v>0</c:v>
                </c:pt>
                <c:pt idx="7">
                  <c:v>0</c:v>
                </c:pt>
                <c:pt idx="8">
                  <c:v>0.14099999999999999</c:v>
                </c:pt>
                <c:pt idx="9">
                  <c:v>0.47499999999999998</c:v>
                </c:pt>
                <c:pt idx="10">
                  <c:v>0.98399999999999999</c:v>
                </c:pt>
                <c:pt idx="11">
                  <c:v>1.27</c:v>
                </c:pt>
              </c:numCache>
            </c:numRef>
          </c:val>
          <c:extLst>
            <c:ext xmlns:c16="http://schemas.microsoft.com/office/drawing/2014/chart" uri="{C3380CC4-5D6E-409C-BE32-E72D297353CC}">
              <c16:uniqueId val="{00000002-5883-4244-B438-4F47DB704ED5}"/>
            </c:ext>
          </c:extLst>
        </c:ser>
        <c:ser>
          <c:idx val="3"/>
          <c:order val="3"/>
          <c:tx>
            <c:strRef>
              <c:f>'8.7'!$A$30</c:f>
              <c:strCache>
                <c:ptCount val="1"/>
                <c:pt idx="0">
                  <c:v>Construction</c:v>
                </c:pt>
              </c:strCache>
            </c:strRef>
          </c:tx>
          <c:invertIfNegative val="0"/>
          <c:val>
            <c:numRef>
              <c:f>'8.7'!$B$30:$M$30</c:f>
              <c:numCache>
                <c:formatCode>#,##0.0</c:formatCode>
                <c:ptCount val="12"/>
                <c:pt idx="0">
                  <c:v>0.2041</c:v>
                </c:pt>
                <c:pt idx="1">
                  <c:v>0.114</c:v>
                </c:pt>
                <c:pt idx="2">
                  <c:v>0.09</c:v>
                </c:pt>
                <c:pt idx="3">
                  <c:v>0.13700000000000001</c:v>
                </c:pt>
                <c:pt idx="4">
                  <c:v>3.0000000000000001E-3</c:v>
                </c:pt>
                <c:pt idx="5">
                  <c:v>1.4999999999999999E-2</c:v>
                </c:pt>
                <c:pt idx="6">
                  <c:v>0</c:v>
                </c:pt>
                <c:pt idx="7">
                  <c:v>5.0000000000000001E-3</c:v>
                </c:pt>
                <c:pt idx="8">
                  <c:v>4.0000000000000001E-3</c:v>
                </c:pt>
                <c:pt idx="9">
                  <c:v>0.1215</c:v>
                </c:pt>
                <c:pt idx="10">
                  <c:v>0.254</c:v>
                </c:pt>
                <c:pt idx="11">
                  <c:v>0.34549999999999997</c:v>
                </c:pt>
              </c:numCache>
            </c:numRef>
          </c:val>
          <c:extLst>
            <c:ext xmlns:c16="http://schemas.microsoft.com/office/drawing/2014/chart" uri="{C3380CC4-5D6E-409C-BE32-E72D297353CC}">
              <c16:uniqueId val="{00000003-5883-4244-B438-4F47DB704ED5}"/>
            </c:ext>
          </c:extLst>
        </c:ser>
        <c:ser>
          <c:idx val="4"/>
          <c:order val="4"/>
          <c:tx>
            <c:strRef>
              <c:f>'8.7'!$A$31</c:f>
              <c:strCache>
                <c:ptCount val="1"/>
                <c:pt idx="0">
                  <c:v>Farming and forestry</c:v>
                </c:pt>
              </c:strCache>
            </c:strRef>
          </c:tx>
          <c:spPr>
            <a:solidFill>
              <a:schemeClr val="accent5"/>
            </a:solidFill>
          </c:spPr>
          <c:invertIfNegative val="0"/>
          <c:val>
            <c:numRef>
              <c:f>'8.7'!$B$31:$M$31</c:f>
              <c:numCache>
                <c:formatCode>#,##0.0</c:formatCode>
                <c:ptCount val="12"/>
                <c:pt idx="0">
                  <c:v>0.81299999999999994</c:v>
                </c:pt>
                <c:pt idx="1">
                  <c:v>0.26835999999999999</c:v>
                </c:pt>
                <c:pt idx="2">
                  <c:v>8.1640000000000004E-2</c:v>
                </c:pt>
                <c:pt idx="3">
                  <c:v>1.0846300000000002</c:v>
                </c:pt>
                <c:pt idx="4">
                  <c:v>1.0664200000000001</c:v>
                </c:pt>
                <c:pt idx="5">
                  <c:v>1.01688</c:v>
                </c:pt>
                <c:pt idx="6">
                  <c:v>0.59892000000000012</c:v>
                </c:pt>
                <c:pt idx="7">
                  <c:v>0.48769999999999997</c:v>
                </c:pt>
                <c:pt idx="8">
                  <c:v>0.52437</c:v>
                </c:pt>
                <c:pt idx="9">
                  <c:v>0.60980000000000001</c:v>
                </c:pt>
                <c:pt idx="10">
                  <c:v>0.7779299999999999</c:v>
                </c:pt>
                <c:pt idx="11">
                  <c:v>0.8617999999999999</c:v>
                </c:pt>
              </c:numCache>
            </c:numRef>
          </c:val>
          <c:extLst>
            <c:ext xmlns:c16="http://schemas.microsoft.com/office/drawing/2014/chart" uri="{C3380CC4-5D6E-409C-BE32-E72D297353CC}">
              <c16:uniqueId val="{00000004-5883-4244-B438-4F47DB704ED5}"/>
            </c:ext>
          </c:extLst>
        </c:ser>
        <c:ser>
          <c:idx val="5"/>
          <c:order val="5"/>
          <c:tx>
            <c:strRef>
              <c:f>'8.7'!$A$32</c:f>
              <c:strCache>
                <c:ptCount val="1"/>
                <c:pt idx="0">
                  <c:v>Households</c:v>
                </c:pt>
              </c:strCache>
            </c:strRef>
          </c:tx>
          <c:spPr>
            <a:solidFill>
              <a:schemeClr val="accent6"/>
            </a:solidFill>
          </c:spPr>
          <c:invertIfNegative val="0"/>
          <c:val>
            <c:numRef>
              <c:f>'8.7'!$B$32:$M$32</c:f>
              <c:numCache>
                <c:formatCode>#,##0.0</c:formatCode>
                <c:ptCount val="12"/>
                <c:pt idx="0">
                  <c:v>152.94416599999997</c:v>
                </c:pt>
                <c:pt idx="1">
                  <c:v>103.489818</c:v>
                </c:pt>
                <c:pt idx="2">
                  <c:v>96.030140000000017</c:v>
                </c:pt>
                <c:pt idx="3">
                  <c:v>66.09881399999999</c:v>
                </c:pt>
                <c:pt idx="4">
                  <c:v>31.597826000000001</c:v>
                </c:pt>
                <c:pt idx="5">
                  <c:v>26.088938000000002</c:v>
                </c:pt>
                <c:pt idx="6">
                  <c:v>24.726169000000002</c:v>
                </c:pt>
                <c:pt idx="7">
                  <c:v>23.955025999999997</c:v>
                </c:pt>
                <c:pt idx="8">
                  <c:v>37.402032999999996</c:v>
                </c:pt>
                <c:pt idx="9">
                  <c:v>74.799503000000016</c:v>
                </c:pt>
                <c:pt idx="10">
                  <c:v>108.75155100000001</c:v>
                </c:pt>
                <c:pt idx="11">
                  <c:v>136.38903400000001</c:v>
                </c:pt>
              </c:numCache>
            </c:numRef>
          </c:val>
          <c:extLst>
            <c:ext xmlns:c16="http://schemas.microsoft.com/office/drawing/2014/chart" uri="{C3380CC4-5D6E-409C-BE32-E72D297353CC}">
              <c16:uniqueId val="{00000005-5883-4244-B438-4F47DB704ED5}"/>
            </c:ext>
          </c:extLst>
        </c:ser>
        <c:ser>
          <c:idx val="6"/>
          <c:order val="6"/>
          <c:tx>
            <c:strRef>
              <c:f>'8.7'!$A$33</c:f>
              <c:strCache>
                <c:ptCount val="1"/>
                <c:pt idx="0">
                  <c:v>Retail, services, schools, health care</c:v>
                </c:pt>
              </c:strCache>
            </c:strRef>
          </c:tx>
          <c:spPr>
            <a:solidFill>
              <a:srgbClr val="F0948F"/>
            </a:solidFill>
          </c:spPr>
          <c:invertIfNegative val="0"/>
          <c:val>
            <c:numRef>
              <c:f>'8.7'!$B$33:$M$33</c:f>
              <c:numCache>
                <c:formatCode>#,##0.0</c:formatCode>
                <c:ptCount val="12"/>
                <c:pt idx="0">
                  <c:v>87.969301999999985</c:v>
                </c:pt>
                <c:pt idx="1">
                  <c:v>67.364936000000014</c:v>
                </c:pt>
                <c:pt idx="2">
                  <c:v>53.153711999999999</c:v>
                </c:pt>
                <c:pt idx="3">
                  <c:v>37.194744999999998</c:v>
                </c:pt>
                <c:pt idx="4">
                  <c:v>14.993192000000001</c:v>
                </c:pt>
                <c:pt idx="5">
                  <c:v>10.505055</c:v>
                </c:pt>
                <c:pt idx="6">
                  <c:v>10.347122999999996</c:v>
                </c:pt>
                <c:pt idx="7">
                  <c:v>9.4683430000000026</c:v>
                </c:pt>
                <c:pt idx="8">
                  <c:v>15.779181000000003</c:v>
                </c:pt>
                <c:pt idx="9">
                  <c:v>43.47404499999999</c:v>
                </c:pt>
                <c:pt idx="10">
                  <c:v>72.106505999999996</c:v>
                </c:pt>
                <c:pt idx="11">
                  <c:v>78.585168999999993</c:v>
                </c:pt>
              </c:numCache>
            </c:numRef>
          </c:val>
          <c:extLst>
            <c:ext xmlns:c16="http://schemas.microsoft.com/office/drawing/2014/chart" uri="{C3380CC4-5D6E-409C-BE32-E72D297353CC}">
              <c16:uniqueId val="{00000006-5883-4244-B438-4F47DB704ED5}"/>
            </c:ext>
          </c:extLst>
        </c:ser>
        <c:ser>
          <c:idx val="7"/>
          <c:order val="7"/>
          <c:tx>
            <c:strRef>
              <c:f>'8.7'!$A$34</c:f>
              <c:strCache>
                <c:ptCount val="1"/>
                <c:pt idx="0">
                  <c:v>Other</c:v>
                </c:pt>
              </c:strCache>
            </c:strRef>
          </c:tx>
          <c:spPr>
            <a:solidFill>
              <a:srgbClr val="F7C9C7"/>
            </a:solidFill>
          </c:spPr>
          <c:invertIfNegative val="0"/>
          <c:val>
            <c:numRef>
              <c:f>'8.7'!$B$34:$M$34</c:f>
              <c:numCache>
                <c:formatCode>#,##0.0</c:formatCode>
                <c:ptCount val="12"/>
                <c:pt idx="0">
                  <c:v>2.0736570000000003</c:v>
                </c:pt>
                <c:pt idx="1">
                  <c:v>1.4734250000000002</c:v>
                </c:pt>
                <c:pt idx="2">
                  <c:v>1.2981279999999999</c:v>
                </c:pt>
                <c:pt idx="3">
                  <c:v>0.846028</c:v>
                </c:pt>
                <c:pt idx="4">
                  <c:v>0.30006100000000002</c:v>
                </c:pt>
                <c:pt idx="5">
                  <c:v>0.182422</c:v>
                </c:pt>
                <c:pt idx="6">
                  <c:v>0.134496</c:v>
                </c:pt>
                <c:pt idx="7">
                  <c:v>0.13051400000000002</c:v>
                </c:pt>
                <c:pt idx="8">
                  <c:v>0.19799200000000003</c:v>
                </c:pt>
                <c:pt idx="9">
                  <c:v>0.69393300000000002</c:v>
                </c:pt>
                <c:pt idx="10">
                  <c:v>1.346814</c:v>
                </c:pt>
                <c:pt idx="11">
                  <c:v>1.6146369999999999</c:v>
                </c:pt>
              </c:numCache>
            </c:numRef>
          </c:val>
          <c:extLst>
            <c:ext xmlns:c16="http://schemas.microsoft.com/office/drawing/2014/chart" uri="{C3380CC4-5D6E-409C-BE32-E72D297353CC}">
              <c16:uniqueId val="{00000007-5883-4244-B438-4F47DB704ED5}"/>
            </c:ext>
          </c:extLst>
        </c:ser>
        <c:dLbls>
          <c:showLegendKey val="0"/>
          <c:showVal val="0"/>
          <c:showCatName val="0"/>
          <c:showSerName val="0"/>
          <c:showPercent val="0"/>
          <c:showBubbleSize val="0"/>
        </c:dLbls>
        <c:gapWidth val="50"/>
        <c:overlap val="100"/>
        <c:axId val="287930624"/>
        <c:axId val="287936512"/>
      </c:barChart>
      <c:catAx>
        <c:axId val="28793062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7936512"/>
        <c:crosses val="autoZero"/>
        <c:auto val="1"/>
        <c:lblAlgn val="ctr"/>
        <c:lblOffset val="100"/>
        <c:noMultiLvlLbl val="0"/>
      </c:catAx>
      <c:valAx>
        <c:axId val="287936512"/>
        <c:scaling>
          <c:orientation val="minMax"/>
          <c:max val="35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7930624"/>
        <c:crosses val="autoZero"/>
        <c:crossBetween val="between"/>
        <c:majorUnit val="5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solidFill>
                  <a:srgbClr val="233060"/>
                </a:solidFill>
                <a:effectLst/>
              </a:rPr>
              <a:t>Share in CR</a:t>
            </a:r>
            <a:endParaRPr lang="cs-CZ" sz="1000">
              <a:solidFill>
                <a:srgbClr val="233060"/>
              </a:solidFill>
              <a:effectLst/>
            </a:endParaRPr>
          </a:p>
        </c:rich>
      </c:tx>
      <c:layout>
        <c:manualLayout>
          <c:xMode val="edge"/>
          <c:yMode val="edge"/>
          <c:x val="4.3058406479069117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'8.7'!$M$39</c:f>
              <c:strCache>
                <c:ptCount val="1"/>
                <c:pt idx="0">
                  <c:v>Installed capacity</c:v>
                </c:pt>
              </c:strCache>
            </c:strRef>
          </c:tx>
          <c:invertIfNegative val="0"/>
          <c:val>
            <c:numRef>
              <c:f>'8.7'!$N$39</c:f>
              <c:numCache>
                <c:formatCode>0.0%</c:formatCode>
                <c:ptCount val="1"/>
                <c:pt idx="0">
                  <c:v>1.210043104529481E-2</c:v>
                </c:pt>
              </c:numCache>
            </c:numRef>
          </c:val>
          <c:extLst>
            <c:ext xmlns:c16="http://schemas.microsoft.com/office/drawing/2014/chart" uri="{C3380CC4-5D6E-409C-BE32-E72D297353CC}">
              <c16:uniqueId val="{00000000-CEA9-4A0F-82BA-035962860AF3}"/>
            </c:ext>
          </c:extLst>
        </c:ser>
        <c:ser>
          <c:idx val="1"/>
          <c:order val="1"/>
          <c:tx>
            <c:strRef>
              <c:f>'8.7'!$M$40</c:f>
              <c:strCache>
                <c:ptCount val="1"/>
                <c:pt idx="0">
                  <c:v>Gross heat production</c:v>
                </c:pt>
              </c:strCache>
            </c:strRef>
          </c:tx>
          <c:invertIfNegative val="0"/>
          <c:val>
            <c:numRef>
              <c:f>'8.7'!$N$40</c:f>
              <c:numCache>
                <c:formatCode>0.0%</c:formatCode>
                <c:ptCount val="1"/>
                <c:pt idx="0">
                  <c:v>1.6959377213571471E-2</c:v>
                </c:pt>
              </c:numCache>
            </c:numRef>
          </c:val>
          <c:extLst>
            <c:ext xmlns:c16="http://schemas.microsoft.com/office/drawing/2014/chart" uri="{C3380CC4-5D6E-409C-BE32-E72D297353CC}">
              <c16:uniqueId val="{00000001-CEA9-4A0F-82BA-035962860AF3}"/>
            </c:ext>
          </c:extLst>
        </c:ser>
        <c:ser>
          <c:idx val="2"/>
          <c:order val="2"/>
          <c:tx>
            <c:strRef>
              <c:f>'8.7'!$M$41</c:f>
              <c:strCache>
                <c:ptCount val="1"/>
                <c:pt idx="0">
                  <c:v>Heat supply</c:v>
                </c:pt>
              </c:strCache>
            </c:strRef>
          </c:tx>
          <c:invertIfNegative val="0"/>
          <c:val>
            <c:numRef>
              <c:f>'8.7'!$N$41</c:f>
              <c:numCache>
                <c:formatCode>0.0%</c:formatCode>
                <c:ptCount val="1"/>
                <c:pt idx="0">
                  <c:v>2.465353349925585E-2</c:v>
                </c:pt>
              </c:numCache>
            </c:numRef>
          </c:val>
          <c:extLst>
            <c:ext xmlns:c16="http://schemas.microsoft.com/office/drawing/2014/chart" uri="{C3380CC4-5D6E-409C-BE32-E72D297353CC}">
              <c16:uniqueId val="{00000002-CEA9-4A0F-82BA-035962860AF3}"/>
            </c:ext>
          </c:extLst>
        </c:ser>
        <c:dLbls>
          <c:showLegendKey val="0"/>
          <c:showVal val="0"/>
          <c:showCatName val="0"/>
          <c:showSerName val="0"/>
          <c:showPercent val="0"/>
          <c:showBubbleSize val="0"/>
        </c:dLbls>
        <c:gapWidth val="150"/>
        <c:axId val="287971584"/>
        <c:axId val="287973376"/>
      </c:barChart>
      <c:catAx>
        <c:axId val="287971584"/>
        <c:scaling>
          <c:orientation val="maxMin"/>
        </c:scaling>
        <c:delete val="0"/>
        <c:axPos val="l"/>
        <c:numFmt formatCode="General" sourceLinked="1"/>
        <c:majorTickMark val="none"/>
        <c:minorTickMark val="none"/>
        <c:tickLblPos val="none"/>
        <c:crossAx val="287973376"/>
        <c:crosses val="autoZero"/>
        <c:auto val="1"/>
        <c:lblAlgn val="ctr"/>
        <c:lblOffset val="100"/>
        <c:noMultiLvlLbl val="0"/>
      </c:catAx>
      <c:valAx>
        <c:axId val="287973376"/>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7971584"/>
        <c:crosses val="max"/>
        <c:crossBetween val="between"/>
      </c:valAx>
    </c:plotArea>
    <c:legend>
      <c:legendPos val="b"/>
      <c:layout>
        <c:manualLayout>
          <c:xMode val="edge"/>
          <c:yMode val="edge"/>
          <c:x val="0"/>
          <c:y val="0.69689244224972158"/>
          <c:w val="0.6215117670960586"/>
          <c:h val="0.30310755775027848"/>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b="1" i="0" baseline="0">
                <a:solidFill>
                  <a:srgbClr val="233060"/>
                </a:solidFill>
                <a:effectLst/>
                <a:latin typeface="Arial" panose="020B0604020202020204" pitchFamily="34" charset="0"/>
                <a:cs typeface="Arial" panose="020B0604020202020204" pitchFamily="34" charset="0"/>
              </a:rPr>
              <a:t>Heat supply by fuel </a:t>
            </a:r>
            <a:r>
              <a:rPr lang="en-US" sz="1000" b="1" i="0" baseline="0">
                <a:solidFill>
                  <a:srgbClr val="233060"/>
                </a:solidFill>
                <a:effectLst/>
                <a:latin typeface="Arial" panose="020B0604020202020204" pitchFamily="34" charset="0"/>
                <a:cs typeface="Arial" panose="020B0604020202020204" pitchFamily="34" charset="0"/>
              </a:rPr>
              <a:t>[</a:t>
            </a:r>
            <a:r>
              <a:rPr lang="cs-CZ" sz="1000" b="1" i="0" baseline="0">
                <a:solidFill>
                  <a:srgbClr val="233060"/>
                </a:solidFill>
                <a:effectLst/>
                <a:latin typeface="Arial" panose="020B0604020202020204" pitchFamily="34" charset="0"/>
                <a:cs typeface="Arial" panose="020B0604020202020204" pitchFamily="34" charset="0"/>
              </a:rPr>
              <a:t>TJ</a:t>
            </a:r>
            <a:r>
              <a:rPr lang="en-US" sz="1000" b="1" i="0" baseline="0">
                <a:solidFill>
                  <a:srgbClr val="233060"/>
                </a:solidFill>
                <a:effectLst/>
                <a:latin typeface="Arial" panose="020B0604020202020204" pitchFamily="34" charset="0"/>
                <a:cs typeface="Arial" panose="020B0604020202020204" pitchFamily="34" charset="0"/>
              </a:rPr>
              <a:t>]</a:t>
            </a:r>
            <a:endParaRPr lang="cs-CZ" sz="1000">
              <a:solidFill>
                <a:srgbClr val="233060"/>
              </a:solidFill>
              <a:effectLst/>
              <a:latin typeface="Arial" panose="020B0604020202020204" pitchFamily="34" charset="0"/>
              <a:cs typeface="Arial" panose="020B0604020202020204" pitchFamily="34" charset="0"/>
            </a:endParaRPr>
          </a:p>
        </c:rich>
      </c:tx>
      <c:layout>
        <c:manualLayout>
          <c:xMode val="edge"/>
          <c:yMode val="edge"/>
          <c:x val="4.2166403388874361E-3"/>
          <c:y val="1.9059821174489368E-2"/>
        </c:manualLayout>
      </c:layout>
      <c:overlay val="0"/>
    </c:title>
    <c:autoTitleDeleted val="0"/>
    <c:plotArea>
      <c:layout>
        <c:manualLayout>
          <c:layoutTarget val="inner"/>
          <c:xMode val="edge"/>
          <c:yMode val="edge"/>
          <c:x val="0.10364810906280163"/>
          <c:y val="0.22691036764352365"/>
          <c:w val="0.85638821011341448"/>
          <c:h val="0.58167408849276936"/>
        </c:manualLayout>
      </c:layout>
      <c:barChart>
        <c:barDir val="col"/>
        <c:grouping val="stacked"/>
        <c:varyColors val="0"/>
        <c:ser>
          <c:idx val="0"/>
          <c:order val="0"/>
          <c:tx>
            <c:strRef>
              <c:f>'8.7'!$A$10</c:f>
              <c:strCache>
                <c:ptCount val="1"/>
                <c:pt idx="0">
                  <c:v>Biomass</c:v>
                </c:pt>
              </c:strCache>
            </c:strRef>
          </c:tx>
          <c:spPr>
            <a:solidFill>
              <a:srgbClr val="23315F"/>
            </a:solidFill>
          </c:spPr>
          <c:invertIfNegative val="0"/>
          <c:val>
            <c:numRef>
              <c:f>'8.7'!$B$10:$M$10</c:f>
              <c:numCache>
                <c:formatCode>#,##0.0</c:formatCode>
                <c:ptCount val="12"/>
                <c:pt idx="0">
                  <c:v>0.29074099999999997</c:v>
                </c:pt>
                <c:pt idx="1">
                  <c:v>0.583422</c:v>
                </c:pt>
                <c:pt idx="2">
                  <c:v>0.37980999999999998</c:v>
                </c:pt>
                <c:pt idx="3">
                  <c:v>2.06E-2</c:v>
                </c:pt>
                <c:pt idx="4">
                  <c:v>2.8799999999999997E-3</c:v>
                </c:pt>
                <c:pt idx="5">
                  <c:v>0</c:v>
                </c:pt>
                <c:pt idx="6">
                  <c:v>0</c:v>
                </c:pt>
                <c:pt idx="7">
                  <c:v>0</c:v>
                </c:pt>
                <c:pt idx="8">
                  <c:v>7.1641999999999997E-2</c:v>
                </c:pt>
                <c:pt idx="9">
                  <c:v>0.10665899999999999</c:v>
                </c:pt>
                <c:pt idx="10">
                  <c:v>0.40099699999999999</c:v>
                </c:pt>
                <c:pt idx="11">
                  <c:v>0.38419700000000001</c:v>
                </c:pt>
              </c:numCache>
            </c:numRef>
          </c:val>
          <c:extLst>
            <c:ext xmlns:c16="http://schemas.microsoft.com/office/drawing/2014/chart" uri="{C3380CC4-5D6E-409C-BE32-E72D297353CC}">
              <c16:uniqueId val="{00000000-5BFD-4DCF-A958-59F74F1F0970}"/>
            </c:ext>
          </c:extLst>
        </c:ser>
        <c:ser>
          <c:idx val="1"/>
          <c:order val="1"/>
          <c:tx>
            <c:strRef>
              <c:f>'8.7'!$A$11</c:f>
              <c:strCache>
                <c:ptCount val="1"/>
                <c:pt idx="0">
                  <c:v>Biogas</c:v>
                </c:pt>
              </c:strCache>
            </c:strRef>
          </c:tx>
          <c:spPr>
            <a:solidFill>
              <a:srgbClr val="5A6588"/>
            </a:solidFill>
          </c:spPr>
          <c:invertIfNegative val="0"/>
          <c:val>
            <c:numRef>
              <c:f>'8.7'!$B$11:$M$11</c:f>
              <c:numCache>
                <c:formatCode>#,##0.0</c:formatCode>
                <c:ptCount val="12"/>
                <c:pt idx="0">
                  <c:v>0.81299999999999994</c:v>
                </c:pt>
                <c:pt idx="1">
                  <c:v>0.26835999999999999</c:v>
                </c:pt>
                <c:pt idx="2">
                  <c:v>8.1640000000000004E-2</c:v>
                </c:pt>
                <c:pt idx="3">
                  <c:v>1.0846300000000002</c:v>
                </c:pt>
                <c:pt idx="4">
                  <c:v>1.0664200000000001</c:v>
                </c:pt>
                <c:pt idx="5">
                  <c:v>1.01688</c:v>
                </c:pt>
                <c:pt idx="6">
                  <c:v>0.59892000000000012</c:v>
                </c:pt>
                <c:pt idx="7">
                  <c:v>0.48769999999999997</c:v>
                </c:pt>
                <c:pt idx="8">
                  <c:v>0.52437</c:v>
                </c:pt>
                <c:pt idx="9">
                  <c:v>0.60980000000000001</c:v>
                </c:pt>
                <c:pt idx="10">
                  <c:v>0.7779299999999999</c:v>
                </c:pt>
                <c:pt idx="11">
                  <c:v>0.8617999999999999</c:v>
                </c:pt>
              </c:numCache>
            </c:numRef>
          </c:val>
          <c:extLst>
            <c:ext xmlns:c16="http://schemas.microsoft.com/office/drawing/2014/chart" uri="{C3380CC4-5D6E-409C-BE32-E72D297353CC}">
              <c16:uniqueId val="{00000001-5BFD-4DCF-A958-59F74F1F0970}"/>
            </c:ext>
          </c:extLst>
        </c:ser>
        <c:ser>
          <c:idx val="2"/>
          <c:order val="2"/>
          <c:tx>
            <c:strRef>
              <c:f>'8.7'!$A$12</c:f>
              <c:strCache>
                <c:ptCount val="1"/>
                <c:pt idx="0">
                  <c:v>Hard coal</c:v>
                </c:pt>
              </c:strCache>
            </c:strRef>
          </c:tx>
          <c:spPr>
            <a:solidFill>
              <a:srgbClr val="9198B0"/>
            </a:solidFill>
          </c:spPr>
          <c:invertIfNegative val="0"/>
          <c:val>
            <c:numRef>
              <c:f>'8.7'!$B$12:$M$12</c:f>
              <c:numCache>
                <c:formatCode>#,##0.0</c:formatCode>
                <c:ptCount val="12"/>
                <c:pt idx="0">
                  <c:v>0</c:v>
                </c:pt>
                <c:pt idx="1">
                  <c:v>0</c:v>
                </c:pt>
                <c:pt idx="2">
                  <c:v>0</c:v>
                </c:pt>
                <c:pt idx="3">
                  <c:v>0</c:v>
                </c:pt>
                <c:pt idx="4">
                  <c:v>0</c:v>
                </c:pt>
                <c:pt idx="5">
                  <c:v>0</c:v>
                </c:pt>
                <c:pt idx="6">
                  <c:v>0</c:v>
                </c:pt>
                <c:pt idx="7">
                  <c:v>0</c:v>
                </c:pt>
                <c:pt idx="8">
                  <c:v>0</c:v>
                </c:pt>
                <c:pt idx="9">
                  <c:v>0</c:v>
                </c:pt>
                <c:pt idx="10">
                  <c:v>0.17066999999999999</c:v>
                </c:pt>
                <c:pt idx="11">
                  <c:v>0</c:v>
                </c:pt>
              </c:numCache>
            </c:numRef>
          </c:val>
          <c:extLst>
            <c:ext xmlns:c16="http://schemas.microsoft.com/office/drawing/2014/chart" uri="{C3380CC4-5D6E-409C-BE32-E72D297353CC}">
              <c16:uniqueId val="{00000002-5BFD-4DCF-A958-59F74F1F0970}"/>
            </c:ext>
          </c:extLst>
        </c:ser>
        <c:ser>
          <c:idx val="3"/>
          <c:order val="3"/>
          <c:tx>
            <c:strRef>
              <c:f>'8.7'!$A$13</c:f>
              <c:strCache>
                <c:ptCount val="1"/>
                <c:pt idx="0">
                  <c:v>Electrical energy</c:v>
                </c:pt>
              </c:strCache>
            </c:strRef>
          </c:tx>
          <c:spPr>
            <a:solidFill>
              <a:srgbClr val="C8CBD7"/>
            </a:solidFill>
          </c:spPr>
          <c:invertIfNegative val="0"/>
          <c:val>
            <c:numRef>
              <c:f>'8.7'!$B$13:$M$13</c:f>
              <c:numCache>
                <c:formatCode>#,##0.0</c:formatCode>
                <c:ptCount val="12"/>
                <c:pt idx="0">
                  <c:v>1.9E-2</c:v>
                </c:pt>
                <c:pt idx="1">
                  <c:v>3.3000000000000002E-2</c:v>
                </c:pt>
                <c:pt idx="2">
                  <c:v>6.7000000000000004E-2</c:v>
                </c:pt>
                <c:pt idx="3">
                  <c:v>3.1E-2</c:v>
                </c:pt>
                <c:pt idx="4">
                  <c:v>9.1816000000000009E-2</c:v>
                </c:pt>
                <c:pt idx="5">
                  <c:v>5.3194000000000005E-2</c:v>
                </c:pt>
                <c:pt idx="6">
                  <c:v>6.8650000000000003E-2</c:v>
                </c:pt>
                <c:pt idx="7">
                  <c:v>0.13</c:v>
                </c:pt>
                <c:pt idx="8">
                  <c:v>8.8999999999999996E-2</c:v>
                </c:pt>
                <c:pt idx="9">
                  <c:v>3.5999999999999997E-2</c:v>
                </c:pt>
                <c:pt idx="10">
                  <c:v>2E-3</c:v>
                </c:pt>
                <c:pt idx="11">
                  <c:v>2.1000000000000001E-2</c:v>
                </c:pt>
              </c:numCache>
            </c:numRef>
          </c:val>
          <c:extLst>
            <c:ext xmlns:c16="http://schemas.microsoft.com/office/drawing/2014/chart" uri="{C3380CC4-5D6E-409C-BE32-E72D297353CC}">
              <c16:uniqueId val="{00000003-5BFD-4DCF-A958-59F74F1F0970}"/>
            </c:ext>
          </c:extLst>
        </c:ser>
        <c:ser>
          <c:idx val="4"/>
          <c:order val="4"/>
          <c:tx>
            <c:strRef>
              <c:f>'8.7'!$A$14</c:f>
              <c:strCache>
                <c:ptCount val="1"/>
                <c:pt idx="0">
                  <c:v>Ambient energy (heat pump)</c:v>
                </c:pt>
              </c:strCache>
            </c:strRef>
          </c:tx>
          <c:spPr>
            <a:solidFill>
              <a:srgbClr val="E02C1F"/>
            </a:solidFill>
          </c:spPr>
          <c:invertIfNegative val="0"/>
          <c:val>
            <c:numRef>
              <c:f>'8.7'!$B$14:$M$14</c:f>
              <c:numCache>
                <c:formatCode>#,##0.0</c:formatCode>
                <c:ptCount val="12"/>
                <c:pt idx="0">
                  <c:v>0.496</c:v>
                </c:pt>
                <c:pt idx="1">
                  <c:v>0.129</c:v>
                </c:pt>
                <c:pt idx="2">
                  <c:v>0.127</c:v>
                </c:pt>
                <c:pt idx="3">
                  <c:v>8.4000000000000005E-2</c:v>
                </c:pt>
                <c:pt idx="4">
                  <c:v>7.6499999999999999E-2</c:v>
                </c:pt>
                <c:pt idx="5">
                  <c:v>6.4500000000000002E-2</c:v>
                </c:pt>
                <c:pt idx="6">
                  <c:v>6.2170000000000003E-2</c:v>
                </c:pt>
                <c:pt idx="7">
                  <c:v>6.7000000000000004E-2</c:v>
                </c:pt>
                <c:pt idx="8">
                  <c:v>6.3090000000000007E-2</c:v>
                </c:pt>
                <c:pt idx="9">
                  <c:v>6.2170000000000003E-2</c:v>
                </c:pt>
                <c:pt idx="10">
                  <c:v>6.7000000000000004E-2</c:v>
                </c:pt>
                <c:pt idx="11">
                  <c:v>6.3090000000000007E-2</c:v>
                </c:pt>
              </c:numCache>
            </c:numRef>
          </c:val>
          <c:extLst>
            <c:ext xmlns:c16="http://schemas.microsoft.com/office/drawing/2014/chart" uri="{C3380CC4-5D6E-409C-BE32-E72D297353CC}">
              <c16:uniqueId val="{00000004-5BFD-4DCF-A958-59F74F1F0970}"/>
            </c:ext>
          </c:extLst>
        </c:ser>
        <c:ser>
          <c:idx val="5"/>
          <c:order val="5"/>
          <c:tx>
            <c:strRef>
              <c:f>'8.7'!$A$15</c:f>
              <c:strCache>
                <c:ptCount val="1"/>
                <c:pt idx="0">
                  <c:v>Solar energy (solar panel)</c:v>
                </c:pt>
              </c:strCache>
            </c:strRef>
          </c:tx>
          <c:spPr>
            <a:solidFill>
              <a:srgbClr val="E86158"/>
            </a:solidFill>
          </c:spPr>
          <c:invertIfNegative val="0"/>
          <c:val>
            <c:numRef>
              <c:f>'8.7'!$B$15:$M$15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5BFD-4DCF-A958-59F74F1F0970}"/>
            </c:ext>
          </c:extLst>
        </c:ser>
        <c:ser>
          <c:idx val="6"/>
          <c:order val="6"/>
          <c:tx>
            <c:strRef>
              <c:f>'8.7'!$A$16</c:f>
              <c:strCache>
                <c:ptCount val="1"/>
                <c:pt idx="0">
                  <c:v>Brown coal</c:v>
                </c:pt>
              </c:strCache>
            </c:strRef>
          </c:tx>
          <c:spPr>
            <a:solidFill>
              <a:srgbClr val="F0948F"/>
            </a:solidFill>
          </c:spPr>
          <c:invertIfNegative val="0"/>
          <c:val>
            <c:numRef>
              <c:f>'8.7'!$B$16:$M$16</c:f>
              <c:numCache>
                <c:formatCode>#,##0.0</c:formatCode>
                <c:ptCount val="12"/>
                <c:pt idx="0">
                  <c:v>12.040109000000001</c:v>
                </c:pt>
                <c:pt idx="1">
                  <c:v>8.2592859999999995</c:v>
                </c:pt>
                <c:pt idx="2">
                  <c:v>7.720815</c:v>
                </c:pt>
                <c:pt idx="3">
                  <c:v>5.7545000000000002</c:v>
                </c:pt>
                <c:pt idx="4">
                  <c:v>3.5910000000000002</c:v>
                </c:pt>
                <c:pt idx="5">
                  <c:v>2.8639999999999999</c:v>
                </c:pt>
                <c:pt idx="6">
                  <c:v>2.5059999999999998</c:v>
                </c:pt>
                <c:pt idx="7">
                  <c:v>3.0011100000000002</c:v>
                </c:pt>
                <c:pt idx="8">
                  <c:v>3.59091</c:v>
                </c:pt>
                <c:pt idx="9">
                  <c:v>6.5979999999999999</c:v>
                </c:pt>
                <c:pt idx="10">
                  <c:v>9.1259999999999994</c:v>
                </c:pt>
                <c:pt idx="11">
                  <c:v>10.795639999999999</c:v>
                </c:pt>
              </c:numCache>
            </c:numRef>
          </c:val>
          <c:extLst>
            <c:ext xmlns:c16="http://schemas.microsoft.com/office/drawing/2014/chart" uri="{C3380CC4-5D6E-409C-BE32-E72D297353CC}">
              <c16:uniqueId val="{00000006-5BFD-4DCF-A958-59F74F1F0970}"/>
            </c:ext>
          </c:extLst>
        </c:ser>
        <c:ser>
          <c:idx val="7"/>
          <c:order val="7"/>
          <c:tx>
            <c:strRef>
              <c:f>'8.7'!$A$17</c:f>
              <c:strCache>
                <c:ptCount val="1"/>
                <c:pt idx="0">
                  <c:v>Nuclear fuel</c:v>
                </c:pt>
              </c:strCache>
            </c:strRef>
          </c:tx>
          <c:spPr>
            <a:solidFill>
              <a:srgbClr val="F7C9C7"/>
            </a:solidFill>
          </c:spPr>
          <c:invertIfNegative val="0"/>
          <c:val>
            <c:numRef>
              <c:f>'8.7'!$B$17:$M$17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5BFD-4DCF-A958-59F74F1F0970}"/>
            </c:ext>
          </c:extLst>
        </c:ser>
        <c:ser>
          <c:idx val="8"/>
          <c:order val="8"/>
          <c:tx>
            <c:strRef>
              <c:f>'8.7'!$A$18</c:f>
              <c:strCache>
                <c:ptCount val="1"/>
                <c:pt idx="0">
                  <c:v>Coke</c:v>
                </c:pt>
              </c:strCache>
            </c:strRef>
          </c:tx>
          <c:spPr>
            <a:solidFill>
              <a:srgbClr val="262626"/>
            </a:solidFill>
          </c:spPr>
          <c:invertIfNegative val="0"/>
          <c:val>
            <c:numRef>
              <c:f>'8.7'!$B$18:$M$18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5BFD-4DCF-A958-59F74F1F0970}"/>
            </c:ext>
          </c:extLst>
        </c:ser>
        <c:ser>
          <c:idx val="9"/>
          <c:order val="9"/>
          <c:tx>
            <c:strRef>
              <c:f>'8.7'!$A$19</c:f>
              <c:strCache>
                <c:ptCount val="1"/>
                <c:pt idx="0">
                  <c:v>Waste heat</c:v>
                </c:pt>
              </c:strCache>
            </c:strRef>
          </c:tx>
          <c:spPr>
            <a:solidFill>
              <a:srgbClr val="646363"/>
            </a:solidFill>
          </c:spPr>
          <c:invertIfNegative val="0"/>
          <c:val>
            <c:numRef>
              <c:f>'8.7'!$B$19:$M$19</c:f>
              <c:numCache>
                <c:formatCode>#,##0.0</c:formatCode>
                <c:ptCount val="12"/>
                <c:pt idx="0">
                  <c:v>0.35969999999999996</c:v>
                </c:pt>
                <c:pt idx="1">
                  <c:v>0.33300000000000002</c:v>
                </c:pt>
                <c:pt idx="2">
                  <c:v>0.313</c:v>
                </c:pt>
                <c:pt idx="3">
                  <c:v>0.216</c:v>
                </c:pt>
                <c:pt idx="4">
                  <c:v>0.16900000000000001</c:v>
                </c:pt>
                <c:pt idx="5">
                  <c:v>3.73E-2</c:v>
                </c:pt>
                <c:pt idx="6">
                  <c:v>6.4700000000000008E-2</c:v>
                </c:pt>
                <c:pt idx="7">
                  <c:v>0.16639999999999999</c:v>
                </c:pt>
                <c:pt idx="8">
                  <c:v>0.2576</c:v>
                </c:pt>
                <c:pt idx="9">
                  <c:v>0.311</c:v>
                </c:pt>
                <c:pt idx="10">
                  <c:v>0.37330000000000002</c:v>
                </c:pt>
                <c:pt idx="11">
                  <c:v>0.41470000000000001</c:v>
                </c:pt>
              </c:numCache>
            </c:numRef>
          </c:val>
          <c:extLst>
            <c:ext xmlns:c16="http://schemas.microsoft.com/office/drawing/2014/chart" uri="{C3380CC4-5D6E-409C-BE32-E72D297353CC}">
              <c16:uniqueId val="{00000009-5BFD-4DCF-A958-59F74F1F0970}"/>
            </c:ext>
          </c:extLst>
        </c:ser>
        <c:ser>
          <c:idx val="10"/>
          <c:order val="10"/>
          <c:tx>
            <c:strRef>
              <c:f>'8.7'!$A$20</c:f>
              <c:strCache>
                <c:ptCount val="1"/>
                <c:pt idx="0">
                  <c:v>Other liquid fuels</c:v>
                </c:pt>
              </c:strCache>
            </c:strRef>
          </c:tx>
          <c:spPr>
            <a:solidFill>
              <a:srgbClr val="9D9D9C"/>
            </a:solidFill>
          </c:spPr>
          <c:invertIfNegative val="0"/>
          <c:val>
            <c:numRef>
              <c:f>'8.7'!$B$20:$M$20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5BFD-4DCF-A958-59F74F1F0970}"/>
            </c:ext>
          </c:extLst>
        </c:ser>
        <c:ser>
          <c:idx val="11"/>
          <c:order val="11"/>
          <c:tx>
            <c:strRef>
              <c:f>'8.7'!$A$21</c:f>
              <c:strCache>
                <c:ptCount val="1"/>
                <c:pt idx="0">
                  <c:v>Other solid fuels</c:v>
                </c:pt>
              </c:strCache>
            </c:strRef>
          </c:tx>
          <c:spPr>
            <a:solidFill>
              <a:srgbClr val="D0D0D0"/>
            </a:solidFill>
          </c:spPr>
          <c:invertIfNegative val="0"/>
          <c:val>
            <c:numRef>
              <c:f>'8.7'!$B$21:$M$21</c:f>
              <c:numCache>
                <c:formatCode>#,##0.0</c:formatCode>
                <c:ptCount val="12"/>
                <c:pt idx="0">
                  <c:v>52.03</c:v>
                </c:pt>
                <c:pt idx="1">
                  <c:v>61.183</c:v>
                </c:pt>
                <c:pt idx="2">
                  <c:v>63.125999999999998</c:v>
                </c:pt>
                <c:pt idx="3">
                  <c:v>54.052</c:v>
                </c:pt>
                <c:pt idx="4">
                  <c:v>19.66</c:v>
                </c:pt>
                <c:pt idx="5">
                  <c:v>16.82</c:v>
                </c:pt>
                <c:pt idx="6">
                  <c:v>21.231999999999999</c:v>
                </c:pt>
                <c:pt idx="7">
                  <c:v>20.873000000000001</c:v>
                </c:pt>
                <c:pt idx="8">
                  <c:v>29.69</c:v>
                </c:pt>
                <c:pt idx="9">
                  <c:v>56.755000000000003</c:v>
                </c:pt>
                <c:pt idx="10">
                  <c:v>50.058</c:v>
                </c:pt>
                <c:pt idx="11">
                  <c:v>64.944999999999993</c:v>
                </c:pt>
              </c:numCache>
            </c:numRef>
          </c:val>
          <c:extLst>
            <c:ext xmlns:c16="http://schemas.microsoft.com/office/drawing/2014/chart" uri="{C3380CC4-5D6E-409C-BE32-E72D297353CC}">
              <c16:uniqueId val="{0000000B-5BFD-4DCF-A958-59F74F1F0970}"/>
            </c:ext>
          </c:extLst>
        </c:ser>
        <c:ser>
          <c:idx val="12"/>
          <c:order val="12"/>
          <c:tx>
            <c:strRef>
              <c:f>'8.7'!$A$22</c:f>
              <c:strCache>
                <c:ptCount val="1"/>
                <c:pt idx="0">
                  <c:v>Other gases</c:v>
                </c:pt>
              </c:strCache>
            </c:strRef>
          </c:tx>
          <c:spPr>
            <a:pattFill prst="ltUpDiag">
              <a:fgClr>
                <a:srgbClr val="23315F"/>
              </a:fgClr>
              <a:bgClr>
                <a:sysClr val="window" lastClr="FFFFFF"/>
              </a:bgClr>
            </a:pattFill>
          </c:spPr>
          <c:invertIfNegative val="0"/>
          <c:val>
            <c:numRef>
              <c:f>'8.7'!$B$22:$M$22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5BFD-4DCF-A958-59F74F1F0970}"/>
            </c:ext>
          </c:extLst>
        </c:ser>
        <c:ser>
          <c:idx val="13"/>
          <c:order val="13"/>
          <c:tx>
            <c:strRef>
              <c:f>'8.7'!$A$23</c:f>
              <c:strCache>
                <c:ptCount val="1"/>
                <c:pt idx="0">
                  <c:v>Other</c:v>
                </c:pt>
              </c:strCache>
            </c:strRef>
          </c:tx>
          <c:spPr>
            <a:pattFill prst="ltUpDiag">
              <a:fgClr>
                <a:srgbClr val="E02C1F"/>
              </a:fgClr>
              <a:bgClr>
                <a:sysClr val="window" lastClr="FFFFFF"/>
              </a:bgClr>
            </a:pattFill>
          </c:spPr>
          <c:invertIfNegative val="0"/>
          <c:val>
            <c:numRef>
              <c:f>'8.7'!$B$23:$M$23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5BFD-4DCF-A958-59F74F1F0970}"/>
            </c:ext>
          </c:extLst>
        </c:ser>
        <c:ser>
          <c:idx val="14"/>
          <c:order val="14"/>
          <c:tx>
            <c:strRef>
              <c:f>'8.7'!$A$24</c:f>
              <c:strCache>
                <c:ptCount val="1"/>
                <c:pt idx="0">
                  <c:v>Fuel oils</c:v>
                </c:pt>
              </c:strCache>
            </c:strRef>
          </c:tx>
          <c:spPr>
            <a:pattFill prst="ltUpDiag">
              <a:fgClr>
                <a:srgbClr val="5A6588"/>
              </a:fgClr>
              <a:bgClr>
                <a:sysClr val="window" lastClr="FFFFFF"/>
              </a:bgClr>
            </a:pattFill>
          </c:spPr>
          <c:invertIfNegative val="0"/>
          <c:val>
            <c:numRef>
              <c:f>'8.7'!$B$24:$M$24</c:f>
              <c:numCache>
                <c:formatCode>#,##0.0</c:formatCode>
                <c:ptCount val="12"/>
                <c:pt idx="0">
                  <c:v>7.6997999999999998</c:v>
                </c:pt>
                <c:pt idx="1">
                  <c:v>0.67334000000000005</c:v>
                </c:pt>
                <c:pt idx="2">
                  <c:v>0.632683</c:v>
                </c:pt>
                <c:pt idx="3">
                  <c:v>0.84698000000000007</c:v>
                </c:pt>
                <c:pt idx="4">
                  <c:v>0.10997999999999999</c:v>
                </c:pt>
                <c:pt idx="5">
                  <c:v>3.5899999999999999E-3</c:v>
                </c:pt>
                <c:pt idx="6">
                  <c:v>0</c:v>
                </c:pt>
                <c:pt idx="7">
                  <c:v>9.1199999999999996E-3</c:v>
                </c:pt>
                <c:pt idx="8">
                  <c:v>0.36038700000000001</c:v>
                </c:pt>
                <c:pt idx="9">
                  <c:v>0.62179000000000006</c:v>
                </c:pt>
                <c:pt idx="10">
                  <c:v>2.6684510000000001</c:v>
                </c:pt>
                <c:pt idx="11">
                  <c:v>2.511101</c:v>
                </c:pt>
              </c:numCache>
            </c:numRef>
          </c:val>
          <c:extLst>
            <c:ext xmlns:c16="http://schemas.microsoft.com/office/drawing/2014/chart" uri="{C3380CC4-5D6E-409C-BE32-E72D297353CC}">
              <c16:uniqueId val="{0000000E-5BFD-4DCF-A958-59F74F1F0970}"/>
            </c:ext>
          </c:extLst>
        </c:ser>
        <c:ser>
          <c:idx val="15"/>
          <c:order val="15"/>
          <c:tx>
            <c:strRef>
              <c:f>'8.7'!$A$25</c:f>
              <c:strCache>
                <c:ptCount val="1"/>
                <c:pt idx="0">
                  <c:v>Natural gas</c:v>
                </c:pt>
              </c:strCache>
            </c:strRef>
          </c:tx>
          <c:spPr>
            <a:pattFill prst="ltUpDiag">
              <a:fgClr>
                <a:srgbClr val="E86158"/>
              </a:fgClr>
              <a:bgClr>
                <a:sysClr val="window" lastClr="FFFFFF"/>
              </a:bgClr>
            </a:pattFill>
          </c:spPr>
          <c:invertIfNegative val="0"/>
          <c:val>
            <c:numRef>
              <c:f>'8.7'!$B$25:$M$25</c:f>
              <c:numCache>
                <c:formatCode>#,##0.0</c:formatCode>
                <c:ptCount val="12"/>
                <c:pt idx="0">
                  <c:v>227.30616499999994</c:v>
                </c:pt>
                <c:pt idx="1">
                  <c:v>143.19985499999999</c:v>
                </c:pt>
                <c:pt idx="2">
                  <c:v>121.93102500000001</c:v>
                </c:pt>
                <c:pt idx="3">
                  <c:v>81.322975999999997</c:v>
                </c:pt>
                <c:pt idx="4">
                  <c:v>46.492629000000008</c:v>
                </c:pt>
                <c:pt idx="5">
                  <c:v>35.505354999999994</c:v>
                </c:pt>
                <c:pt idx="6">
                  <c:v>26.229645999999995</c:v>
                </c:pt>
                <c:pt idx="7">
                  <c:v>25.369370999999997</c:v>
                </c:pt>
                <c:pt idx="8">
                  <c:v>38.496433999999994</c:v>
                </c:pt>
                <c:pt idx="9">
                  <c:v>87.61066000000001</c:v>
                </c:pt>
                <c:pt idx="10">
                  <c:v>160.50960800000001</c:v>
                </c:pt>
                <c:pt idx="11">
                  <c:v>187.767493</c:v>
                </c:pt>
              </c:numCache>
            </c:numRef>
          </c:val>
          <c:extLst>
            <c:ext xmlns:c16="http://schemas.microsoft.com/office/drawing/2014/chart" uri="{C3380CC4-5D6E-409C-BE32-E72D297353CC}">
              <c16:uniqueId val="{0000000F-5BFD-4DCF-A958-59F74F1F0970}"/>
            </c:ext>
          </c:extLst>
        </c:ser>
        <c:dLbls>
          <c:showLegendKey val="0"/>
          <c:showVal val="0"/>
          <c:showCatName val="0"/>
          <c:showSerName val="0"/>
          <c:showPercent val="0"/>
          <c:showBubbleSize val="0"/>
        </c:dLbls>
        <c:gapWidth val="50"/>
        <c:overlap val="100"/>
        <c:axId val="288078080"/>
        <c:axId val="288083968"/>
      </c:barChart>
      <c:catAx>
        <c:axId val="28807808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8083968"/>
        <c:crosses val="autoZero"/>
        <c:auto val="1"/>
        <c:lblAlgn val="ctr"/>
        <c:lblOffset val="100"/>
        <c:noMultiLvlLbl val="0"/>
      </c:catAx>
      <c:valAx>
        <c:axId val="288083968"/>
        <c:scaling>
          <c:orientation val="minMax"/>
          <c:max val="35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8078080"/>
        <c:crosses val="autoZero"/>
        <c:crossBetween val="between"/>
        <c:majorUnit val="5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1AB0-4C0C-BAAE-B9CF053FAA8E}"/>
              </c:ext>
            </c:extLst>
          </c:dPt>
          <c:dPt>
            <c:idx val="1"/>
            <c:bubble3D val="0"/>
            <c:spPr>
              <a:solidFill>
                <a:schemeClr val="accent2"/>
              </a:solidFill>
            </c:spPr>
            <c:extLst>
              <c:ext xmlns:c16="http://schemas.microsoft.com/office/drawing/2014/chart" uri="{C3380CC4-5D6E-409C-BE32-E72D297353CC}">
                <c16:uniqueId val="{00000003-1AB0-4C0C-BAAE-B9CF053FAA8E}"/>
              </c:ext>
            </c:extLst>
          </c:dPt>
          <c:dPt>
            <c:idx val="2"/>
            <c:bubble3D val="0"/>
            <c:spPr>
              <a:solidFill>
                <a:schemeClr val="accent3"/>
              </a:solidFill>
            </c:spPr>
            <c:extLst>
              <c:ext xmlns:c16="http://schemas.microsoft.com/office/drawing/2014/chart" uri="{C3380CC4-5D6E-409C-BE32-E72D297353CC}">
                <c16:uniqueId val="{00000005-1AB0-4C0C-BAAE-B9CF053FAA8E}"/>
              </c:ext>
            </c:extLst>
          </c:dPt>
          <c:dPt>
            <c:idx val="3"/>
            <c:bubble3D val="0"/>
            <c:spPr>
              <a:solidFill>
                <a:schemeClr val="accent4"/>
              </a:solidFill>
            </c:spPr>
            <c:extLst>
              <c:ext xmlns:c16="http://schemas.microsoft.com/office/drawing/2014/chart" uri="{C3380CC4-5D6E-409C-BE32-E72D297353CC}">
                <c16:uniqueId val="{00000007-1AB0-4C0C-BAAE-B9CF053FAA8E}"/>
              </c:ext>
            </c:extLst>
          </c:dPt>
          <c:dPt>
            <c:idx val="4"/>
            <c:bubble3D val="0"/>
            <c:spPr>
              <a:solidFill>
                <a:schemeClr val="accent5"/>
              </a:solidFill>
            </c:spPr>
            <c:extLst>
              <c:ext xmlns:c16="http://schemas.microsoft.com/office/drawing/2014/chart" uri="{C3380CC4-5D6E-409C-BE32-E72D297353CC}">
                <c16:uniqueId val="{00000009-1AB0-4C0C-BAAE-B9CF053FAA8E}"/>
              </c:ext>
            </c:extLst>
          </c:dPt>
          <c:dPt>
            <c:idx val="5"/>
            <c:bubble3D val="0"/>
            <c:spPr>
              <a:solidFill>
                <a:schemeClr val="accent6"/>
              </a:solidFill>
            </c:spPr>
            <c:extLst>
              <c:ext xmlns:c16="http://schemas.microsoft.com/office/drawing/2014/chart" uri="{C3380CC4-5D6E-409C-BE32-E72D297353CC}">
                <c16:uniqueId val="{0000000B-1AB0-4C0C-BAAE-B9CF053FAA8E}"/>
              </c:ext>
            </c:extLst>
          </c:dPt>
          <c:dPt>
            <c:idx val="6"/>
            <c:bubble3D val="0"/>
            <c:spPr>
              <a:solidFill>
                <a:srgbClr val="F0948F"/>
              </a:solidFill>
            </c:spPr>
            <c:extLst>
              <c:ext xmlns:c16="http://schemas.microsoft.com/office/drawing/2014/chart" uri="{C3380CC4-5D6E-409C-BE32-E72D297353CC}">
                <c16:uniqueId val="{0000000D-1AB0-4C0C-BAAE-B9CF053FAA8E}"/>
              </c:ext>
            </c:extLst>
          </c:dPt>
          <c:dPt>
            <c:idx val="7"/>
            <c:bubble3D val="0"/>
            <c:spPr>
              <a:solidFill>
                <a:srgbClr val="F7C9C7"/>
              </a:solidFill>
            </c:spPr>
            <c:extLst>
              <c:ext xmlns:c16="http://schemas.microsoft.com/office/drawing/2014/chart" uri="{C3380CC4-5D6E-409C-BE32-E72D297353CC}">
                <c16:uniqueId val="{0000000F-1AB0-4C0C-BAAE-B9CF053FAA8E}"/>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1AB0-4C0C-BAAE-B9CF053FAA8E}"/>
            </c:ext>
          </c:extLst>
        </c:ser>
        <c:ser>
          <c:idx val="2"/>
          <c:order val="1"/>
          <c:dPt>
            <c:idx val="0"/>
            <c:bubble3D val="0"/>
            <c:spPr>
              <a:solidFill>
                <a:schemeClr val="accent1"/>
              </a:solidFill>
            </c:spPr>
            <c:extLst>
              <c:ext xmlns:c16="http://schemas.microsoft.com/office/drawing/2014/chart" uri="{C3380CC4-5D6E-409C-BE32-E72D297353CC}">
                <c16:uniqueId val="{00000012-1AB0-4C0C-BAAE-B9CF053FAA8E}"/>
              </c:ext>
            </c:extLst>
          </c:dPt>
          <c:dPt>
            <c:idx val="1"/>
            <c:bubble3D val="0"/>
            <c:spPr>
              <a:solidFill>
                <a:schemeClr val="accent2"/>
              </a:solidFill>
            </c:spPr>
            <c:extLst>
              <c:ext xmlns:c16="http://schemas.microsoft.com/office/drawing/2014/chart" uri="{C3380CC4-5D6E-409C-BE32-E72D297353CC}">
                <c16:uniqueId val="{00000014-1AB0-4C0C-BAAE-B9CF053FAA8E}"/>
              </c:ext>
            </c:extLst>
          </c:dPt>
          <c:dPt>
            <c:idx val="2"/>
            <c:bubble3D val="0"/>
            <c:spPr>
              <a:solidFill>
                <a:schemeClr val="accent3"/>
              </a:solidFill>
            </c:spPr>
            <c:extLst>
              <c:ext xmlns:c16="http://schemas.microsoft.com/office/drawing/2014/chart" uri="{C3380CC4-5D6E-409C-BE32-E72D297353CC}">
                <c16:uniqueId val="{00000016-1AB0-4C0C-BAAE-B9CF053FAA8E}"/>
              </c:ext>
            </c:extLst>
          </c:dPt>
          <c:dPt>
            <c:idx val="3"/>
            <c:bubble3D val="0"/>
            <c:spPr>
              <a:solidFill>
                <a:schemeClr val="accent4"/>
              </a:solidFill>
            </c:spPr>
            <c:extLst>
              <c:ext xmlns:c16="http://schemas.microsoft.com/office/drawing/2014/chart" uri="{C3380CC4-5D6E-409C-BE32-E72D297353CC}">
                <c16:uniqueId val="{00000018-1AB0-4C0C-BAAE-B9CF053FAA8E}"/>
              </c:ext>
            </c:extLst>
          </c:dPt>
          <c:dPt>
            <c:idx val="4"/>
            <c:bubble3D val="0"/>
            <c:spPr>
              <a:solidFill>
                <a:schemeClr val="accent5"/>
              </a:solidFill>
            </c:spPr>
            <c:extLst>
              <c:ext xmlns:c16="http://schemas.microsoft.com/office/drawing/2014/chart" uri="{C3380CC4-5D6E-409C-BE32-E72D297353CC}">
                <c16:uniqueId val="{0000001A-1AB0-4C0C-BAAE-B9CF053FAA8E}"/>
              </c:ext>
            </c:extLst>
          </c:dPt>
          <c:dPt>
            <c:idx val="5"/>
            <c:bubble3D val="0"/>
            <c:spPr>
              <a:solidFill>
                <a:schemeClr val="accent6"/>
              </a:solidFill>
            </c:spPr>
            <c:extLst>
              <c:ext xmlns:c16="http://schemas.microsoft.com/office/drawing/2014/chart" uri="{C3380CC4-5D6E-409C-BE32-E72D297353CC}">
                <c16:uniqueId val="{0000001C-1AB0-4C0C-BAAE-B9CF053FAA8E}"/>
              </c:ext>
            </c:extLst>
          </c:dPt>
          <c:dPt>
            <c:idx val="6"/>
            <c:bubble3D val="0"/>
            <c:spPr>
              <a:solidFill>
                <a:srgbClr val="F0948F"/>
              </a:solidFill>
            </c:spPr>
            <c:extLst>
              <c:ext xmlns:c16="http://schemas.microsoft.com/office/drawing/2014/chart" uri="{C3380CC4-5D6E-409C-BE32-E72D297353CC}">
                <c16:uniqueId val="{0000001E-1AB0-4C0C-BAAE-B9CF053FAA8E}"/>
              </c:ext>
            </c:extLst>
          </c:dPt>
          <c:dPt>
            <c:idx val="7"/>
            <c:bubble3D val="0"/>
            <c:spPr>
              <a:solidFill>
                <a:srgbClr val="F7C9C7"/>
              </a:solidFill>
            </c:spPr>
            <c:extLst>
              <c:ext xmlns:c16="http://schemas.microsoft.com/office/drawing/2014/chart" uri="{C3380CC4-5D6E-409C-BE32-E72D297353CC}">
                <c16:uniqueId val="{00000020-1AB0-4C0C-BAAE-B9CF053FAA8E}"/>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1AB0-4C0C-BAAE-B9CF053FAA8E}"/>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444-4465-873E-4A4FA00BDF58}"/>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444-4465-873E-4A4FA00BDF58}"/>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444-4465-873E-4A4FA00BDF58}"/>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444-4465-873E-4A4FA00BDF58}"/>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444-4465-873E-4A4FA00BDF58}"/>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444-4465-873E-4A4FA00BDF58}"/>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444-4465-873E-4A4FA00BDF58}"/>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444-4465-873E-4A4FA00BDF58}"/>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444-4465-873E-4A4FA00BDF58}"/>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444-4465-873E-4A4FA00BDF58}"/>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444-4465-873E-4A4FA00BDF58}"/>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444-4465-873E-4A4FA00BDF58}"/>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444-4465-873E-4A4FA00BDF58}"/>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444-4465-873E-4A4FA00BDF58}"/>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444-4465-873E-4A4FA00BDF58}"/>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C444-4465-873E-4A4FA00BDF58}"/>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latin typeface="Arial" panose="020B0604020202020204" pitchFamily="34" charset="0"/>
                <a:cs typeface="Arial" panose="020B0604020202020204" pitchFamily="34" charset="0"/>
              </a:defRPr>
            </a:pPr>
            <a:r>
              <a:rPr lang="cs-CZ" sz="1000" b="1" i="0" baseline="0">
                <a:solidFill>
                  <a:srgbClr val="233060"/>
                </a:solidFill>
                <a:effectLst/>
              </a:rPr>
              <a:t>Heat consumption by national economy sector </a:t>
            </a:r>
            <a:r>
              <a:rPr lang="en-US" sz="1000" b="1" i="0" baseline="0">
                <a:solidFill>
                  <a:srgbClr val="233060"/>
                </a:solidFill>
                <a:effectLst/>
              </a:rPr>
              <a:t>[</a:t>
            </a:r>
            <a:r>
              <a:rPr lang="cs-CZ" sz="1000" b="1" i="0" baseline="0">
                <a:solidFill>
                  <a:srgbClr val="233060"/>
                </a:solidFill>
                <a:effectLst/>
              </a:rPr>
              <a:t>TJ</a:t>
            </a:r>
            <a:r>
              <a:rPr lang="en-US" sz="1000" b="1" i="0" baseline="0">
                <a:solidFill>
                  <a:srgbClr val="233060"/>
                </a:solidFill>
                <a:effectLst/>
              </a:rPr>
              <a:t>]</a:t>
            </a:r>
            <a:endParaRPr lang="cs-CZ" sz="1000">
              <a:solidFill>
                <a:srgbClr val="233060"/>
              </a:solidFill>
              <a:effectLst/>
            </a:endParaRPr>
          </a:p>
        </c:rich>
      </c:tx>
      <c:layout>
        <c:manualLayout>
          <c:xMode val="edge"/>
          <c:yMode val="edge"/>
          <c:x val="7.4263696808184957E-4"/>
          <c:y val="0"/>
        </c:manualLayout>
      </c:layout>
      <c:overlay val="0"/>
    </c:title>
    <c:autoTitleDeleted val="0"/>
    <c:plotArea>
      <c:layout>
        <c:manualLayout>
          <c:layoutTarget val="inner"/>
          <c:xMode val="edge"/>
          <c:yMode val="edge"/>
          <c:x val="9.9017301208325234E-2"/>
          <c:y val="0.25737933347170605"/>
          <c:w val="0.6585583535335946"/>
          <c:h val="0.57340728836580701"/>
        </c:manualLayout>
      </c:layout>
      <c:barChart>
        <c:barDir val="col"/>
        <c:grouping val="stacked"/>
        <c:varyColors val="0"/>
        <c:ser>
          <c:idx val="0"/>
          <c:order val="0"/>
          <c:tx>
            <c:strRef>
              <c:f>'8.8'!$A$27</c:f>
              <c:strCache>
                <c:ptCount val="1"/>
                <c:pt idx="0">
                  <c:v>Industry</c:v>
                </c:pt>
              </c:strCache>
            </c:strRef>
          </c:tx>
          <c:invertIfNegative val="0"/>
          <c:val>
            <c:numRef>
              <c:f>'8.8'!$B$27:$M$27</c:f>
              <c:numCache>
                <c:formatCode>#,##0.0</c:formatCode>
                <c:ptCount val="12"/>
                <c:pt idx="0">
                  <c:v>266.51571499999994</c:v>
                </c:pt>
                <c:pt idx="1">
                  <c:v>172.08909600000004</c:v>
                </c:pt>
                <c:pt idx="2">
                  <c:v>171.930104</c:v>
                </c:pt>
                <c:pt idx="3">
                  <c:v>145.12412699999999</c:v>
                </c:pt>
                <c:pt idx="4">
                  <c:v>113.67609700000001</c:v>
                </c:pt>
                <c:pt idx="5">
                  <c:v>104.04237000000003</c:v>
                </c:pt>
                <c:pt idx="6">
                  <c:v>87.720153999999994</c:v>
                </c:pt>
                <c:pt idx="7">
                  <c:v>79.657956999999996</c:v>
                </c:pt>
                <c:pt idx="8">
                  <c:v>81.076229000000026</c:v>
                </c:pt>
                <c:pt idx="9">
                  <c:v>130.20207799999997</c:v>
                </c:pt>
                <c:pt idx="10">
                  <c:v>182.98829999999998</c:v>
                </c:pt>
                <c:pt idx="11">
                  <c:v>211.80210600000004</c:v>
                </c:pt>
              </c:numCache>
            </c:numRef>
          </c:val>
          <c:extLst>
            <c:ext xmlns:c16="http://schemas.microsoft.com/office/drawing/2014/chart" uri="{C3380CC4-5D6E-409C-BE32-E72D297353CC}">
              <c16:uniqueId val="{00000000-4C35-4A99-9853-A866AAAB61CA}"/>
            </c:ext>
          </c:extLst>
        </c:ser>
        <c:ser>
          <c:idx val="1"/>
          <c:order val="1"/>
          <c:tx>
            <c:strRef>
              <c:f>'8.8'!$A$28</c:f>
              <c:strCache>
                <c:ptCount val="1"/>
                <c:pt idx="0">
                  <c:v>Energy</c:v>
                </c:pt>
              </c:strCache>
            </c:strRef>
          </c:tx>
          <c:invertIfNegative val="0"/>
          <c:val>
            <c:numRef>
              <c:f>'8.8'!$B$28:$M$28</c:f>
              <c:numCache>
                <c:formatCode>#,##0.0</c:formatCode>
                <c:ptCount val="12"/>
                <c:pt idx="0">
                  <c:v>95.984451000000007</c:v>
                </c:pt>
                <c:pt idx="1">
                  <c:v>78.022976</c:v>
                </c:pt>
                <c:pt idx="2">
                  <c:v>73.935588999999993</c:v>
                </c:pt>
                <c:pt idx="3">
                  <c:v>44.267494000000006</c:v>
                </c:pt>
                <c:pt idx="4">
                  <c:v>32.012352</c:v>
                </c:pt>
                <c:pt idx="5">
                  <c:v>27.266660999999999</c:v>
                </c:pt>
                <c:pt idx="6">
                  <c:v>24.12116</c:v>
                </c:pt>
                <c:pt idx="7">
                  <c:v>31.863061999999996</c:v>
                </c:pt>
                <c:pt idx="8">
                  <c:v>22.183999999999997</c:v>
                </c:pt>
                <c:pt idx="9">
                  <c:v>46.406412000000003</c:v>
                </c:pt>
                <c:pt idx="10">
                  <c:v>66.176998999999995</c:v>
                </c:pt>
                <c:pt idx="11">
                  <c:v>82.073600000000013</c:v>
                </c:pt>
              </c:numCache>
            </c:numRef>
          </c:val>
          <c:extLst>
            <c:ext xmlns:c16="http://schemas.microsoft.com/office/drawing/2014/chart" uri="{C3380CC4-5D6E-409C-BE32-E72D297353CC}">
              <c16:uniqueId val="{00000001-4C35-4A99-9853-A866AAAB61CA}"/>
            </c:ext>
          </c:extLst>
        </c:ser>
        <c:ser>
          <c:idx val="2"/>
          <c:order val="2"/>
          <c:tx>
            <c:strRef>
              <c:f>'8.8'!$A$29</c:f>
              <c:strCache>
                <c:ptCount val="1"/>
                <c:pt idx="0">
                  <c:v>Transport</c:v>
                </c:pt>
              </c:strCache>
            </c:strRef>
          </c:tx>
          <c:invertIfNegative val="0"/>
          <c:val>
            <c:numRef>
              <c:f>'8.8'!$B$29:$M$29</c:f>
              <c:numCache>
                <c:formatCode>#,##0.0</c:formatCode>
                <c:ptCount val="12"/>
                <c:pt idx="0">
                  <c:v>9.3676890000000004</c:v>
                </c:pt>
                <c:pt idx="1">
                  <c:v>5.5151030000000008</c:v>
                </c:pt>
                <c:pt idx="2">
                  <c:v>4.9213880000000003</c:v>
                </c:pt>
                <c:pt idx="3">
                  <c:v>2.6906580000000004</c:v>
                </c:pt>
                <c:pt idx="4">
                  <c:v>0.66173899999999986</c:v>
                </c:pt>
                <c:pt idx="5">
                  <c:v>0.41081999999999996</c:v>
                </c:pt>
                <c:pt idx="6">
                  <c:v>0.37917200000000001</c:v>
                </c:pt>
                <c:pt idx="7">
                  <c:v>0.34613100000000008</c:v>
                </c:pt>
                <c:pt idx="8">
                  <c:v>0.40904100000000004</c:v>
                </c:pt>
                <c:pt idx="9">
                  <c:v>2.7482289999999998</c:v>
                </c:pt>
                <c:pt idx="10">
                  <c:v>8.7829260000000016</c:v>
                </c:pt>
                <c:pt idx="11">
                  <c:v>7.3522480000000003</c:v>
                </c:pt>
              </c:numCache>
            </c:numRef>
          </c:val>
          <c:extLst>
            <c:ext xmlns:c16="http://schemas.microsoft.com/office/drawing/2014/chart" uri="{C3380CC4-5D6E-409C-BE32-E72D297353CC}">
              <c16:uniqueId val="{00000002-4C35-4A99-9853-A866AAAB61CA}"/>
            </c:ext>
          </c:extLst>
        </c:ser>
        <c:ser>
          <c:idx val="3"/>
          <c:order val="3"/>
          <c:tx>
            <c:strRef>
              <c:f>'8.8'!$A$30</c:f>
              <c:strCache>
                <c:ptCount val="1"/>
                <c:pt idx="0">
                  <c:v>Construction</c:v>
                </c:pt>
              </c:strCache>
            </c:strRef>
          </c:tx>
          <c:invertIfNegative val="0"/>
          <c:val>
            <c:numRef>
              <c:f>'8.8'!$B$30:$M$30</c:f>
              <c:numCache>
                <c:formatCode>#,##0.0</c:formatCode>
                <c:ptCount val="12"/>
                <c:pt idx="0">
                  <c:v>23.414240999999997</c:v>
                </c:pt>
                <c:pt idx="1">
                  <c:v>12.471139000000001</c:v>
                </c:pt>
                <c:pt idx="2">
                  <c:v>10.363882999999998</c:v>
                </c:pt>
                <c:pt idx="3">
                  <c:v>7.5256569999999998</c:v>
                </c:pt>
                <c:pt idx="4">
                  <c:v>2.6581550000000003</c:v>
                </c:pt>
                <c:pt idx="5">
                  <c:v>1.3982319999999999</c:v>
                </c:pt>
                <c:pt idx="6">
                  <c:v>0.97317299999999995</c:v>
                </c:pt>
                <c:pt idx="7">
                  <c:v>1.472183</c:v>
                </c:pt>
                <c:pt idx="8">
                  <c:v>2.3244719999999996</c:v>
                </c:pt>
                <c:pt idx="9">
                  <c:v>6.9426699999999997</c:v>
                </c:pt>
                <c:pt idx="10">
                  <c:v>15.206470000000001</c:v>
                </c:pt>
                <c:pt idx="11">
                  <c:v>17.701450000000001</c:v>
                </c:pt>
              </c:numCache>
            </c:numRef>
          </c:val>
          <c:extLst>
            <c:ext xmlns:c16="http://schemas.microsoft.com/office/drawing/2014/chart" uri="{C3380CC4-5D6E-409C-BE32-E72D297353CC}">
              <c16:uniqueId val="{00000003-4C35-4A99-9853-A866AAAB61CA}"/>
            </c:ext>
          </c:extLst>
        </c:ser>
        <c:ser>
          <c:idx val="4"/>
          <c:order val="4"/>
          <c:tx>
            <c:strRef>
              <c:f>'8.8'!$A$31</c:f>
              <c:strCache>
                <c:ptCount val="1"/>
                <c:pt idx="0">
                  <c:v>Farming and forestry</c:v>
                </c:pt>
              </c:strCache>
            </c:strRef>
          </c:tx>
          <c:spPr>
            <a:solidFill>
              <a:schemeClr val="accent5"/>
            </a:solidFill>
          </c:spPr>
          <c:invertIfNegative val="0"/>
          <c:val>
            <c:numRef>
              <c:f>'8.8'!$B$31:$M$31</c:f>
              <c:numCache>
                <c:formatCode>#,##0.0</c:formatCode>
                <c:ptCount val="12"/>
                <c:pt idx="0">
                  <c:v>4.17964</c:v>
                </c:pt>
                <c:pt idx="1">
                  <c:v>4.0472450000000002</c:v>
                </c:pt>
                <c:pt idx="2">
                  <c:v>3.7741500000000001</c:v>
                </c:pt>
                <c:pt idx="3">
                  <c:v>3.977214</c:v>
                </c:pt>
                <c:pt idx="4">
                  <c:v>3.6698729999999999</c:v>
                </c:pt>
                <c:pt idx="5">
                  <c:v>3.2703709999999999</c:v>
                </c:pt>
                <c:pt idx="6">
                  <c:v>1.4716600000000002</c:v>
                </c:pt>
                <c:pt idx="7">
                  <c:v>3.019987</c:v>
                </c:pt>
                <c:pt idx="8">
                  <c:v>1.5543150000000001</c:v>
                </c:pt>
                <c:pt idx="9">
                  <c:v>2.0264859999999998</c:v>
                </c:pt>
                <c:pt idx="10">
                  <c:v>3.0571890000000002</c:v>
                </c:pt>
                <c:pt idx="11">
                  <c:v>1.5728550000000001</c:v>
                </c:pt>
              </c:numCache>
            </c:numRef>
          </c:val>
          <c:extLst>
            <c:ext xmlns:c16="http://schemas.microsoft.com/office/drawing/2014/chart" uri="{C3380CC4-5D6E-409C-BE32-E72D297353CC}">
              <c16:uniqueId val="{00000004-4C35-4A99-9853-A866AAAB61CA}"/>
            </c:ext>
          </c:extLst>
        </c:ser>
        <c:ser>
          <c:idx val="5"/>
          <c:order val="5"/>
          <c:tx>
            <c:strRef>
              <c:f>'8.8'!$A$32</c:f>
              <c:strCache>
                <c:ptCount val="1"/>
                <c:pt idx="0">
                  <c:v>Households</c:v>
                </c:pt>
              </c:strCache>
            </c:strRef>
          </c:tx>
          <c:spPr>
            <a:solidFill>
              <a:schemeClr val="accent6"/>
            </a:solidFill>
          </c:spPr>
          <c:invertIfNegative val="0"/>
          <c:val>
            <c:numRef>
              <c:f>'8.8'!$B$32:$M$32</c:f>
              <c:numCache>
                <c:formatCode>#,##0.0</c:formatCode>
                <c:ptCount val="12"/>
                <c:pt idx="0">
                  <c:v>834.97646199999997</c:v>
                </c:pt>
                <c:pt idx="1">
                  <c:v>536.27091000000007</c:v>
                </c:pt>
                <c:pt idx="2">
                  <c:v>498.94566599999996</c:v>
                </c:pt>
                <c:pt idx="3">
                  <c:v>372.11696500000005</c:v>
                </c:pt>
                <c:pt idx="4">
                  <c:v>162.38005100000001</c:v>
                </c:pt>
                <c:pt idx="5">
                  <c:v>132.57120699999996</c:v>
                </c:pt>
                <c:pt idx="6">
                  <c:v>112.02601200000002</c:v>
                </c:pt>
                <c:pt idx="7">
                  <c:v>114.97259800000002</c:v>
                </c:pt>
                <c:pt idx="8">
                  <c:v>170.058378</c:v>
                </c:pt>
                <c:pt idx="9">
                  <c:v>433.51193600000005</c:v>
                </c:pt>
                <c:pt idx="10">
                  <c:v>691.87733100000014</c:v>
                </c:pt>
                <c:pt idx="11">
                  <c:v>813.80917899999997</c:v>
                </c:pt>
              </c:numCache>
            </c:numRef>
          </c:val>
          <c:extLst>
            <c:ext xmlns:c16="http://schemas.microsoft.com/office/drawing/2014/chart" uri="{C3380CC4-5D6E-409C-BE32-E72D297353CC}">
              <c16:uniqueId val="{00000005-4C35-4A99-9853-A866AAAB61CA}"/>
            </c:ext>
          </c:extLst>
        </c:ser>
        <c:ser>
          <c:idx val="6"/>
          <c:order val="6"/>
          <c:tx>
            <c:strRef>
              <c:f>'8.8'!$A$33</c:f>
              <c:strCache>
                <c:ptCount val="1"/>
                <c:pt idx="0">
                  <c:v>Retail, services, schools, health care</c:v>
                </c:pt>
              </c:strCache>
            </c:strRef>
          </c:tx>
          <c:spPr>
            <a:solidFill>
              <a:srgbClr val="F0948F"/>
            </a:solidFill>
          </c:spPr>
          <c:invertIfNegative val="0"/>
          <c:val>
            <c:numRef>
              <c:f>'8.8'!$B$33:$M$33</c:f>
              <c:numCache>
                <c:formatCode>#,##0.0</c:formatCode>
                <c:ptCount val="12"/>
                <c:pt idx="0">
                  <c:v>430.08456099999995</c:v>
                </c:pt>
                <c:pt idx="1">
                  <c:v>270.33730499999996</c:v>
                </c:pt>
                <c:pt idx="2">
                  <c:v>239.72715700000001</c:v>
                </c:pt>
                <c:pt idx="3">
                  <c:v>133.12749000000002</c:v>
                </c:pt>
                <c:pt idx="4">
                  <c:v>54.07023800000001</c:v>
                </c:pt>
                <c:pt idx="5">
                  <c:v>39.548406999999983</c:v>
                </c:pt>
                <c:pt idx="6">
                  <c:v>41.971299999999999</c:v>
                </c:pt>
                <c:pt idx="7">
                  <c:v>46.695399000000009</c:v>
                </c:pt>
                <c:pt idx="8">
                  <c:v>58.468935000000002</c:v>
                </c:pt>
                <c:pt idx="9">
                  <c:v>145.75508199999999</c:v>
                </c:pt>
                <c:pt idx="10">
                  <c:v>269.18541800000003</c:v>
                </c:pt>
                <c:pt idx="11">
                  <c:v>312.547777</c:v>
                </c:pt>
              </c:numCache>
            </c:numRef>
          </c:val>
          <c:extLst>
            <c:ext xmlns:c16="http://schemas.microsoft.com/office/drawing/2014/chart" uri="{C3380CC4-5D6E-409C-BE32-E72D297353CC}">
              <c16:uniqueId val="{00000006-4C35-4A99-9853-A866AAAB61CA}"/>
            </c:ext>
          </c:extLst>
        </c:ser>
        <c:ser>
          <c:idx val="7"/>
          <c:order val="7"/>
          <c:tx>
            <c:strRef>
              <c:f>'8.8'!$A$34</c:f>
              <c:strCache>
                <c:ptCount val="1"/>
                <c:pt idx="0">
                  <c:v>Other</c:v>
                </c:pt>
              </c:strCache>
            </c:strRef>
          </c:tx>
          <c:spPr>
            <a:solidFill>
              <a:srgbClr val="F7C9C7"/>
            </a:solidFill>
          </c:spPr>
          <c:invertIfNegative val="0"/>
          <c:val>
            <c:numRef>
              <c:f>'8.8'!$B$34:$M$34</c:f>
              <c:numCache>
                <c:formatCode>#,##0.0</c:formatCode>
                <c:ptCount val="12"/>
                <c:pt idx="0">
                  <c:v>24.609330000000003</c:v>
                </c:pt>
                <c:pt idx="1">
                  <c:v>14.781283</c:v>
                </c:pt>
                <c:pt idx="2">
                  <c:v>13.237739000000001</c:v>
                </c:pt>
                <c:pt idx="3">
                  <c:v>8.5631210000000006</c:v>
                </c:pt>
                <c:pt idx="4">
                  <c:v>3.5551269999999997</c:v>
                </c:pt>
                <c:pt idx="5">
                  <c:v>2.6480220000000001</c:v>
                </c:pt>
                <c:pt idx="6">
                  <c:v>2.7246650000000003</c:v>
                </c:pt>
                <c:pt idx="7">
                  <c:v>2.3714539999999995</c:v>
                </c:pt>
                <c:pt idx="8">
                  <c:v>3.5816750000000002</c:v>
                </c:pt>
                <c:pt idx="9">
                  <c:v>9.3188680000000002</c:v>
                </c:pt>
                <c:pt idx="10">
                  <c:v>17.143681000000001</c:v>
                </c:pt>
                <c:pt idx="11">
                  <c:v>21.022283999999999</c:v>
                </c:pt>
              </c:numCache>
            </c:numRef>
          </c:val>
          <c:extLst>
            <c:ext xmlns:c16="http://schemas.microsoft.com/office/drawing/2014/chart" uri="{C3380CC4-5D6E-409C-BE32-E72D297353CC}">
              <c16:uniqueId val="{00000007-4C35-4A99-9853-A866AAAB61CA}"/>
            </c:ext>
          </c:extLst>
        </c:ser>
        <c:dLbls>
          <c:showLegendKey val="0"/>
          <c:showVal val="0"/>
          <c:showCatName val="0"/>
          <c:showSerName val="0"/>
          <c:showPercent val="0"/>
          <c:showBubbleSize val="0"/>
        </c:dLbls>
        <c:gapWidth val="50"/>
        <c:overlap val="100"/>
        <c:axId val="287894528"/>
        <c:axId val="287896320"/>
      </c:barChart>
      <c:catAx>
        <c:axId val="28789452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7896320"/>
        <c:crosses val="autoZero"/>
        <c:auto val="1"/>
        <c:lblAlgn val="ctr"/>
        <c:lblOffset val="100"/>
        <c:noMultiLvlLbl val="0"/>
      </c:catAx>
      <c:valAx>
        <c:axId val="287896320"/>
        <c:scaling>
          <c:orientation val="minMax"/>
          <c:max val="200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7894528"/>
        <c:crosses val="autoZero"/>
        <c:crossBetween val="between"/>
        <c:majorUnit val="5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b="1" i="0" baseline="0">
                <a:solidFill>
                  <a:srgbClr val="233060"/>
                </a:solidFill>
                <a:effectLst/>
              </a:rPr>
              <a:t>Share in CR</a:t>
            </a:r>
            <a:endParaRPr lang="cs-CZ" sz="1000">
              <a:solidFill>
                <a:srgbClr val="233060"/>
              </a:solidFill>
              <a:effectLst/>
            </a:endParaRPr>
          </a:p>
        </c:rich>
      </c:tx>
      <c:layout>
        <c:manualLayout>
          <c:xMode val="edge"/>
          <c:yMode val="edge"/>
          <c:x val="5.2920909316305355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'8.8'!$M$39</c:f>
              <c:strCache>
                <c:ptCount val="1"/>
                <c:pt idx="0">
                  <c:v>Installed capacity</c:v>
                </c:pt>
              </c:strCache>
            </c:strRef>
          </c:tx>
          <c:invertIfNegative val="0"/>
          <c:val>
            <c:numRef>
              <c:f>'8.8'!$N$39</c:f>
              <c:numCache>
                <c:formatCode>0.0%</c:formatCode>
                <c:ptCount val="1"/>
                <c:pt idx="0">
                  <c:v>0.15854522195138793</c:v>
                </c:pt>
              </c:numCache>
            </c:numRef>
          </c:val>
          <c:extLst>
            <c:ext xmlns:c16="http://schemas.microsoft.com/office/drawing/2014/chart" uri="{C3380CC4-5D6E-409C-BE32-E72D297353CC}">
              <c16:uniqueId val="{00000000-115A-4B6C-9703-FB8588C05095}"/>
            </c:ext>
          </c:extLst>
        </c:ser>
        <c:ser>
          <c:idx val="1"/>
          <c:order val="1"/>
          <c:tx>
            <c:strRef>
              <c:f>'8.8'!$M$40</c:f>
              <c:strCache>
                <c:ptCount val="1"/>
                <c:pt idx="0">
                  <c:v>Gross heat production</c:v>
                </c:pt>
              </c:strCache>
            </c:strRef>
          </c:tx>
          <c:invertIfNegative val="0"/>
          <c:val>
            <c:numRef>
              <c:f>'8.8'!$N$40</c:f>
              <c:numCache>
                <c:formatCode>0.0%</c:formatCode>
                <c:ptCount val="1"/>
                <c:pt idx="0">
                  <c:v>0.17489085820999792</c:v>
                </c:pt>
              </c:numCache>
            </c:numRef>
          </c:val>
          <c:extLst>
            <c:ext xmlns:c16="http://schemas.microsoft.com/office/drawing/2014/chart" uri="{C3380CC4-5D6E-409C-BE32-E72D297353CC}">
              <c16:uniqueId val="{00000001-115A-4B6C-9703-FB8588C05095}"/>
            </c:ext>
          </c:extLst>
        </c:ser>
        <c:ser>
          <c:idx val="2"/>
          <c:order val="2"/>
          <c:tx>
            <c:strRef>
              <c:f>'8.8'!$M$41</c:f>
              <c:strCache>
                <c:ptCount val="1"/>
                <c:pt idx="0">
                  <c:v>Heat supply</c:v>
                </c:pt>
              </c:strCache>
            </c:strRef>
          </c:tx>
          <c:invertIfNegative val="0"/>
          <c:val>
            <c:numRef>
              <c:f>'8.8'!$N$41</c:f>
              <c:numCache>
                <c:formatCode>0.0%</c:formatCode>
                <c:ptCount val="1"/>
                <c:pt idx="0">
                  <c:v>0.13700540871752653</c:v>
                </c:pt>
              </c:numCache>
            </c:numRef>
          </c:val>
          <c:extLst>
            <c:ext xmlns:c16="http://schemas.microsoft.com/office/drawing/2014/chart" uri="{C3380CC4-5D6E-409C-BE32-E72D297353CC}">
              <c16:uniqueId val="{00000002-115A-4B6C-9703-FB8588C05095}"/>
            </c:ext>
          </c:extLst>
        </c:ser>
        <c:dLbls>
          <c:showLegendKey val="0"/>
          <c:showVal val="0"/>
          <c:showCatName val="0"/>
          <c:showSerName val="0"/>
          <c:showPercent val="0"/>
          <c:showBubbleSize val="0"/>
        </c:dLbls>
        <c:gapWidth val="150"/>
        <c:axId val="288455680"/>
        <c:axId val="288461568"/>
      </c:barChart>
      <c:catAx>
        <c:axId val="288455680"/>
        <c:scaling>
          <c:orientation val="maxMin"/>
        </c:scaling>
        <c:delete val="0"/>
        <c:axPos val="l"/>
        <c:numFmt formatCode="General" sourceLinked="1"/>
        <c:majorTickMark val="none"/>
        <c:minorTickMark val="none"/>
        <c:tickLblPos val="none"/>
        <c:crossAx val="288461568"/>
        <c:crosses val="autoZero"/>
        <c:auto val="1"/>
        <c:lblAlgn val="ctr"/>
        <c:lblOffset val="100"/>
        <c:noMultiLvlLbl val="0"/>
      </c:catAx>
      <c:valAx>
        <c:axId val="288461568"/>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8455680"/>
        <c:crosses val="max"/>
        <c:crossBetween val="between"/>
      </c:valAx>
    </c:plotArea>
    <c:legend>
      <c:legendPos val="b"/>
      <c:layout>
        <c:manualLayout>
          <c:xMode val="edge"/>
          <c:yMode val="edge"/>
          <c:x val="2.8660647875041679E-2"/>
          <c:y val="0.68642919059969776"/>
          <c:w val="0.56654257129992647"/>
          <c:h val="0.31357080940030208"/>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latin typeface="Arial" panose="020B0604020202020204" pitchFamily="34" charset="0"/>
                <a:cs typeface="Arial" panose="020B0604020202020204" pitchFamily="34" charset="0"/>
              </a:defRPr>
            </a:pPr>
            <a:r>
              <a:rPr lang="cs-CZ" sz="1000" b="1" i="0" u="none" strike="noStrike" baseline="0">
                <a:solidFill>
                  <a:srgbClr val="233060"/>
                </a:solidFill>
                <a:effectLst/>
                <a:latin typeface="Arial" panose="020B0604020202020204" pitchFamily="34" charset="0"/>
                <a:cs typeface="Arial" panose="020B0604020202020204" pitchFamily="34" charset="0"/>
              </a:rPr>
              <a:t>Heat supply by fuel </a:t>
            </a:r>
            <a:r>
              <a:rPr lang="en-US" sz="1000" b="1" i="0" u="none" strike="noStrike" baseline="0">
                <a:solidFill>
                  <a:srgbClr val="233060"/>
                </a:solidFill>
                <a:effectLst/>
                <a:latin typeface="Arial" panose="020B0604020202020204" pitchFamily="34" charset="0"/>
                <a:cs typeface="Arial" panose="020B0604020202020204" pitchFamily="34" charset="0"/>
              </a:rPr>
              <a:t>[</a:t>
            </a:r>
            <a:r>
              <a:rPr lang="cs-CZ" sz="1000" b="1" i="0" u="none" strike="noStrike" baseline="0">
                <a:solidFill>
                  <a:srgbClr val="233060"/>
                </a:solidFill>
                <a:effectLst/>
                <a:latin typeface="Arial" panose="020B0604020202020204" pitchFamily="34" charset="0"/>
                <a:cs typeface="Arial" panose="020B0604020202020204" pitchFamily="34" charset="0"/>
              </a:rPr>
              <a:t>TJ</a:t>
            </a:r>
            <a:r>
              <a:rPr lang="en-US" sz="1000" b="1" i="0" u="none" strike="noStrike" baseline="0">
                <a:solidFill>
                  <a:srgbClr val="233060"/>
                </a:solidFill>
                <a:effectLst/>
                <a:latin typeface="Arial" panose="020B0604020202020204" pitchFamily="34" charset="0"/>
                <a:cs typeface="Arial" panose="020B0604020202020204" pitchFamily="34" charset="0"/>
              </a:rPr>
              <a:t>]</a:t>
            </a:r>
            <a:endParaRPr lang="cs-CZ" sz="1000">
              <a:solidFill>
                <a:srgbClr val="233060"/>
              </a:solidFill>
              <a:latin typeface="Arial" panose="020B0604020202020204" pitchFamily="34" charset="0"/>
              <a:cs typeface="Arial" panose="020B0604020202020204" pitchFamily="34" charset="0"/>
            </a:endParaRPr>
          </a:p>
        </c:rich>
      </c:tx>
      <c:layout>
        <c:manualLayout>
          <c:xMode val="edge"/>
          <c:yMode val="edge"/>
          <c:x val="3.1527539467353077E-3"/>
          <c:y val="2.0293264279007205E-2"/>
        </c:manualLayout>
      </c:layout>
      <c:overlay val="0"/>
    </c:title>
    <c:autoTitleDeleted val="0"/>
    <c:plotArea>
      <c:layout/>
      <c:barChart>
        <c:barDir val="col"/>
        <c:grouping val="stacked"/>
        <c:varyColors val="0"/>
        <c:ser>
          <c:idx val="0"/>
          <c:order val="0"/>
          <c:tx>
            <c:strRef>
              <c:f>'8.8'!$A$10</c:f>
              <c:strCache>
                <c:ptCount val="1"/>
                <c:pt idx="0">
                  <c:v>Biomass</c:v>
                </c:pt>
              </c:strCache>
            </c:strRef>
          </c:tx>
          <c:spPr>
            <a:solidFill>
              <a:srgbClr val="23315F"/>
            </a:solidFill>
          </c:spPr>
          <c:invertIfNegative val="0"/>
          <c:val>
            <c:numRef>
              <c:f>'8.8'!$B$10:$M$10</c:f>
              <c:numCache>
                <c:formatCode>#,##0.0</c:formatCode>
                <c:ptCount val="12"/>
                <c:pt idx="0">
                  <c:v>89.854146000000014</c:v>
                </c:pt>
                <c:pt idx="1">
                  <c:v>65.53890899999999</c:v>
                </c:pt>
                <c:pt idx="2">
                  <c:v>76.77352599999999</c:v>
                </c:pt>
                <c:pt idx="3">
                  <c:v>48.727542</c:v>
                </c:pt>
                <c:pt idx="4">
                  <c:v>18.373467999999995</c:v>
                </c:pt>
                <c:pt idx="5">
                  <c:v>25.705352999999995</c:v>
                </c:pt>
                <c:pt idx="6">
                  <c:v>24.843421000000003</c:v>
                </c:pt>
                <c:pt idx="7">
                  <c:v>10.779618000000003</c:v>
                </c:pt>
                <c:pt idx="8">
                  <c:v>28.523270000000004</c:v>
                </c:pt>
                <c:pt idx="9">
                  <c:v>72.62876399999999</c:v>
                </c:pt>
                <c:pt idx="10">
                  <c:v>100.96117999999998</c:v>
                </c:pt>
                <c:pt idx="11">
                  <c:v>101.50864800000001</c:v>
                </c:pt>
              </c:numCache>
            </c:numRef>
          </c:val>
          <c:extLst>
            <c:ext xmlns:c16="http://schemas.microsoft.com/office/drawing/2014/chart" uri="{C3380CC4-5D6E-409C-BE32-E72D297353CC}">
              <c16:uniqueId val="{00000000-69D9-4AAC-A061-D4A990A73091}"/>
            </c:ext>
          </c:extLst>
        </c:ser>
        <c:ser>
          <c:idx val="1"/>
          <c:order val="1"/>
          <c:tx>
            <c:strRef>
              <c:f>'8.8'!$A$11</c:f>
              <c:strCache>
                <c:ptCount val="1"/>
                <c:pt idx="0">
                  <c:v>Biogas</c:v>
                </c:pt>
              </c:strCache>
            </c:strRef>
          </c:tx>
          <c:spPr>
            <a:solidFill>
              <a:srgbClr val="5A6588"/>
            </a:solidFill>
          </c:spPr>
          <c:invertIfNegative val="0"/>
          <c:val>
            <c:numRef>
              <c:f>'8.8'!$B$11:$M$11</c:f>
              <c:numCache>
                <c:formatCode>#,##0.0</c:formatCode>
                <c:ptCount val="12"/>
                <c:pt idx="0">
                  <c:v>0.140984</c:v>
                </c:pt>
                <c:pt idx="1">
                  <c:v>0.106086</c:v>
                </c:pt>
                <c:pt idx="2">
                  <c:v>0.10123</c:v>
                </c:pt>
                <c:pt idx="3">
                  <c:v>8.3388999999999991E-2</c:v>
                </c:pt>
                <c:pt idx="4">
                  <c:v>4.0562000000000001E-2</c:v>
                </c:pt>
                <c:pt idx="5">
                  <c:v>3.7651999999999998E-2</c:v>
                </c:pt>
                <c:pt idx="6">
                  <c:v>3.7543E-2</c:v>
                </c:pt>
                <c:pt idx="7">
                  <c:v>5.0783000000000002E-2</c:v>
                </c:pt>
                <c:pt idx="8">
                  <c:v>5.3973999999999994E-2</c:v>
                </c:pt>
                <c:pt idx="9">
                  <c:v>8.4173999999999999E-2</c:v>
                </c:pt>
                <c:pt idx="10">
                  <c:v>0.122614</c:v>
                </c:pt>
                <c:pt idx="11">
                  <c:v>0.14971099999999998</c:v>
                </c:pt>
              </c:numCache>
            </c:numRef>
          </c:val>
          <c:extLst>
            <c:ext xmlns:c16="http://schemas.microsoft.com/office/drawing/2014/chart" uri="{C3380CC4-5D6E-409C-BE32-E72D297353CC}">
              <c16:uniqueId val="{00000001-69D9-4AAC-A061-D4A990A73091}"/>
            </c:ext>
          </c:extLst>
        </c:ser>
        <c:ser>
          <c:idx val="2"/>
          <c:order val="2"/>
          <c:tx>
            <c:strRef>
              <c:f>'8.8'!$A$12</c:f>
              <c:strCache>
                <c:ptCount val="1"/>
                <c:pt idx="0">
                  <c:v>Hard coal</c:v>
                </c:pt>
              </c:strCache>
            </c:strRef>
          </c:tx>
          <c:spPr>
            <a:solidFill>
              <a:srgbClr val="9198B0"/>
            </a:solidFill>
          </c:spPr>
          <c:invertIfNegative val="0"/>
          <c:val>
            <c:numRef>
              <c:f>'8.8'!$B$12:$M$12</c:f>
              <c:numCache>
                <c:formatCode>#,##0.0</c:formatCode>
                <c:ptCount val="12"/>
                <c:pt idx="0">
                  <c:v>1056.5183559999998</c:v>
                </c:pt>
                <c:pt idx="1">
                  <c:v>632.90731000000005</c:v>
                </c:pt>
                <c:pt idx="2">
                  <c:v>576.76862399999993</c:v>
                </c:pt>
                <c:pt idx="3">
                  <c:v>390.468703</c:v>
                </c:pt>
                <c:pt idx="4">
                  <c:v>157.50368700000001</c:v>
                </c:pt>
                <c:pt idx="5">
                  <c:v>117.51583600000001</c:v>
                </c:pt>
                <c:pt idx="6">
                  <c:v>83.975839999999991</c:v>
                </c:pt>
                <c:pt idx="7">
                  <c:v>100.400992</c:v>
                </c:pt>
                <c:pt idx="8">
                  <c:v>126.45357800000001</c:v>
                </c:pt>
                <c:pt idx="9">
                  <c:v>374.190766</c:v>
                </c:pt>
                <c:pt idx="10">
                  <c:v>698.25529000000017</c:v>
                </c:pt>
                <c:pt idx="11">
                  <c:v>809.76138600000002</c:v>
                </c:pt>
              </c:numCache>
            </c:numRef>
          </c:val>
          <c:extLst>
            <c:ext xmlns:c16="http://schemas.microsoft.com/office/drawing/2014/chart" uri="{C3380CC4-5D6E-409C-BE32-E72D297353CC}">
              <c16:uniqueId val="{00000002-69D9-4AAC-A061-D4A990A73091}"/>
            </c:ext>
          </c:extLst>
        </c:ser>
        <c:ser>
          <c:idx val="3"/>
          <c:order val="3"/>
          <c:tx>
            <c:strRef>
              <c:f>'8.8'!$A$13</c:f>
              <c:strCache>
                <c:ptCount val="1"/>
                <c:pt idx="0">
                  <c:v>Electrical energy</c:v>
                </c:pt>
              </c:strCache>
            </c:strRef>
          </c:tx>
          <c:spPr>
            <a:solidFill>
              <a:srgbClr val="C8CBD7"/>
            </a:solidFill>
          </c:spPr>
          <c:invertIfNegative val="0"/>
          <c:val>
            <c:numRef>
              <c:f>'8.8'!$B$13:$M$13</c:f>
              <c:numCache>
                <c:formatCode>#,##0.0</c:formatCode>
                <c:ptCount val="12"/>
                <c:pt idx="0">
                  <c:v>0</c:v>
                </c:pt>
                <c:pt idx="1">
                  <c:v>0</c:v>
                </c:pt>
                <c:pt idx="2">
                  <c:v>0</c:v>
                </c:pt>
                <c:pt idx="3">
                  <c:v>0</c:v>
                </c:pt>
                <c:pt idx="4">
                  <c:v>2.7414000000000001E-2</c:v>
                </c:pt>
                <c:pt idx="5">
                  <c:v>2.5376000000000003E-2</c:v>
                </c:pt>
                <c:pt idx="6">
                  <c:v>1.5458E-2</c:v>
                </c:pt>
                <c:pt idx="7">
                  <c:v>3.2606000000000003E-2</c:v>
                </c:pt>
                <c:pt idx="8">
                  <c:v>1.4121E-2</c:v>
                </c:pt>
                <c:pt idx="9">
                  <c:v>1.0999999999999999E-2</c:v>
                </c:pt>
                <c:pt idx="10">
                  <c:v>9.8110000000000003E-3</c:v>
                </c:pt>
                <c:pt idx="11">
                  <c:v>1.2074E-2</c:v>
                </c:pt>
              </c:numCache>
            </c:numRef>
          </c:val>
          <c:extLst>
            <c:ext xmlns:c16="http://schemas.microsoft.com/office/drawing/2014/chart" uri="{C3380CC4-5D6E-409C-BE32-E72D297353CC}">
              <c16:uniqueId val="{00000003-69D9-4AAC-A061-D4A990A73091}"/>
            </c:ext>
          </c:extLst>
        </c:ser>
        <c:ser>
          <c:idx val="4"/>
          <c:order val="4"/>
          <c:tx>
            <c:strRef>
              <c:f>'8.8'!$A$14</c:f>
              <c:strCache>
                <c:ptCount val="1"/>
                <c:pt idx="0">
                  <c:v>Ambient energy (heat pump)</c:v>
                </c:pt>
              </c:strCache>
            </c:strRef>
          </c:tx>
          <c:spPr>
            <a:solidFill>
              <a:srgbClr val="E02C1F"/>
            </a:solidFill>
          </c:spPr>
          <c:invertIfNegative val="0"/>
          <c:val>
            <c:numRef>
              <c:f>'8.8'!$B$14:$M$14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69D9-4AAC-A061-D4A990A73091}"/>
            </c:ext>
          </c:extLst>
        </c:ser>
        <c:ser>
          <c:idx val="5"/>
          <c:order val="5"/>
          <c:tx>
            <c:strRef>
              <c:f>'8.8'!$A$15</c:f>
              <c:strCache>
                <c:ptCount val="1"/>
                <c:pt idx="0">
                  <c:v>Solar energy (solar panel)</c:v>
                </c:pt>
              </c:strCache>
            </c:strRef>
          </c:tx>
          <c:spPr>
            <a:solidFill>
              <a:srgbClr val="E86158"/>
            </a:solidFill>
          </c:spPr>
          <c:invertIfNegative val="0"/>
          <c:val>
            <c:numRef>
              <c:f>'8.8'!$B$15:$M$15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69D9-4AAC-A061-D4A990A73091}"/>
            </c:ext>
          </c:extLst>
        </c:ser>
        <c:ser>
          <c:idx val="6"/>
          <c:order val="6"/>
          <c:tx>
            <c:strRef>
              <c:f>'8.8'!$A$16</c:f>
              <c:strCache>
                <c:ptCount val="1"/>
                <c:pt idx="0">
                  <c:v>Brown coal</c:v>
                </c:pt>
              </c:strCache>
            </c:strRef>
          </c:tx>
          <c:spPr>
            <a:solidFill>
              <a:srgbClr val="F0948F"/>
            </a:solidFill>
          </c:spPr>
          <c:invertIfNegative val="0"/>
          <c:val>
            <c:numRef>
              <c:f>'8.8'!$B$16:$M$16</c:f>
              <c:numCache>
                <c:formatCode>#,##0.0</c:formatCode>
                <c:ptCount val="12"/>
                <c:pt idx="0">
                  <c:v>78.410438999999997</c:v>
                </c:pt>
                <c:pt idx="1">
                  <c:v>58.241909</c:v>
                </c:pt>
                <c:pt idx="2">
                  <c:v>37.691724000000001</c:v>
                </c:pt>
                <c:pt idx="3">
                  <c:v>9.7476140000000004</c:v>
                </c:pt>
                <c:pt idx="4">
                  <c:v>5.9341299999999997</c:v>
                </c:pt>
                <c:pt idx="5">
                  <c:v>3.0116900000000002</c:v>
                </c:pt>
                <c:pt idx="6">
                  <c:v>3.0697399999999999</c:v>
                </c:pt>
                <c:pt idx="7">
                  <c:v>6.2800699999999994</c:v>
                </c:pt>
                <c:pt idx="8">
                  <c:v>5.8952999999999998</c:v>
                </c:pt>
                <c:pt idx="9">
                  <c:v>16.382709999999999</c:v>
                </c:pt>
                <c:pt idx="10">
                  <c:v>29.775976999999997</c:v>
                </c:pt>
                <c:pt idx="11">
                  <c:v>30.016249999999999</c:v>
                </c:pt>
              </c:numCache>
            </c:numRef>
          </c:val>
          <c:extLst>
            <c:ext xmlns:c16="http://schemas.microsoft.com/office/drawing/2014/chart" uri="{C3380CC4-5D6E-409C-BE32-E72D297353CC}">
              <c16:uniqueId val="{00000006-69D9-4AAC-A061-D4A990A73091}"/>
            </c:ext>
          </c:extLst>
        </c:ser>
        <c:ser>
          <c:idx val="7"/>
          <c:order val="7"/>
          <c:tx>
            <c:strRef>
              <c:f>'8.8'!$A$17</c:f>
              <c:strCache>
                <c:ptCount val="1"/>
                <c:pt idx="0">
                  <c:v>Nuclear fuel</c:v>
                </c:pt>
              </c:strCache>
            </c:strRef>
          </c:tx>
          <c:spPr>
            <a:solidFill>
              <a:srgbClr val="F7C9C7"/>
            </a:solidFill>
          </c:spPr>
          <c:invertIfNegative val="0"/>
          <c:val>
            <c:numRef>
              <c:f>'8.8'!$B$17:$M$17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69D9-4AAC-A061-D4A990A73091}"/>
            </c:ext>
          </c:extLst>
        </c:ser>
        <c:ser>
          <c:idx val="8"/>
          <c:order val="8"/>
          <c:tx>
            <c:strRef>
              <c:f>'8.8'!$A$18</c:f>
              <c:strCache>
                <c:ptCount val="1"/>
                <c:pt idx="0">
                  <c:v>Coke</c:v>
                </c:pt>
              </c:strCache>
            </c:strRef>
          </c:tx>
          <c:spPr>
            <a:solidFill>
              <a:srgbClr val="262626"/>
            </a:solidFill>
          </c:spPr>
          <c:invertIfNegative val="0"/>
          <c:val>
            <c:numRef>
              <c:f>'8.8'!$B$18:$M$18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69D9-4AAC-A061-D4A990A73091}"/>
            </c:ext>
          </c:extLst>
        </c:ser>
        <c:ser>
          <c:idx val="9"/>
          <c:order val="9"/>
          <c:tx>
            <c:strRef>
              <c:f>'8.8'!$A$19</c:f>
              <c:strCache>
                <c:ptCount val="1"/>
                <c:pt idx="0">
                  <c:v>Waste heat</c:v>
                </c:pt>
              </c:strCache>
            </c:strRef>
          </c:tx>
          <c:spPr>
            <a:solidFill>
              <a:srgbClr val="646363"/>
            </a:solidFill>
          </c:spPr>
          <c:invertIfNegative val="0"/>
          <c:val>
            <c:numRef>
              <c:f>'8.8'!$B$19:$M$19</c:f>
              <c:numCache>
                <c:formatCode>#,##0.0</c:formatCode>
                <c:ptCount val="12"/>
                <c:pt idx="0">
                  <c:v>58.995570000000001</c:v>
                </c:pt>
                <c:pt idx="1">
                  <c:v>52.776729999999993</c:v>
                </c:pt>
                <c:pt idx="2">
                  <c:v>47.84422</c:v>
                </c:pt>
                <c:pt idx="3">
                  <c:v>55.272829999999999</c:v>
                </c:pt>
                <c:pt idx="4">
                  <c:v>46.059719999999999</c:v>
                </c:pt>
                <c:pt idx="5">
                  <c:v>45.937559999999998</c:v>
                </c:pt>
                <c:pt idx="6">
                  <c:v>47.894980000000004</c:v>
                </c:pt>
                <c:pt idx="7">
                  <c:v>47.189800000000005</c:v>
                </c:pt>
                <c:pt idx="8">
                  <c:v>36.778109999999998</c:v>
                </c:pt>
                <c:pt idx="9">
                  <c:v>36.576010000000004</c:v>
                </c:pt>
                <c:pt idx="10">
                  <c:v>56.26699</c:v>
                </c:pt>
                <c:pt idx="11">
                  <c:v>55.204639999999998</c:v>
                </c:pt>
              </c:numCache>
            </c:numRef>
          </c:val>
          <c:extLst>
            <c:ext xmlns:c16="http://schemas.microsoft.com/office/drawing/2014/chart" uri="{C3380CC4-5D6E-409C-BE32-E72D297353CC}">
              <c16:uniqueId val="{00000009-69D9-4AAC-A061-D4A990A73091}"/>
            </c:ext>
          </c:extLst>
        </c:ser>
        <c:ser>
          <c:idx val="10"/>
          <c:order val="10"/>
          <c:tx>
            <c:strRef>
              <c:f>'8.8'!$A$20</c:f>
              <c:strCache>
                <c:ptCount val="1"/>
                <c:pt idx="0">
                  <c:v>Other liquid fuels</c:v>
                </c:pt>
              </c:strCache>
            </c:strRef>
          </c:tx>
          <c:spPr>
            <a:solidFill>
              <a:srgbClr val="9D9D9C"/>
            </a:solidFill>
          </c:spPr>
          <c:invertIfNegative val="0"/>
          <c:val>
            <c:numRef>
              <c:f>'8.8'!$B$20:$M$20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69D9-4AAC-A061-D4A990A73091}"/>
            </c:ext>
          </c:extLst>
        </c:ser>
        <c:ser>
          <c:idx val="11"/>
          <c:order val="11"/>
          <c:tx>
            <c:strRef>
              <c:f>'8.8'!$A$21</c:f>
              <c:strCache>
                <c:ptCount val="1"/>
                <c:pt idx="0">
                  <c:v>Other solid fuels</c:v>
                </c:pt>
              </c:strCache>
            </c:strRef>
          </c:tx>
          <c:spPr>
            <a:solidFill>
              <a:srgbClr val="D0D0D0"/>
            </a:solidFill>
          </c:spPr>
          <c:invertIfNegative val="0"/>
          <c:val>
            <c:numRef>
              <c:f>'8.8'!$B$21:$M$21</c:f>
              <c:numCache>
                <c:formatCode>#,##0.0</c:formatCode>
                <c:ptCount val="12"/>
                <c:pt idx="0">
                  <c:v>3.3039999999999998</c:v>
                </c:pt>
                <c:pt idx="1">
                  <c:v>0</c:v>
                </c:pt>
                <c:pt idx="2">
                  <c:v>1.0860000000000001</c:v>
                </c:pt>
                <c:pt idx="3">
                  <c:v>1.246</c:v>
                </c:pt>
                <c:pt idx="4">
                  <c:v>1.23</c:v>
                </c:pt>
                <c:pt idx="5">
                  <c:v>0.92100000000000004</c:v>
                </c:pt>
                <c:pt idx="6">
                  <c:v>0.85099999999999998</c:v>
                </c:pt>
                <c:pt idx="7">
                  <c:v>0</c:v>
                </c:pt>
                <c:pt idx="8">
                  <c:v>0</c:v>
                </c:pt>
                <c:pt idx="9">
                  <c:v>1.857</c:v>
                </c:pt>
                <c:pt idx="10">
                  <c:v>3.8180000000000001</c:v>
                </c:pt>
                <c:pt idx="11">
                  <c:v>1.8009999999999999</c:v>
                </c:pt>
              </c:numCache>
            </c:numRef>
          </c:val>
          <c:extLst>
            <c:ext xmlns:c16="http://schemas.microsoft.com/office/drawing/2014/chart" uri="{C3380CC4-5D6E-409C-BE32-E72D297353CC}">
              <c16:uniqueId val="{0000000B-69D9-4AAC-A061-D4A990A73091}"/>
            </c:ext>
          </c:extLst>
        </c:ser>
        <c:ser>
          <c:idx val="12"/>
          <c:order val="12"/>
          <c:tx>
            <c:strRef>
              <c:f>'8.8'!$A$22</c:f>
              <c:strCache>
                <c:ptCount val="1"/>
                <c:pt idx="0">
                  <c:v>Other gases</c:v>
                </c:pt>
              </c:strCache>
            </c:strRef>
          </c:tx>
          <c:spPr>
            <a:pattFill prst="ltUpDiag">
              <a:fgClr>
                <a:srgbClr val="23315F"/>
              </a:fgClr>
              <a:bgClr>
                <a:sysClr val="window" lastClr="FFFFFF"/>
              </a:bgClr>
            </a:pattFill>
          </c:spPr>
          <c:invertIfNegative val="0"/>
          <c:val>
            <c:numRef>
              <c:f>'8.8'!$B$22:$M$22</c:f>
              <c:numCache>
                <c:formatCode>#,##0.0</c:formatCode>
                <c:ptCount val="12"/>
                <c:pt idx="0">
                  <c:v>154.34350099999995</c:v>
                </c:pt>
                <c:pt idx="1">
                  <c:v>132.04446799999999</c:v>
                </c:pt>
                <c:pt idx="2">
                  <c:v>141.42764599999998</c:v>
                </c:pt>
                <c:pt idx="3">
                  <c:v>125.05806200000001</c:v>
                </c:pt>
                <c:pt idx="4">
                  <c:v>102.737495</c:v>
                </c:pt>
                <c:pt idx="5">
                  <c:v>76.183166</c:v>
                </c:pt>
                <c:pt idx="6">
                  <c:v>70.877424000000005</c:v>
                </c:pt>
                <c:pt idx="7">
                  <c:v>70.841999999999985</c:v>
                </c:pt>
                <c:pt idx="8">
                  <c:v>74.048994999999991</c:v>
                </c:pt>
                <c:pt idx="9">
                  <c:v>151.42209399999999</c:v>
                </c:pt>
                <c:pt idx="10">
                  <c:v>136.27462899999998</c:v>
                </c:pt>
                <c:pt idx="11">
                  <c:v>142.50844800000002</c:v>
                </c:pt>
              </c:numCache>
            </c:numRef>
          </c:val>
          <c:extLst>
            <c:ext xmlns:c16="http://schemas.microsoft.com/office/drawing/2014/chart" uri="{C3380CC4-5D6E-409C-BE32-E72D297353CC}">
              <c16:uniqueId val="{0000000C-69D9-4AAC-A061-D4A990A73091}"/>
            </c:ext>
          </c:extLst>
        </c:ser>
        <c:ser>
          <c:idx val="13"/>
          <c:order val="13"/>
          <c:tx>
            <c:strRef>
              <c:f>'8.8'!$A$23</c:f>
              <c:strCache>
                <c:ptCount val="1"/>
                <c:pt idx="0">
                  <c:v>Other</c:v>
                </c:pt>
              </c:strCache>
            </c:strRef>
          </c:tx>
          <c:spPr>
            <a:pattFill prst="ltUpDiag">
              <a:fgClr>
                <a:srgbClr val="E02C1F"/>
              </a:fgClr>
              <a:bgClr>
                <a:sysClr val="window" lastClr="FFFFFF"/>
              </a:bgClr>
            </a:pattFill>
          </c:spPr>
          <c:invertIfNegative val="0"/>
          <c:val>
            <c:numRef>
              <c:f>'8.8'!$B$23:$M$23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69D9-4AAC-A061-D4A990A73091}"/>
            </c:ext>
          </c:extLst>
        </c:ser>
        <c:ser>
          <c:idx val="14"/>
          <c:order val="14"/>
          <c:tx>
            <c:strRef>
              <c:f>'8.8'!$A$24</c:f>
              <c:strCache>
                <c:ptCount val="1"/>
                <c:pt idx="0">
                  <c:v>Fuel oils</c:v>
                </c:pt>
              </c:strCache>
            </c:strRef>
          </c:tx>
          <c:spPr>
            <a:pattFill prst="ltUpDiag">
              <a:fgClr>
                <a:srgbClr val="5A6588"/>
              </a:fgClr>
              <a:bgClr>
                <a:sysClr val="window" lastClr="FFFFFF"/>
              </a:bgClr>
            </a:pattFill>
          </c:spPr>
          <c:invertIfNegative val="0"/>
          <c:val>
            <c:numRef>
              <c:f>'8.8'!$B$24:$M$24</c:f>
              <c:numCache>
                <c:formatCode>#,##0.0</c:formatCode>
                <c:ptCount val="12"/>
                <c:pt idx="0">
                  <c:v>19.533911</c:v>
                </c:pt>
                <c:pt idx="1">
                  <c:v>0.79048400000000008</c:v>
                </c:pt>
                <c:pt idx="2">
                  <c:v>2.332522</c:v>
                </c:pt>
                <c:pt idx="3">
                  <c:v>0.35749499999999995</c:v>
                </c:pt>
                <c:pt idx="4">
                  <c:v>6.8269999999999997E-2</c:v>
                </c:pt>
                <c:pt idx="5">
                  <c:v>7.4899000000000007E-2</c:v>
                </c:pt>
                <c:pt idx="6">
                  <c:v>1.1769550000000002</c:v>
                </c:pt>
                <c:pt idx="7">
                  <c:v>7.7784000000000006E-2</c:v>
                </c:pt>
                <c:pt idx="8">
                  <c:v>0.121658</c:v>
                </c:pt>
                <c:pt idx="9">
                  <c:v>0.89404099999999997</c:v>
                </c:pt>
                <c:pt idx="10">
                  <c:v>6.6982860000000004</c:v>
                </c:pt>
                <c:pt idx="11">
                  <c:v>14.536057999999999</c:v>
                </c:pt>
              </c:numCache>
            </c:numRef>
          </c:val>
          <c:extLst>
            <c:ext xmlns:c16="http://schemas.microsoft.com/office/drawing/2014/chart" uri="{C3380CC4-5D6E-409C-BE32-E72D297353CC}">
              <c16:uniqueId val="{0000000E-69D9-4AAC-A061-D4A990A73091}"/>
            </c:ext>
          </c:extLst>
        </c:ser>
        <c:ser>
          <c:idx val="15"/>
          <c:order val="15"/>
          <c:tx>
            <c:strRef>
              <c:f>'8.8'!$A$25</c:f>
              <c:strCache>
                <c:ptCount val="1"/>
                <c:pt idx="0">
                  <c:v>Natural gas</c:v>
                </c:pt>
              </c:strCache>
            </c:strRef>
          </c:tx>
          <c:spPr>
            <a:pattFill prst="ltUpDiag">
              <a:fgClr>
                <a:srgbClr val="E86158"/>
              </a:fgClr>
              <a:bgClr>
                <a:sysClr val="window" lastClr="FFFFFF"/>
              </a:bgClr>
            </a:pattFill>
          </c:spPr>
          <c:invertIfNegative val="0"/>
          <c:val>
            <c:numRef>
              <c:f>'8.8'!$B$25:$M$25</c:f>
              <c:numCache>
                <c:formatCode>#,##0.0</c:formatCode>
                <c:ptCount val="12"/>
                <c:pt idx="0">
                  <c:v>290.481131</c:v>
                </c:pt>
                <c:pt idx="1">
                  <c:v>195.59073900000007</c:v>
                </c:pt>
                <c:pt idx="2">
                  <c:v>172.32384900000005</c:v>
                </c:pt>
                <c:pt idx="3">
                  <c:v>124.140381</c:v>
                </c:pt>
                <c:pt idx="4">
                  <c:v>61.101164999999995</c:v>
                </c:pt>
                <c:pt idx="5">
                  <c:v>57.61634500000001</c:v>
                </c:pt>
                <c:pt idx="6">
                  <c:v>53.758475000000004</c:v>
                </c:pt>
                <c:pt idx="7">
                  <c:v>59.133047000000012</c:v>
                </c:pt>
                <c:pt idx="8">
                  <c:v>83.897562000000022</c:v>
                </c:pt>
                <c:pt idx="9">
                  <c:v>160.23034500000003</c:v>
                </c:pt>
                <c:pt idx="10">
                  <c:v>278.05140400000005</c:v>
                </c:pt>
                <c:pt idx="11">
                  <c:v>363.53123000000011</c:v>
                </c:pt>
              </c:numCache>
            </c:numRef>
          </c:val>
          <c:extLst>
            <c:ext xmlns:c16="http://schemas.microsoft.com/office/drawing/2014/chart" uri="{C3380CC4-5D6E-409C-BE32-E72D297353CC}">
              <c16:uniqueId val="{0000000F-69D9-4AAC-A061-D4A990A73091}"/>
            </c:ext>
          </c:extLst>
        </c:ser>
        <c:dLbls>
          <c:showLegendKey val="0"/>
          <c:showVal val="0"/>
          <c:showCatName val="0"/>
          <c:showSerName val="0"/>
          <c:showPercent val="0"/>
          <c:showBubbleSize val="0"/>
        </c:dLbls>
        <c:gapWidth val="50"/>
        <c:overlap val="100"/>
        <c:axId val="233565184"/>
        <c:axId val="288228096"/>
      </c:barChart>
      <c:catAx>
        <c:axId val="23356518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8228096"/>
        <c:crosses val="autoZero"/>
        <c:auto val="1"/>
        <c:lblAlgn val="ctr"/>
        <c:lblOffset val="100"/>
        <c:noMultiLvlLbl val="0"/>
      </c:catAx>
      <c:valAx>
        <c:axId val="288228096"/>
        <c:scaling>
          <c:orientation val="minMax"/>
          <c:max val="2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3565184"/>
        <c:crosses val="autoZero"/>
        <c:crossBetween val="between"/>
        <c:majorUnit val="5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C86F-4DF0-AB68-7782C13EFE9A}"/>
              </c:ext>
            </c:extLst>
          </c:dPt>
          <c:dPt>
            <c:idx val="1"/>
            <c:bubble3D val="0"/>
            <c:spPr>
              <a:solidFill>
                <a:schemeClr val="accent2"/>
              </a:solidFill>
            </c:spPr>
            <c:extLst>
              <c:ext xmlns:c16="http://schemas.microsoft.com/office/drawing/2014/chart" uri="{C3380CC4-5D6E-409C-BE32-E72D297353CC}">
                <c16:uniqueId val="{00000003-C86F-4DF0-AB68-7782C13EFE9A}"/>
              </c:ext>
            </c:extLst>
          </c:dPt>
          <c:dPt>
            <c:idx val="2"/>
            <c:bubble3D val="0"/>
            <c:spPr>
              <a:solidFill>
                <a:schemeClr val="accent3"/>
              </a:solidFill>
            </c:spPr>
            <c:extLst>
              <c:ext xmlns:c16="http://schemas.microsoft.com/office/drawing/2014/chart" uri="{C3380CC4-5D6E-409C-BE32-E72D297353CC}">
                <c16:uniqueId val="{00000005-C86F-4DF0-AB68-7782C13EFE9A}"/>
              </c:ext>
            </c:extLst>
          </c:dPt>
          <c:dPt>
            <c:idx val="3"/>
            <c:bubble3D val="0"/>
            <c:spPr>
              <a:solidFill>
                <a:schemeClr val="accent4"/>
              </a:solidFill>
            </c:spPr>
            <c:extLst>
              <c:ext xmlns:c16="http://schemas.microsoft.com/office/drawing/2014/chart" uri="{C3380CC4-5D6E-409C-BE32-E72D297353CC}">
                <c16:uniqueId val="{00000007-C86F-4DF0-AB68-7782C13EFE9A}"/>
              </c:ext>
            </c:extLst>
          </c:dPt>
          <c:dPt>
            <c:idx val="4"/>
            <c:bubble3D val="0"/>
            <c:spPr>
              <a:solidFill>
                <a:schemeClr val="accent5"/>
              </a:solidFill>
            </c:spPr>
            <c:extLst>
              <c:ext xmlns:c16="http://schemas.microsoft.com/office/drawing/2014/chart" uri="{C3380CC4-5D6E-409C-BE32-E72D297353CC}">
                <c16:uniqueId val="{00000009-C86F-4DF0-AB68-7782C13EFE9A}"/>
              </c:ext>
            </c:extLst>
          </c:dPt>
          <c:dPt>
            <c:idx val="5"/>
            <c:bubble3D val="0"/>
            <c:spPr>
              <a:solidFill>
                <a:schemeClr val="accent6"/>
              </a:solidFill>
            </c:spPr>
            <c:extLst>
              <c:ext xmlns:c16="http://schemas.microsoft.com/office/drawing/2014/chart" uri="{C3380CC4-5D6E-409C-BE32-E72D297353CC}">
                <c16:uniqueId val="{0000000B-C86F-4DF0-AB68-7782C13EFE9A}"/>
              </c:ext>
            </c:extLst>
          </c:dPt>
          <c:dPt>
            <c:idx val="6"/>
            <c:bubble3D val="0"/>
            <c:spPr>
              <a:solidFill>
                <a:srgbClr val="F0948F"/>
              </a:solidFill>
            </c:spPr>
            <c:extLst>
              <c:ext xmlns:c16="http://schemas.microsoft.com/office/drawing/2014/chart" uri="{C3380CC4-5D6E-409C-BE32-E72D297353CC}">
                <c16:uniqueId val="{0000000D-C86F-4DF0-AB68-7782C13EFE9A}"/>
              </c:ext>
            </c:extLst>
          </c:dPt>
          <c:dPt>
            <c:idx val="7"/>
            <c:bubble3D val="0"/>
            <c:spPr>
              <a:solidFill>
                <a:srgbClr val="F7C9C7"/>
              </a:solidFill>
            </c:spPr>
            <c:extLst>
              <c:ext xmlns:c16="http://schemas.microsoft.com/office/drawing/2014/chart" uri="{C3380CC4-5D6E-409C-BE32-E72D297353CC}">
                <c16:uniqueId val="{0000000F-C86F-4DF0-AB68-7782C13EFE9A}"/>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C86F-4DF0-AB68-7782C13EFE9A}"/>
            </c:ext>
          </c:extLst>
        </c:ser>
        <c:ser>
          <c:idx val="2"/>
          <c:order val="1"/>
          <c:dPt>
            <c:idx val="0"/>
            <c:bubble3D val="0"/>
            <c:spPr>
              <a:solidFill>
                <a:schemeClr val="accent1"/>
              </a:solidFill>
            </c:spPr>
            <c:extLst>
              <c:ext xmlns:c16="http://schemas.microsoft.com/office/drawing/2014/chart" uri="{C3380CC4-5D6E-409C-BE32-E72D297353CC}">
                <c16:uniqueId val="{00000012-C86F-4DF0-AB68-7782C13EFE9A}"/>
              </c:ext>
            </c:extLst>
          </c:dPt>
          <c:dPt>
            <c:idx val="1"/>
            <c:bubble3D val="0"/>
            <c:spPr>
              <a:solidFill>
                <a:schemeClr val="accent2"/>
              </a:solidFill>
            </c:spPr>
            <c:extLst>
              <c:ext xmlns:c16="http://schemas.microsoft.com/office/drawing/2014/chart" uri="{C3380CC4-5D6E-409C-BE32-E72D297353CC}">
                <c16:uniqueId val="{00000014-C86F-4DF0-AB68-7782C13EFE9A}"/>
              </c:ext>
            </c:extLst>
          </c:dPt>
          <c:dPt>
            <c:idx val="2"/>
            <c:bubble3D val="0"/>
            <c:spPr>
              <a:solidFill>
                <a:schemeClr val="accent3"/>
              </a:solidFill>
            </c:spPr>
            <c:extLst>
              <c:ext xmlns:c16="http://schemas.microsoft.com/office/drawing/2014/chart" uri="{C3380CC4-5D6E-409C-BE32-E72D297353CC}">
                <c16:uniqueId val="{00000016-C86F-4DF0-AB68-7782C13EFE9A}"/>
              </c:ext>
            </c:extLst>
          </c:dPt>
          <c:dPt>
            <c:idx val="3"/>
            <c:bubble3D val="0"/>
            <c:spPr>
              <a:solidFill>
                <a:schemeClr val="accent4"/>
              </a:solidFill>
            </c:spPr>
            <c:extLst>
              <c:ext xmlns:c16="http://schemas.microsoft.com/office/drawing/2014/chart" uri="{C3380CC4-5D6E-409C-BE32-E72D297353CC}">
                <c16:uniqueId val="{00000018-C86F-4DF0-AB68-7782C13EFE9A}"/>
              </c:ext>
            </c:extLst>
          </c:dPt>
          <c:dPt>
            <c:idx val="4"/>
            <c:bubble3D val="0"/>
            <c:spPr>
              <a:solidFill>
                <a:schemeClr val="accent5"/>
              </a:solidFill>
            </c:spPr>
            <c:extLst>
              <c:ext xmlns:c16="http://schemas.microsoft.com/office/drawing/2014/chart" uri="{C3380CC4-5D6E-409C-BE32-E72D297353CC}">
                <c16:uniqueId val="{0000001A-C86F-4DF0-AB68-7782C13EFE9A}"/>
              </c:ext>
            </c:extLst>
          </c:dPt>
          <c:dPt>
            <c:idx val="5"/>
            <c:bubble3D val="0"/>
            <c:spPr>
              <a:solidFill>
                <a:schemeClr val="accent6"/>
              </a:solidFill>
            </c:spPr>
            <c:extLst>
              <c:ext xmlns:c16="http://schemas.microsoft.com/office/drawing/2014/chart" uri="{C3380CC4-5D6E-409C-BE32-E72D297353CC}">
                <c16:uniqueId val="{0000001C-C86F-4DF0-AB68-7782C13EFE9A}"/>
              </c:ext>
            </c:extLst>
          </c:dPt>
          <c:dPt>
            <c:idx val="6"/>
            <c:bubble3D val="0"/>
            <c:spPr>
              <a:solidFill>
                <a:srgbClr val="F0948F"/>
              </a:solidFill>
            </c:spPr>
            <c:extLst>
              <c:ext xmlns:c16="http://schemas.microsoft.com/office/drawing/2014/chart" uri="{C3380CC4-5D6E-409C-BE32-E72D297353CC}">
                <c16:uniqueId val="{0000001E-C86F-4DF0-AB68-7782C13EFE9A}"/>
              </c:ext>
            </c:extLst>
          </c:dPt>
          <c:dPt>
            <c:idx val="7"/>
            <c:bubble3D val="0"/>
            <c:spPr>
              <a:solidFill>
                <a:srgbClr val="F7C9C7"/>
              </a:solidFill>
            </c:spPr>
            <c:extLst>
              <c:ext xmlns:c16="http://schemas.microsoft.com/office/drawing/2014/chart" uri="{C3380CC4-5D6E-409C-BE32-E72D297353CC}">
                <c16:uniqueId val="{00000020-C86F-4DF0-AB68-7782C13EFE9A}"/>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C86F-4DF0-AB68-7782C13EFE9A}"/>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effectLst/>
              </a:rPr>
              <a:t>Czech Regions' share in heat supply</a:t>
            </a:r>
            <a:endParaRPr lang="cs-CZ" sz="1000">
              <a:effectLst/>
            </a:endParaRPr>
          </a:p>
        </c:rich>
      </c:tx>
      <c:layout>
        <c:manualLayout>
          <c:xMode val="edge"/>
          <c:yMode val="edge"/>
          <c:x val="2.1699430658502519E-2"/>
          <c:y val="1.7054375505371498E-2"/>
        </c:manualLayout>
      </c:layout>
      <c:overlay val="0"/>
      <c:spPr>
        <a:solidFill>
          <a:sysClr val="window" lastClr="FFFFFF"/>
        </a:solidFill>
      </c:spPr>
    </c:title>
    <c:autoTitleDeleted val="0"/>
    <c:plotArea>
      <c:layout>
        <c:manualLayout>
          <c:layoutTarget val="inner"/>
          <c:xMode val="edge"/>
          <c:yMode val="edge"/>
          <c:x val="0.11888706547475116"/>
          <c:y val="0.11085016350600201"/>
          <c:w val="0.84366886529688589"/>
          <c:h val="0.77304275453448856"/>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C-DE1A-44E4-AEB6-A3524CFE6F2B}"/>
              </c:ext>
            </c:extLst>
          </c:dPt>
          <c:dPt>
            <c:idx val="1"/>
            <c:bubble3D val="0"/>
            <c:spPr>
              <a:solidFill>
                <a:schemeClr val="accent2"/>
              </a:solidFill>
            </c:spPr>
            <c:extLst>
              <c:ext xmlns:c16="http://schemas.microsoft.com/office/drawing/2014/chart" uri="{C3380CC4-5D6E-409C-BE32-E72D297353CC}">
                <c16:uniqueId val="{0000000B-DE1A-44E4-AEB6-A3524CFE6F2B}"/>
              </c:ext>
            </c:extLst>
          </c:dPt>
          <c:dPt>
            <c:idx val="2"/>
            <c:bubble3D val="0"/>
            <c:spPr>
              <a:solidFill>
                <a:schemeClr val="accent3"/>
              </a:solidFill>
            </c:spPr>
            <c:extLst>
              <c:ext xmlns:c16="http://schemas.microsoft.com/office/drawing/2014/chart" uri="{C3380CC4-5D6E-409C-BE32-E72D297353CC}">
                <c16:uniqueId val="{0000000A-DE1A-44E4-AEB6-A3524CFE6F2B}"/>
              </c:ext>
            </c:extLst>
          </c:dPt>
          <c:dPt>
            <c:idx val="3"/>
            <c:bubble3D val="0"/>
            <c:spPr>
              <a:solidFill>
                <a:schemeClr val="accent4"/>
              </a:solidFill>
            </c:spPr>
            <c:extLst>
              <c:ext xmlns:c16="http://schemas.microsoft.com/office/drawing/2014/chart" uri="{C3380CC4-5D6E-409C-BE32-E72D297353CC}">
                <c16:uniqueId val="{00000009-DE1A-44E4-AEB6-A3524CFE6F2B}"/>
              </c:ext>
            </c:extLst>
          </c:dPt>
          <c:dPt>
            <c:idx val="4"/>
            <c:bubble3D val="0"/>
            <c:spPr>
              <a:solidFill>
                <a:schemeClr val="accent5"/>
              </a:solidFill>
            </c:spPr>
            <c:extLst>
              <c:ext xmlns:c16="http://schemas.microsoft.com/office/drawing/2014/chart" uri="{C3380CC4-5D6E-409C-BE32-E72D297353CC}">
                <c16:uniqueId val="{00000008-DE1A-44E4-AEB6-A3524CFE6F2B}"/>
              </c:ext>
            </c:extLst>
          </c:dPt>
          <c:dPt>
            <c:idx val="5"/>
            <c:bubble3D val="0"/>
            <c:spPr>
              <a:solidFill>
                <a:schemeClr val="accent6"/>
              </a:solidFill>
            </c:spPr>
            <c:extLst>
              <c:ext xmlns:c16="http://schemas.microsoft.com/office/drawing/2014/chart" uri="{C3380CC4-5D6E-409C-BE32-E72D297353CC}">
                <c16:uniqueId val="{00000000-58CD-40D8-A955-463567CFDADD}"/>
              </c:ext>
            </c:extLst>
          </c:dPt>
          <c:dPt>
            <c:idx val="6"/>
            <c:bubble3D val="0"/>
            <c:spPr>
              <a:solidFill>
                <a:srgbClr val="F0948F"/>
              </a:solidFill>
            </c:spPr>
            <c:extLst>
              <c:ext xmlns:c16="http://schemas.microsoft.com/office/drawing/2014/chart" uri="{C3380CC4-5D6E-409C-BE32-E72D297353CC}">
                <c16:uniqueId val="{00000007-DE1A-44E4-AEB6-A3524CFE6F2B}"/>
              </c:ext>
            </c:extLst>
          </c:dPt>
          <c:dPt>
            <c:idx val="7"/>
            <c:bubble3D val="0"/>
            <c:spPr>
              <a:solidFill>
                <a:srgbClr val="F7C9C7"/>
              </a:solidFill>
            </c:spPr>
            <c:extLst>
              <c:ext xmlns:c16="http://schemas.microsoft.com/office/drawing/2014/chart" uri="{C3380CC4-5D6E-409C-BE32-E72D297353CC}">
                <c16:uniqueId val="{00000001-58CD-40D8-A955-463567CFDADD}"/>
              </c:ext>
            </c:extLst>
          </c:dPt>
          <c:dPt>
            <c:idx val="8"/>
            <c:bubble3D val="0"/>
            <c:spPr>
              <a:solidFill>
                <a:schemeClr val="tx1"/>
              </a:solidFill>
            </c:spPr>
            <c:extLst>
              <c:ext xmlns:c16="http://schemas.microsoft.com/office/drawing/2014/chart" uri="{C3380CC4-5D6E-409C-BE32-E72D297353CC}">
                <c16:uniqueId val="{00000002-BBDD-4778-8908-D00B076481BE}"/>
              </c:ext>
            </c:extLst>
          </c:dPt>
          <c:dPt>
            <c:idx val="9"/>
            <c:bubble3D val="0"/>
            <c:spPr>
              <a:solidFill>
                <a:srgbClr val="646363"/>
              </a:solidFill>
            </c:spPr>
            <c:extLst>
              <c:ext xmlns:c16="http://schemas.microsoft.com/office/drawing/2014/chart" uri="{C3380CC4-5D6E-409C-BE32-E72D297353CC}">
                <c16:uniqueId val="{00000006-DE1A-44E4-AEB6-A3524CFE6F2B}"/>
              </c:ext>
            </c:extLst>
          </c:dPt>
          <c:dPt>
            <c:idx val="10"/>
            <c:bubble3D val="0"/>
            <c:spPr>
              <a:solidFill>
                <a:srgbClr val="9D9D9C"/>
              </a:solidFill>
            </c:spPr>
            <c:extLst>
              <c:ext xmlns:c16="http://schemas.microsoft.com/office/drawing/2014/chart" uri="{C3380CC4-5D6E-409C-BE32-E72D297353CC}">
                <c16:uniqueId val="{00000005-DE1A-44E4-AEB6-A3524CFE6F2B}"/>
              </c:ext>
            </c:extLst>
          </c:dPt>
          <c:dPt>
            <c:idx val="11"/>
            <c:bubble3D val="0"/>
            <c:spPr>
              <a:solidFill>
                <a:srgbClr val="D0D0D0"/>
              </a:solidFill>
            </c:spPr>
            <c:extLst>
              <c:ext xmlns:c16="http://schemas.microsoft.com/office/drawing/2014/chart" uri="{C3380CC4-5D6E-409C-BE32-E72D297353CC}">
                <c16:uniqueId val="{00000004-DE1A-44E4-AEB6-A3524CFE6F2B}"/>
              </c:ext>
            </c:extLst>
          </c:dPt>
          <c:dPt>
            <c:idx val="12"/>
            <c:bubble3D val="0"/>
            <c:spPr>
              <a:pattFill prst="ltUpDiag">
                <a:fgClr>
                  <a:schemeClr val="accent1"/>
                </a:fgClr>
                <a:bgClr>
                  <a:schemeClr val="bg1"/>
                </a:bgClr>
              </a:pattFill>
            </c:spPr>
            <c:extLst>
              <c:ext xmlns:c16="http://schemas.microsoft.com/office/drawing/2014/chart" uri="{C3380CC4-5D6E-409C-BE32-E72D297353CC}">
                <c16:uniqueId val="{00000003-DE1A-44E4-AEB6-A3524CFE6F2B}"/>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02-DE1A-44E4-AEB6-A3524CFE6F2B}"/>
              </c:ext>
            </c:extLst>
          </c:dPt>
          <c:dLbls>
            <c:dLbl>
              <c:idx val="8"/>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BBDD-4778-8908-D00B076481BE}"/>
                </c:ext>
              </c:extLst>
            </c:dLbl>
            <c:dLbl>
              <c:idx val="11"/>
              <c:spPr>
                <a:noFill/>
                <a:ln>
                  <a:noFill/>
                </a:ln>
                <a:effectLst/>
              </c:spPr>
              <c:txPr>
                <a:bodyPr/>
                <a:lstStyle/>
                <a:p>
                  <a:pPr>
                    <a:defRPr sz="900">
                      <a:solidFill>
                        <a:schemeClr val="tx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4-DE1A-44E4-AEB6-A3524CFE6F2B}"/>
                </c:ext>
              </c:extLst>
            </c:dLbl>
            <c:dLbl>
              <c:idx val="12"/>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3-DE1A-44E4-AEB6-A3524CFE6F2B}"/>
                </c:ext>
              </c:extLst>
            </c:dLbl>
            <c:dLbl>
              <c:idx val="13"/>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DE1A-44E4-AEB6-A3524CFE6F2B}"/>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'5.2'!$A$22:$A$35</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'5.2'!$B$22:$B$35</c:f>
              <c:numCache>
                <c:formatCode>#,##0.0</c:formatCode>
                <c:ptCount val="14"/>
                <c:pt idx="0">
                  <c:v>3521.4806410000001</c:v>
                </c:pt>
                <c:pt idx="1">
                  <c:v>3960.6207990000003</c:v>
                </c:pt>
                <c:pt idx="2">
                  <c:v>4746.408109</c:v>
                </c:pt>
                <c:pt idx="3">
                  <c:v>3164.3595090000008</c:v>
                </c:pt>
                <c:pt idx="4">
                  <c:v>1486.9778019999997</c:v>
                </c:pt>
                <c:pt idx="5">
                  <c:v>2638.8977519999999</c:v>
                </c:pt>
                <c:pt idx="6">
                  <c:v>1799.771757</c:v>
                </c:pt>
                <c:pt idx="7">
                  <c:v>10001.749452</c:v>
                </c:pt>
                <c:pt idx="8">
                  <c:v>2949.1819089999995</c:v>
                </c:pt>
                <c:pt idx="9">
                  <c:v>3551.7946380000003</c:v>
                </c:pt>
                <c:pt idx="10">
                  <c:v>3712.9149169999996</c:v>
                </c:pt>
                <c:pt idx="11">
                  <c:v>17102.728487</c:v>
                </c:pt>
                <c:pt idx="12">
                  <c:v>11166.900438999997</c:v>
                </c:pt>
                <c:pt idx="13">
                  <c:v>3198.8021220000001</c:v>
                </c:pt>
              </c:numCache>
            </c:numRef>
          </c:val>
          <c:extLst>
            <c:ext xmlns:c16="http://schemas.microsoft.com/office/drawing/2014/chart" uri="{C3380CC4-5D6E-409C-BE32-E72D297353CC}">
              <c16:uniqueId val="{00000003-58CD-40D8-A955-463567CFDADD}"/>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B64-4BEB-9793-3957C5444001}"/>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B64-4BEB-9793-3957C5444001}"/>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B64-4BEB-9793-3957C5444001}"/>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B64-4BEB-9793-3957C5444001}"/>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B64-4BEB-9793-3957C5444001}"/>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B64-4BEB-9793-3957C5444001}"/>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B64-4BEB-9793-3957C5444001}"/>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B64-4BEB-9793-3957C5444001}"/>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B64-4BEB-9793-3957C5444001}"/>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B64-4BEB-9793-3957C5444001}"/>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B64-4BEB-9793-3957C5444001}"/>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B64-4BEB-9793-3957C5444001}"/>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B64-4BEB-9793-3957C5444001}"/>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B64-4BEB-9793-3957C5444001}"/>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B64-4BEB-9793-3957C5444001}"/>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CB64-4BEB-9793-3957C5444001}"/>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rgbClr val="233060"/>
                </a:solidFill>
              </a:defRPr>
            </a:pPr>
            <a:r>
              <a:rPr lang="cs-CZ" sz="1000" b="1" i="0" baseline="0">
                <a:solidFill>
                  <a:srgbClr val="233060"/>
                </a:solidFill>
                <a:effectLst/>
              </a:rPr>
              <a:t>Heat consumption by national economy sector </a:t>
            </a:r>
            <a:r>
              <a:rPr lang="en-US" sz="1000" b="1" i="0" baseline="0">
                <a:solidFill>
                  <a:srgbClr val="233060"/>
                </a:solidFill>
                <a:effectLst/>
              </a:rPr>
              <a:t>[</a:t>
            </a:r>
            <a:r>
              <a:rPr lang="cs-CZ" sz="1000" b="1" i="0" baseline="0">
                <a:solidFill>
                  <a:srgbClr val="233060"/>
                </a:solidFill>
                <a:effectLst/>
              </a:rPr>
              <a:t>TJ</a:t>
            </a:r>
            <a:r>
              <a:rPr lang="en-US" sz="1000" b="1" i="0" baseline="0">
                <a:solidFill>
                  <a:srgbClr val="233060"/>
                </a:solidFill>
                <a:effectLst/>
              </a:rPr>
              <a:t>]</a:t>
            </a:r>
            <a:endParaRPr lang="cs-CZ" sz="1000">
              <a:solidFill>
                <a:srgbClr val="233060"/>
              </a:solidFill>
              <a:effectLst/>
            </a:endParaRPr>
          </a:p>
        </c:rich>
      </c:tx>
      <c:layout>
        <c:manualLayout>
          <c:xMode val="edge"/>
          <c:yMode val="edge"/>
          <c:x val="3.9457994814478463E-4"/>
          <c:y val="1.3259962702358308E-3"/>
        </c:manualLayout>
      </c:layout>
      <c:overlay val="0"/>
    </c:title>
    <c:autoTitleDeleted val="0"/>
    <c:plotArea>
      <c:layout>
        <c:manualLayout>
          <c:layoutTarget val="inner"/>
          <c:xMode val="edge"/>
          <c:yMode val="edge"/>
          <c:x val="7.4097119597625161E-2"/>
          <c:y val="0.25384901537268989"/>
          <c:w val="0.63463183778965071"/>
          <c:h val="0.54600802815502403"/>
        </c:manualLayout>
      </c:layout>
      <c:barChart>
        <c:barDir val="col"/>
        <c:grouping val="stacked"/>
        <c:varyColors val="0"/>
        <c:ser>
          <c:idx val="0"/>
          <c:order val="0"/>
          <c:tx>
            <c:strRef>
              <c:f>'8.9'!$A$27</c:f>
              <c:strCache>
                <c:ptCount val="1"/>
                <c:pt idx="0">
                  <c:v>Industry</c:v>
                </c:pt>
              </c:strCache>
            </c:strRef>
          </c:tx>
          <c:invertIfNegative val="0"/>
          <c:val>
            <c:numRef>
              <c:f>'8.9'!$B$27:$M$27</c:f>
              <c:numCache>
                <c:formatCode>#,##0.0</c:formatCode>
                <c:ptCount val="12"/>
                <c:pt idx="0">
                  <c:v>74.497768000000008</c:v>
                </c:pt>
                <c:pt idx="1">
                  <c:v>45.107517000000001</c:v>
                </c:pt>
                <c:pt idx="2">
                  <c:v>39.720404999999992</c:v>
                </c:pt>
                <c:pt idx="3">
                  <c:v>30.107393999999999</c:v>
                </c:pt>
                <c:pt idx="4">
                  <c:v>21.976238000000002</c:v>
                </c:pt>
                <c:pt idx="5">
                  <c:v>18.652538</c:v>
                </c:pt>
                <c:pt idx="6">
                  <c:v>17.054001000000003</c:v>
                </c:pt>
                <c:pt idx="7">
                  <c:v>17.069298000000003</c:v>
                </c:pt>
                <c:pt idx="8">
                  <c:v>17.910792999999998</c:v>
                </c:pt>
                <c:pt idx="9">
                  <c:v>35.660231000000003</c:v>
                </c:pt>
                <c:pt idx="10">
                  <c:v>50.084229000000008</c:v>
                </c:pt>
                <c:pt idx="11">
                  <c:v>57.070835000000002</c:v>
                </c:pt>
              </c:numCache>
            </c:numRef>
          </c:val>
          <c:extLst>
            <c:ext xmlns:c16="http://schemas.microsoft.com/office/drawing/2014/chart" uri="{C3380CC4-5D6E-409C-BE32-E72D297353CC}">
              <c16:uniqueId val="{00000000-0F87-474C-83B6-66F9D6E7D10B}"/>
            </c:ext>
          </c:extLst>
        </c:ser>
        <c:ser>
          <c:idx val="1"/>
          <c:order val="1"/>
          <c:tx>
            <c:strRef>
              <c:f>'8.9'!$A$28</c:f>
              <c:strCache>
                <c:ptCount val="1"/>
                <c:pt idx="0">
                  <c:v>Energy</c:v>
                </c:pt>
              </c:strCache>
            </c:strRef>
          </c:tx>
          <c:invertIfNegative val="0"/>
          <c:val>
            <c:numRef>
              <c:f>'8.9'!$B$28:$M$28</c:f>
              <c:numCache>
                <c:formatCode>#,##0.0</c:formatCode>
                <c:ptCount val="12"/>
                <c:pt idx="0">
                  <c:v>11.393886</c:v>
                </c:pt>
                <c:pt idx="1">
                  <c:v>5.1019170000000003</c:v>
                </c:pt>
                <c:pt idx="2">
                  <c:v>2.850009</c:v>
                </c:pt>
                <c:pt idx="3">
                  <c:v>1.5723180000000001</c:v>
                </c:pt>
                <c:pt idx="4">
                  <c:v>0.27470499999999998</c:v>
                </c:pt>
                <c:pt idx="5">
                  <c:v>0.21627000000000002</c:v>
                </c:pt>
                <c:pt idx="6">
                  <c:v>0.29036899999999999</c:v>
                </c:pt>
                <c:pt idx="7">
                  <c:v>0.16042200000000001</c:v>
                </c:pt>
                <c:pt idx="8">
                  <c:v>0.18254300000000001</c:v>
                </c:pt>
                <c:pt idx="9">
                  <c:v>1.7251570000000001</c:v>
                </c:pt>
                <c:pt idx="10">
                  <c:v>5.7044079999999999</c:v>
                </c:pt>
                <c:pt idx="11">
                  <c:v>8.0838369999999991</c:v>
                </c:pt>
              </c:numCache>
            </c:numRef>
          </c:val>
          <c:extLst>
            <c:ext xmlns:c16="http://schemas.microsoft.com/office/drawing/2014/chart" uri="{C3380CC4-5D6E-409C-BE32-E72D297353CC}">
              <c16:uniqueId val="{00000001-0F87-474C-83B6-66F9D6E7D10B}"/>
            </c:ext>
          </c:extLst>
        </c:ser>
        <c:ser>
          <c:idx val="2"/>
          <c:order val="2"/>
          <c:tx>
            <c:strRef>
              <c:f>'8.9'!$A$29</c:f>
              <c:strCache>
                <c:ptCount val="1"/>
                <c:pt idx="0">
                  <c:v>Transport</c:v>
                </c:pt>
              </c:strCache>
            </c:strRef>
          </c:tx>
          <c:invertIfNegative val="0"/>
          <c:val>
            <c:numRef>
              <c:f>'8.9'!$B$29:$M$29</c:f>
              <c:numCache>
                <c:formatCode>#,##0.0</c:formatCode>
                <c:ptCount val="12"/>
                <c:pt idx="0">
                  <c:v>0.215</c:v>
                </c:pt>
                <c:pt idx="1">
                  <c:v>0.1502</c:v>
                </c:pt>
                <c:pt idx="2">
                  <c:v>0.11259999999999999</c:v>
                </c:pt>
                <c:pt idx="3">
                  <c:v>6.7900000000000002E-2</c:v>
                </c:pt>
                <c:pt idx="4">
                  <c:v>1.2800000000000001E-2</c:v>
                </c:pt>
                <c:pt idx="5">
                  <c:v>4.0000000000000001E-3</c:v>
                </c:pt>
                <c:pt idx="6">
                  <c:v>4.0000000000000001E-3</c:v>
                </c:pt>
                <c:pt idx="7">
                  <c:v>7.0000000000000001E-3</c:v>
                </c:pt>
                <c:pt idx="8">
                  <c:v>5.0000000000000001E-3</c:v>
                </c:pt>
                <c:pt idx="9">
                  <c:v>7.6259999999999994E-2</c:v>
                </c:pt>
                <c:pt idx="10">
                  <c:v>9.2999999999999999E-2</c:v>
                </c:pt>
                <c:pt idx="11">
                  <c:v>0.215</c:v>
                </c:pt>
              </c:numCache>
            </c:numRef>
          </c:val>
          <c:extLst>
            <c:ext xmlns:c16="http://schemas.microsoft.com/office/drawing/2014/chart" uri="{C3380CC4-5D6E-409C-BE32-E72D297353CC}">
              <c16:uniqueId val="{00000002-0F87-474C-83B6-66F9D6E7D10B}"/>
            </c:ext>
          </c:extLst>
        </c:ser>
        <c:ser>
          <c:idx val="3"/>
          <c:order val="3"/>
          <c:tx>
            <c:strRef>
              <c:f>'8.9'!$A$30</c:f>
              <c:strCache>
                <c:ptCount val="1"/>
                <c:pt idx="0">
                  <c:v>Construction</c:v>
                </c:pt>
              </c:strCache>
            </c:strRef>
          </c:tx>
          <c:invertIfNegative val="0"/>
          <c:val>
            <c:numRef>
              <c:f>'8.9'!$B$30:$M$30</c:f>
              <c:numCache>
                <c:formatCode>#,##0.0</c:formatCode>
                <c:ptCount val="12"/>
                <c:pt idx="0">
                  <c:v>5.8951080000000005</c:v>
                </c:pt>
                <c:pt idx="1">
                  <c:v>3.4277150000000001</c:v>
                </c:pt>
                <c:pt idx="2">
                  <c:v>2.464518</c:v>
                </c:pt>
                <c:pt idx="3">
                  <c:v>0.99836099999999994</c:v>
                </c:pt>
                <c:pt idx="4">
                  <c:v>0.130103</c:v>
                </c:pt>
                <c:pt idx="5">
                  <c:v>3.9234999999999999E-2</c:v>
                </c:pt>
                <c:pt idx="6">
                  <c:v>3.9698999999999998E-2</c:v>
                </c:pt>
                <c:pt idx="7">
                  <c:v>4.3796999999999996E-2</c:v>
                </c:pt>
                <c:pt idx="8">
                  <c:v>4.7115000000000004E-2</c:v>
                </c:pt>
                <c:pt idx="9">
                  <c:v>0.65485099999999996</c:v>
                </c:pt>
                <c:pt idx="10">
                  <c:v>3.2933670000000004</c:v>
                </c:pt>
                <c:pt idx="11">
                  <c:v>3.4345180000000002</c:v>
                </c:pt>
              </c:numCache>
            </c:numRef>
          </c:val>
          <c:extLst>
            <c:ext xmlns:c16="http://schemas.microsoft.com/office/drawing/2014/chart" uri="{C3380CC4-5D6E-409C-BE32-E72D297353CC}">
              <c16:uniqueId val="{00000003-0F87-474C-83B6-66F9D6E7D10B}"/>
            </c:ext>
          </c:extLst>
        </c:ser>
        <c:ser>
          <c:idx val="4"/>
          <c:order val="4"/>
          <c:tx>
            <c:strRef>
              <c:f>'8.9'!$A$31</c:f>
              <c:strCache>
                <c:ptCount val="1"/>
                <c:pt idx="0">
                  <c:v>Farming and forestry</c:v>
                </c:pt>
              </c:strCache>
            </c:strRef>
          </c:tx>
          <c:invertIfNegative val="0"/>
          <c:val>
            <c:numRef>
              <c:f>'8.9'!$B$31:$M$31</c:f>
              <c:numCache>
                <c:formatCode>#,##0.0</c:formatCode>
                <c:ptCount val="12"/>
                <c:pt idx="0">
                  <c:v>1.2731130000000002</c:v>
                </c:pt>
                <c:pt idx="1">
                  <c:v>1.209095</c:v>
                </c:pt>
                <c:pt idx="2">
                  <c:v>1.273817</c:v>
                </c:pt>
                <c:pt idx="3">
                  <c:v>0.93047399999999991</c:v>
                </c:pt>
                <c:pt idx="4">
                  <c:v>0.72820299999999993</c:v>
                </c:pt>
                <c:pt idx="5">
                  <c:v>0.63768100000000005</c:v>
                </c:pt>
                <c:pt idx="6">
                  <c:v>0.64348399999999994</c:v>
                </c:pt>
                <c:pt idx="7">
                  <c:v>0.58753900000000003</c:v>
                </c:pt>
                <c:pt idx="8">
                  <c:v>0.73035099999999997</c:v>
                </c:pt>
                <c:pt idx="9">
                  <c:v>1.0726849999999999</c:v>
                </c:pt>
                <c:pt idx="10">
                  <c:v>1.303763</c:v>
                </c:pt>
                <c:pt idx="11">
                  <c:v>1.51919</c:v>
                </c:pt>
              </c:numCache>
            </c:numRef>
          </c:val>
          <c:extLst>
            <c:ext xmlns:c16="http://schemas.microsoft.com/office/drawing/2014/chart" uri="{C3380CC4-5D6E-409C-BE32-E72D297353CC}">
              <c16:uniqueId val="{00000004-0F87-474C-83B6-66F9D6E7D10B}"/>
            </c:ext>
          </c:extLst>
        </c:ser>
        <c:ser>
          <c:idx val="5"/>
          <c:order val="5"/>
          <c:tx>
            <c:strRef>
              <c:f>'8.9'!$A$32</c:f>
              <c:strCache>
                <c:ptCount val="1"/>
                <c:pt idx="0">
                  <c:v>Households</c:v>
                </c:pt>
              </c:strCache>
            </c:strRef>
          </c:tx>
          <c:spPr>
            <a:solidFill>
              <a:schemeClr val="accent6"/>
            </a:solidFill>
          </c:spPr>
          <c:invertIfNegative val="0"/>
          <c:val>
            <c:numRef>
              <c:f>'8.9'!$B$32:$M$32</c:f>
              <c:numCache>
                <c:formatCode>#,##0.0</c:formatCode>
                <c:ptCount val="12"/>
                <c:pt idx="0">
                  <c:v>244.65204399999999</c:v>
                </c:pt>
                <c:pt idx="1">
                  <c:v>159.38418699999997</c:v>
                </c:pt>
                <c:pt idx="2">
                  <c:v>139.273009</c:v>
                </c:pt>
                <c:pt idx="3">
                  <c:v>100.29347500000002</c:v>
                </c:pt>
                <c:pt idx="4">
                  <c:v>51.908100999999995</c:v>
                </c:pt>
                <c:pt idx="5">
                  <c:v>43.413592000000001</c:v>
                </c:pt>
                <c:pt idx="6">
                  <c:v>34.873657000000001</c:v>
                </c:pt>
                <c:pt idx="7">
                  <c:v>33.731664000000002</c:v>
                </c:pt>
                <c:pt idx="8">
                  <c:v>47.786641999999993</c:v>
                </c:pt>
                <c:pt idx="9">
                  <c:v>119.55608599999999</c:v>
                </c:pt>
                <c:pt idx="10">
                  <c:v>201.910291</c:v>
                </c:pt>
                <c:pt idx="11">
                  <c:v>243.050184</c:v>
                </c:pt>
              </c:numCache>
            </c:numRef>
          </c:val>
          <c:extLst>
            <c:ext xmlns:c16="http://schemas.microsoft.com/office/drawing/2014/chart" uri="{C3380CC4-5D6E-409C-BE32-E72D297353CC}">
              <c16:uniqueId val="{00000005-0F87-474C-83B6-66F9D6E7D10B}"/>
            </c:ext>
          </c:extLst>
        </c:ser>
        <c:ser>
          <c:idx val="6"/>
          <c:order val="6"/>
          <c:tx>
            <c:strRef>
              <c:f>'8.9'!$A$33</c:f>
              <c:strCache>
                <c:ptCount val="1"/>
                <c:pt idx="0">
                  <c:v>Retail, services, schools, health care</c:v>
                </c:pt>
              </c:strCache>
            </c:strRef>
          </c:tx>
          <c:spPr>
            <a:solidFill>
              <a:srgbClr val="F0948F"/>
            </a:solidFill>
          </c:spPr>
          <c:invertIfNegative val="0"/>
          <c:val>
            <c:numRef>
              <c:f>'8.9'!$B$33:$M$33</c:f>
              <c:numCache>
                <c:formatCode>#,##0.0</c:formatCode>
                <c:ptCount val="12"/>
                <c:pt idx="0">
                  <c:v>136.7499</c:v>
                </c:pt>
                <c:pt idx="1">
                  <c:v>91.761621000000034</c:v>
                </c:pt>
                <c:pt idx="2">
                  <c:v>82.318342000000001</c:v>
                </c:pt>
                <c:pt idx="3">
                  <c:v>60.230498999999988</c:v>
                </c:pt>
                <c:pt idx="4">
                  <c:v>39.279353999999998</c:v>
                </c:pt>
                <c:pt idx="5">
                  <c:v>32.480223000000002</c:v>
                </c:pt>
                <c:pt idx="6">
                  <c:v>32.350795000000005</c:v>
                </c:pt>
                <c:pt idx="7">
                  <c:v>31.672784</c:v>
                </c:pt>
                <c:pt idx="8">
                  <c:v>25.999385000000004</c:v>
                </c:pt>
                <c:pt idx="9">
                  <c:v>61.811824000000001</c:v>
                </c:pt>
                <c:pt idx="10">
                  <c:v>100.98829400000001</c:v>
                </c:pt>
                <c:pt idx="11">
                  <c:v>116.22443399999997</c:v>
                </c:pt>
              </c:numCache>
            </c:numRef>
          </c:val>
          <c:extLst>
            <c:ext xmlns:c16="http://schemas.microsoft.com/office/drawing/2014/chart" uri="{C3380CC4-5D6E-409C-BE32-E72D297353CC}">
              <c16:uniqueId val="{00000006-0F87-474C-83B6-66F9D6E7D10B}"/>
            </c:ext>
          </c:extLst>
        </c:ser>
        <c:ser>
          <c:idx val="7"/>
          <c:order val="7"/>
          <c:tx>
            <c:strRef>
              <c:f>'8.9'!$A$34</c:f>
              <c:strCache>
                <c:ptCount val="1"/>
                <c:pt idx="0">
                  <c:v>Other</c:v>
                </c:pt>
              </c:strCache>
            </c:strRef>
          </c:tx>
          <c:spPr>
            <a:solidFill>
              <a:srgbClr val="F7C9C7"/>
            </a:solidFill>
          </c:spPr>
          <c:invertIfNegative val="0"/>
          <c:val>
            <c:numRef>
              <c:f>'8.9'!$B$34:$M$34</c:f>
              <c:numCache>
                <c:formatCode>#,##0.0</c:formatCode>
                <c:ptCount val="12"/>
                <c:pt idx="0">
                  <c:v>2.591272</c:v>
                </c:pt>
                <c:pt idx="1">
                  <c:v>1.7656800000000001</c:v>
                </c:pt>
                <c:pt idx="2">
                  <c:v>1.6430129999999998</c:v>
                </c:pt>
                <c:pt idx="3">
                  <c:v>1.282286</c:v>
                </c:pt>
                <c:pt idx="4">
                  <c:v>0.65381000000000011</c:v>
                </c:pt>
                <c:pt idx="5">
                  <c:v>0.28420000000000001</c:v>
                </c:pt>
                <c:pt idx="6">
                  <c:v>5.2321429999999998</c:v>
                </c:pt>
                <c:pt idx="7">
                  <c:v>5.1350060000000006</c:v>
                </c:pt>
                <c:pt idx="8">
                  <c:v>6.4953669999999999</c:v>
                </c:pt>
                <c:pt idx="9">
                  <c:v>1.1438419999999998</c:v>
                </c:pt>
                <c:pt idx="10">
                  <c:v>1.7604740000000001</c:v>
                </c:pt>
                <c:pt idx="11">
                  <c:v>2.0501949999999995</c:v>
                </c:pt>
              </c:numCache>
            </c:numRef>
          </c:val>
          <c:extLst>
            <c:ext xmlns:c16="http://schemas.microsoft.com/office/drawing/2014/chart" uri="{C3380CC4-5D6E-409C-BE32-E72D297353CC}">
              <c16:uniqueId val="{00000007-0F87-474C-83B6-66F9D6E7D10B}"/>
            </c:ext>
          </c:extLst>
        </c:ser>
        <c:dLbls>
          <c:showLegendKey val="0"/>
          <c:showVal val="0"/>
          <c:showCatName val="0"/>
          <c:showSerName val="0"/>
          <c:showPercent val="0"/>
          <c:showBubbleSize val="0"/>
        </c:dLbls>
        <c:gapWidth val="50"/>
        <c:overlap val="100"/>
        <c:axId val="199536640"/>
        <c:axId val="199538176"/>
      </c:barChart>
      <c:catAx>
        <c:axId val="1995366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199538176"/>
        <c:crosses val="autoZero"/>
        <c:auto val="1"/>
        <c:lblAlgn val="ctr"/>
        <c:lblOffset val="100"/>
        <c:noMultiLvlLbl val="0"/>
      </c:catAx>
      <c:valAx>
        <c:axId val="199538176"/>
        <c:scaling>
          <c:orientation val="minMax"/>
          <c:max val="6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199536640"/>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233060"/>
                </a:solidFill>
              </a:defRPr>
            </a:pPr>
            <a:r>
              <a:rPr lang="cs-CZ" sz="1000" b="1" i="0" baseline="0">
                <a:solidFill>
                  <a:srgbClr val="233060"/>
                </a:solidFill>
                <a:effectLst/>
              </a:rPr>
              <a:t>Share in CR</a:t>
            </a:r>
            <a:endParaRPr lang="cs-CZ" sz="1000">
              <a:solidFill>
                <a:srgbClr val="233060"/>
              </a:solidFill>
              <a:effectLst/>
            </a:endParaRP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'8.9'!$M$39</c:f>
              <c:strCache>
                <c:ptCount val="1"/>
                <c:pt idx="0">
                  <c:v>Installed capacity</c:v>
                </c:pt>
              </c:strCache>
            </c:strRef>
          </c:tx>
          <c:invertIfNegative val="0"/>
          <c:val>
            <c:numRef>
              <c:f>'8.9'!$N$39</c:f>
              <c:numCache>
                <c:formatCode>0.0%</c:formatCode>
                <c:ptCount val="1"/>
                <c:pt idx="0">
                  <c:v>3.3114361598225957E-2</c:v>
                </c:pt>
              </c:numCache>
            </c:numRef>
          </c:val>
          <c:extLst>
            <c:ext xmlns:c16="http://schemas.microsoft.com/office/drawing/2014/chart" uri="{C3380CC4-5D6E-409C-BE32-E72D297353CC}">
              <c16:uniqueId val="{00000000-5561-40B9-86E9-FCC4A9713A4F}"/>
            </c:ext>
          </c:extLst>
        </c:ser>
        <c:ser>
          <c:idx val="1"/>
          <c:order val="1"/>
          <c:tx>
            <c:strRef>
              <c:f>'8.9'!$M$40</c:f>
              <c:strCache>
                <c:ptCount val="1"/>
                <c:pt idx="0">
                  <c:v>Gross heat production</c:v>
                </c:pt>
              </c:strCache>
            </c:strRef>
          </c:tx>
          <c:invertIfNegative val="0"/>
          <c:val>
            <c:numRef>
              <c:f>'8.9'!$N$40</c:f>
              <c:numCache>
                <c:formatCode>0.0%</c:formatCode>
                <c:ptCount val="1"/>
                <c:pt idx="0">
                  <c:v>4.419501157564637E-2</c:v>
                </c:pt>
              </c:numCache>
            </c:numRef>
          </c:val>
          <c:extLst>
            <c:ext xmlns:c16="http://schemas.microsoft.com/office/drawing/2014/chart" uri="{C3380CC4-5D6E-409C-BE32-E72D297353CC}">
              <c16:uniqueId val="{00000001-5561-40B9-86E9-FCC4A9713A4F}"/>
            </c:ext>
          </c:extLst>
        </c:ser>
        <c:ser>
          <c:idx val="2"/>
          <c:order val="2"/>
          <c:tx>
            <c:strRef>
              <c:f>'8.9'!$M$41</c:f>
              <c:strCache>
                <c:ptCount val="1"/>
                <c:pt idx="0">
                  <c:v>Heat supply</c:v>
                </c:pt>
              </c:strCache>
            </c:strRef>
          </c:tx>
          <c:invertIfNegative val="0"/>
          <c:val>
            <c:numRef>
              <c:f>'8.9'!$N$41</c:f>
              <c:numCache>
                <c:formatCode>0.0%</c:formatCode>
                <c:ptCount val="1"/>
                <c:pt idx="0">
                  <c:v>4.0398319790352639E-2</c:v>
                </c:pt>
              </c:numCache>
            </c:numRef>
          </c:val>
          <c:extLst>
            <c:ext xmlns:c16="http://schemas.microsoft.com/office/drawing/2014/chart" uri="{C3380CC4-5D6E-409C-BE32-E72D297353CC}">
              <c16:uniqueId val="{00000002-5561-40B9-86E9-FCC4A9713A4F}"/>
            </c:ext>
          </c:extLst>
        </c:ser>
        <c:dLbls>
          <c:showLegendKey val="0"/>
          <c:showVal val="0"/>
          <c:showCatName val="0"/>
          <c:showSerName val="0"/>
          <c:showPercent val="0"/>
          <c:showBubbleSize val="0"/>
        </c:dLbls>
        <c:gapWidth val="150"/>
        <c:axId val="288329728"/>
        <c:axId val="288331264"/>
      </c:barChart>
      <c:catAx>
        <c:axId val="288329728"/>
        <c:scaling>
          <c:orientation val="maxMin"/>
        </c:scaling>
        <c:delete val="0"/>
        <c:axPos val="l"/>
        <c:numFmt formatCode="General" sourceLinked="1"/>
        <c:majorTickMark val="none"/>
        <c:minorTickMark val="none"/>
        <c:tickLblPos val="none"/>
        <c:crossAx val="288331264"/>
        <c:crosses val="autoZero"/>
        <c:auto val="1"/>
        <c:lblAlgn val="ctr"/>
        <c:lblOffset val="100"/>
        <c:noMultiLvlLbl val="0"/>
      </c:catAx>
      <c:valAx>
        <c:axId val="288331264"/>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8329728"/>
        <c:crosses val="max"/>
        <c:crossBetween val="between"/>
      </c:valAx>
    </c:plotArea>
    <c:legend>
      <c:legendPos val="b"/>
      <c:layout>
        <c:manualLayout>
          <c:xMode val="edge"/>
          <c:yMode val="edge"/>
          <c:x val="1.1157601115760111E-2"/>
          <c:y val="0.69121850786615746"/>
          <c:w val="0.61045256372242174"/>
          <c:h val="0.30079746019771486"/>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a:solidFill>
                  <a:srgbClr val="233060"/>
                </a:solidFill>
              </a:defRPr>
            </a:pPr>
            <a:r>
              <a:rPr lang="cs-CZ" sz="1000" b="1" i="0" baseline="0">
                <a:solidFill>
                  <a:srgbClr val="233060"/>
                </a:solidFill>
                <a:effectLst/>
                <a:latin typeface="Arial" panose="020B0604020202020204" pitchFamily="34" charset="0"/>
                <a:cs typeface="Arial" panose="020B0604020202020204" pitchFamily="34" charset="0"/>
              </a:rPr>
              <a:t>Heat supply by fuel </a:t>
            </a:r>
            <a:r>
              <a:rPr lang="en-US" sz="1000" b="1" i="0" baseline="0">
                <a:solidFill>
                  <a:srgbClr val="233060"/>
                </a:solidFill>
                <a:effectLst/>
                <a:latin typeface="Arial" panose="020B0604020202020204" pitchFamily="34" charset="0"/>
                <a:cs typeface="Arial" panose="020B0604020202020204" pitchFamily="34" charset="0"/>
              </a:rPr>
              <a:t>[</a:t>
            </a:r>
            <a:r>
              <a:rPr lang="cs-CZ" sz="1000" b="1" i="0" baseline="0">
                <a:solidFill>
                  <a:srgbClr val="233060"/>
                </a:solidFill>
                <a:effectLst/>
                <a:latin typeface="Arial" panose="020B0604020202020204" pitchFamily="34" charset="0"/>
                <a:cs typeface="Arial" panose="020B0604020202020204" pitchFamily="34" charset="0"/>
              </a:rPr>
              <a:t>TJ</a:t>
            </a:r>
            <a:r>
              <a:rPr lang="en-US" sz="1000" b="1" i="0" baseline="0">
                <a:solidFill>
                  <a:srgbClr val="233060"/>
                </a:solidFill>
                <a:effectLst/>
                <a:latin typeface="Arial" panose="020B0604020202020204" pitchFamily="34" charset="0"/>
                <a:cs typeface="Arial" panose="020B0604020202020204" pitchFamily="34" charset="0"/>
              </a:rPr>
              <a:t>]</a:t>
            </a:r>
            <a:endParaRPr lang="cs-CZ" sz="1000" b="1">
              <a:solidFill>
                <a:srgbClr val="233060"/>
              </a:solidFill>
              <a:effectLst/>
              <a:latin typeface="Arial" panose="020B0604020202020204" pitchFamily="34" charset="0"/>
              <a:cs typeface="Arial" panose="020B0604020202020204" pitchFamily="34" charset="0"/>
            </a:endParaRPr>
          </a:p>
        </c:rich>
      </c:tx>
      <c:layout>
        <c:manualLayout>
          <c:xMode val="edge"/>
          <c:yMode val="edge"/>
          <c:x val="5.1063114008915024E-4"/>
          <c:y val="1.9249449835677793E-2"/>
        </c:manualLayout>
      </c:layout>
      <c:overlay val="0"/>
    </c:title>
    <c:autoTitleDeleted val="0"/>
    <c:plotArea>
      <c:layout/>
      <c:barChart>
        <c:barDir val="col"/>
        <c:grouping val="stacked"/>
        <c:varyColors val="0"/>
        <c:ser>
          <c:idx val="0"/>
          <c:order val="0"/>
          <c:tx>
            <c:strRef>
              <c:f>'8.9'!$A$10</c:f>
              <c:strCache>
                <c:ptCount val="1"/>
                <c:pt idx="0">
                  <c:v>Biomass</c:v>
                </c:pt>
              </c:strCache>
            </c:strRef>
          </c:tx>
          <c:spPr>
            <a:solidFill>
              <a:srgbClr val="23315F"/>
            </a:solidFill>
          </c:spPr>
          <c:invertIfNegative val="0"/>
          <c:val>
            <c:numRef>
              <c:f>'8.9'!$B$10:$M$10</c:f>
              <c:numCache>
                <c:formatCode>#,##0.0</c:formatCode>
                <c:ptCount val="12"/>
                <c:pt idx="0">
                  <c:v>13.852992000000002</c:v>
                </c:pt>
                <c:pt idx="1">
                  <c:v>14.145410999999998</c:v>
                </c:pt>
                <c:pt idx="2">
                  <c:v>18.454888</c:v>
                </c:pt>
                <c:pt idx="3">
                  <c:v>12.670781</c:v>
                </c:pt>
                <c:pt idx="4">
                  <c:v>8.3239840000000012</c:v>
                </c:pt>
                <c:pt idx="5">
                  <c:v>3.7252990000000001</c:v>
                </c:pt>
                <c:pt idx="6">
                  <c:v>2.0567780000000004</c:v>
                </c:pt>
                <c:pt idx="7">
                  <c:v>2.4061300000000001</c:v>
                </c:pt>
                <c:pt idx="8">
                  <c:v>4.1606640000000006</c:v>
                </c:pt>
                <c:pt idx="9">
                  <c:v>9.9768679999999996</c:v>
                </c:pt>
                <c:pt idx="10">
                  <c:v>15.354032</c:v>
                </c:pt>
                <c:pt idx="11">
                  <c:v>12.515459</c:v>
                </c:pt>
              </c:numCache>
            </c:numRef>
          </c:val>
          <c:extLst>
            <c:ext xmlns:c16="http://schemas.microsoft.com/office/drawing/2014/chart" uri="{C3380CC4-5D6E-409C-BE32-E72D297353CC}">
              <c16:uniqueId val="{00000000-16F9-49E0-B9F8-A65835EE11A6}"/>
            </c:ext>
          </c:extLst>
        </c:ser>
        <c:ser>
          <c:idx val="1"/>
          <c:order val="1"/>
          <c:tx>
            <c:strRef>
              <c:f>'8.9'!$A$11</c:f>
              <c:strCache>
                <c:ptCount val="1"/>
                <c:pt idx="0">
                  <c:v>Biogas</c:v>
                </c:pt>
              </c:strCache>
            </c:strRef>
          </c:tx>
          <c:spPr>
            <a:solidFill>
              <a:srgbClr val="5A6588"/>
            </a:solidFill>
          </c:spPr>
          <c:invertIfNegative val="0"/>
          <c:val>
            <c:numRef>
              <c:f>'8.9'!$B$11:$M$11</c:f>
              <c:numCache>
                <c:formatCode>#,##0.0</c:formatCode>
                <c:ptCount val="12"/>
                <c:pt idx="0">
                  <c:v>4.711195</c:v>
                </c:pt>
                <c:pt idx="1">
                  <c:v>4.0539339999999999</c:v>
                </c:pt>
                <c:pt idx="2">
                  <c:v>3.9788000000000001</c:v>
                </c:pt>
                <c:pt idx="3">
                  <c:v>2.812513</c:v>
                </c:pt>
                <c:pt idx="4">
                  <c:v>2.5868929999999999</c:v>
                </c:pt>
                <c:pt idx="5">
                  <c:v>2.768313</c:v>
                </c:pt>
                <c:pt idx="6">
                  <c:v>2.4256190000000002</c:v>
                </c:pt>
                <c:pt idx="7">
                  <c:v>2.3225010000000004</c:v>
                </c:pt>
                <c:pt idx="8">
                  <c:v>2.5479349999999998</c:v>
                </c:pt>
                <c:pt idx="9">
                  <c:v>3.452979</c:v>
                </c:pt>
                <c:pt idx="10">
                  <c:v>4.7603009999999992</c:v>
                </c:pt>
                <c:pt idx="11">
                  <c:v>5.5925529999999997</c:v>
                </c:pt>
              </c:numCache>
            </c:numRef>
          </c:val>
          <c:extLst>
            <c:ext xmlns:c16="http://schemas.microsoft.com/office/drawing/2014/chart" uri="{C3380CC4-5D6E-409C-BE32-E72D297353CC}">
              <c16:uniqueId val="{00000001-16F9-49E0-B9F8-A65835EE11A6}"/>
            </c:ext>
          </c:extLst>
        </c:ser>
        <c:ser>
          <c:idx val="2"/>
          <c:order val="2"/>
          <c:tx>
            <c:strRef>
              <c:f>'8.9'!$A$12</c:f>
              <c:strCache>
                <c:ptCount val="1"/>
                <c:pt idx="0">
                  <c:v>Hard coal</c:v>
                </c:pt>
              </c:strCache>
            </c:strRef>
          </c:tx>
          <c:spPr>
            <a:solidFill>
              <a:srgbClr val="9198B0"/>
            </a:solidFill>
          </c:spPr>
          <c:invertIfNegative val="0"/>
          <c:val>
            <c:numRef>
              <c:f>'8.9'!$B$12:$M$12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6F9-49E0-B9F8-A65835EE11A6}"/>
            </c:ext>
          </c:extLst>
        </c:ser>
        <c:ser>
          <c:idx val="3"/>
          <c:order val="3"/>
          <c:tx>
            <c:strRef>
              <c:f>'8.9'!$A$13</c:f>
              <c:strCache>
                <c:ptCount val="1"/>
                <c:pt idx="0">
                  <c:v>Electrical energy</c:v>
                </c:pt>
              </c:strCache>
            </c:strRef>
          </c:tx>
          <c:spPr>
            <a:solidFill>
              <a:srgbClr val="C8CBD7"/>
            </a:solidFill>
          </c:spPr>
          <c:invertIfNegative val="0"/>
          <c:val>
            <c:numRef>
              <c:f>'8.9'!$B$13:$M$13</c:f>
              <c:numCache>
                <c:formatCode>#,##0.0</c:formatCode>
                <c:ptCount val="12"/>
                <c:pt idx="0">
                  <c:v>0</c:v>
                </c:pt>
                <c:pt idx="1">
                  <c:v>0</c:v>
                </c:pt>
                <c:pt idx="2">
                  <c:v>0</c:v>
                </c:pt>
                <c:pt idx="3">
                  <c:v>0</c:v>
                </c:pt>
                <c:pt idx="4">
                  <c:v>0</c:v>
                </c:pt>
                <c:pt idx="5">
                  <c:v>4.9399999999999999E-2</c:v>
                </c:pt>
                <c:pt idx="6">
                  <c:v>3.9723999999999995E-2</c:v>
                </c:pt>
                <c:pt idx="7">
                  <c:v>3.6065E-2</c:v>
                </c:pt>
                <c:pt idx="8">
                  <c:v>3.9119999999999995E-2</c:v>
                </c:pt>
                <c:pt idx="9">
                  <c:v>4.8700000000000002E-3</c:v>
                </c:pt>
                <c:pt idx="10">
                  <c:v>0</c:v>
                </c:pt>
                <c:pt idx="11">
                  <c:v>0</c:v>
                </c:pt>
              </c:numCache>
            </c:numRef>
          </c:val>
          <c:extLst>
            <c:ext xmlns:c16="http://schemas.microsoft.com/office/drawing/2014/chart" uri="{C3380CC4-5D6E-409C-BE32-E72D297353CC}">
              <c16:uniqueId val="{00000003-16F9-49E0-B9F8-A65835EE11A6}"/>
            </c:ext>
          </c:extLst>
        </c:ser>
        <c:ser>
          <c:idx val="4"/>
          <c:order val="4"/>
          <c:tx>
            <c:strRef>
              <c:f>'8.9'!$A$14</c:f>
              <c:strCache>
                <c:ptCount val="1"/>
                <c:pt idx="0">
                  <c:v>Ambient energy (heat pump)</c:v>
                </c:pt>
              </c:strCache>
            </c:strRef>
          </c:tx>
          <c:spPr>
            <a:solidFill>
              <a:srgbClr val="E02C1F"/>
            </a:solidFill>
          </c:spPr>
          <c:invertIfNegative val="0"/>
          <c:val>
            <c:numRef>
              <c:f>'8.9'!$B$14:$M$14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16F9-49E0-B9F8-A65835EE11A6}"/>
            </c:ext>
          </c:extLst>
        </c:ser>
        <c:ser>
          <c:idx val="5"/>
          <c:order val="5"/>
          <c:tx>
            <c:strRef>
              <c:f>'8.9'!$A$15</c:f>
              <c:strCache>
                <c:ptCount val="1"/>
                <c:pt idx="0">
                  <c:v>Solar energy (solar panel)</c:v>
                </c:pt>
              </c:strCache>
            </c:strRef>
          </c:tx>
          <c:spPr>
            <a:solidFill>
              <a:srgbClr val="E86158"/>
            </a:solidFill>
          </c:spPr>
          <c:invertIfNegative val="0"/>
          <c:val>
            <c:numRef>
              <c:f>'8.9'!$B$15:$M$15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16F9-49E0-B9F8-A65835EE11A6}"/>
            </c:ext>
          </c:extLst>
        </c:ser>
        <c:ser>
          <c:idx val="6"/>
          <c:order val="6"/>
          <c:tx>
            <c:strRef>
              <c:f>'8.9'!$A$16</c:f>
              <c:strCache>
                <c:ptCount val="1"/>
                <c:pt idx="0">
                  <c:v>Brown coal</c:v>
                </c:pt>
              </c:strCache>
            </c:strRef>
          </c:tx>
          <c:spPr>
            <a:solidFill>
              <a:srgbClr val="F0948F"/>
            </a:solidFill>
          </c:spPr>
          <c:invertIfNegative val="0"/>
          <c:val>
            <c:numRef>
              <c:f>'8.9'!$B$16:$M$16</c:f>
              <c:numCache>
                <c:formatCode>#,##0.0</c:formatCode>
                <c:ptCount val="12"/>
                <c:pt idx="0">
                  <c:v>193.385817</c:v>
                </c:pt>
                <c:pt idx="1">
                  <c:v>149.90511900000001</c:v>
                </c:pt>
                <c:pt idx="2">
                  <c:v>119.17726399999999</c:v>
                </c:pt>
                <c:pt idx="3">
                  <c:v>89.380947999999989</c:v>
                </c:pt>
                <c:pt idx="4">
                  <c:v>65.689018000000004</c:v>
                </c:pt>
                <c:pt idx="5">
                  <c:v>58.611942999999997</c:v>
                </c:pt>
                <c:pt idx="6">
                  <c:v>26.787513999999998</c:v>
                </c:pt>
                <c:pt idx="7">
                  <c:v>0</c:v>
                </c:pt>
                <c:pt idx="8">
                  <c:v>31.061833000000004</c:v>
                </c:pt>
                <c:pt idx="9">
                  <c:v>92.107393000000002</c:v>
                </c:pt>
                <c:pt idx="10">
                  <c:v>155.88351299999999</c:v>
                </c:pt>
                <c:pt idx="11">
                  <c:v>194.49313899999999</c:v>
                </c:pt>
              </c:numCache>
            </c:numRef>
          </c:val>
          <c:extLst>
            <c:ext xmlns:c16="http://schemas.microsoft.com/office/drawing/2014/chart" uri="{C3380CC4-5D6E-409C-BE32-E72D297353CC}">
              <c16:uniqueId val="{00000006-16F9-49E0-B9F8-A65835EE11A6}"/>
            </c:ext>
          </c:extLst>
        </c:ser>
        <c:ser>
          <c:idx val="7"/>
          <c:order val="7"/>
          <c:tx>
            <c:strRef>
              <c:f>'8.9'!$A$17</c:f>
              <c:strCache>
                <c:ptCount val="1"/>
                <c:pt idx="0">
                  <c:v>Nuclear fuel</c:v>
                </c:pt>
              </c:strCache>
            </c:strRef>
          </c:tx>
          <c:spPr>
            <a:solidFill>
              <a:srgbClr val="F7C9C7"/>
            </a:solidFill>
          </c:spPr>
          <c:invertIfNegative val="0"/>
          <c:val>
            <c:numRef>
              <c:f>'8.9'!$B$17:$M$17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16F9-49E0-B9F8-A65835EE11A6}"/>
            </c:ext>
          </c:extLst>
        </c:ser>
        <c:ser>
          <c:idx val="8"/>
          <c:order val="8"/>
          <c:tx>
            <c:strRef>
              <c:f>'8.9'!$A$18</c:f>
              <c:strCache>
                <c:ptCount val="1"/>
                <c:pt idx="0">
                  <c:v>Coke</c:v>
                </c:pt>
              </c:strCache>
            </c:strRef>
          </c:tx>
          <c:spPr>
            <a:solidFill>
              <a:srgbClr val="262626"/>
            </a:solidFill>
          </c:spPr>
          <c:invertIfNegative val="0"/>
          <c:val>
            <c:numRef>
              <c:f>'8.9'!$B$18:$M$18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16F9-49E0-B9F8-A65835EE11A6}"/>
            </c:ext>
          </c:extLst>
        </c:ser>
        <c:ser>
          <c:idx val="9"/>
          <c:order val="9"/>
          <c:tx>
            <c:strRef>
              <c:f>'8.9'!$A$19</c:f>
              <c:strCache>
                <c:ptCount val="1"/>
                <c:pt idx="0">
                  <c:v>Waste heat</c:v>
                </c:pt>
              </c:strCache>
            </c:strRef>
          </c:tx>
          <c:spPr>
            <a:solidFill>
              <a:srgbClr val="646363"/>
            </a:solidFill>
          </c:spPr>
          <c:invertIfNegative val="0"/>
          <c:val>
            <c:numRef>
              <c:f>'8.9'!$B$19:$M$19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16F9-49E0-B9F8-A65835EE11A6}"/>
            </c:ext>
          </c:extLst>
        </c:ser>
        <c:ser>
          <c:idx val="10"/>
          <c:order val="10"/>
          <c:tx>
            <c:strRef>
              <c:f>'8.9'!$A$20</c:f>
              <c:strCache>
                <c:ptCount val="1"/>
                <c:pt idx="0">
                  <c:v>Other liquid fuels</c:v>
                </c:pt>
              </c:strCache>
            </c:strRef>
          </c:tx>
          <c:spPr>
            <a:solidFill>
              <a:srgbClr val="9D9D9C"/>
            </a:solidFill>
          </c:spPr>
          <c:invertIfNegative val="0"/>
          <c:val>
            <c:numRef>
              <c:f>'8.9'!$B$20:$M$20</c:f>
              <c:numCache>
                <c:formatCode>#,##0.0</c:formatCode>
                <c:ptCount val="12"/>
                <c:pt idx="0">
                  <c:v>0</c:v>
                </c:pt>
                <c:pt idx="1">
                  <c:v>0</c:v>
                </c:pt>
                <c:pt idx="2">
                  <c:v>0</c:v>
                </c:pt>
                <c:pt idx="3">
                  <c:v>8.0819999999999989E-2</c:v>
                </c:pt>
                <c:pt idx="4">
                  <c:v>0.10584</c:v>
                </c:pt>
                <c:pt idx="5">
                  <c:v>5.9429999999999997E-2</c:v>
                </c:pt>
                <c:pt idx="6">
                  <c:v>2.2463999999999998E-2</c:v>
                </c:pt>
                <c:pt idx="7">
                  <c:v>0</c:v>
                </c:pt>
                <c:pt idx="8">
                  <c:v>0</c:v>
                </c:pt>
                <c:pt idx="9">
                  <c:v>7.4376000000000012E-2</c:v>
                </c:pt>
                <c:pt idx="10">
                  <c:v>0</c:v>
                </c:pt>
                <c:pt idx="11">
                  <c:v>0</c:v>
                </c:pt>
              </c:numCache>
            </c:numRef>
          </c:val>
          <c:extLst>
            <c:ext xmlns:c16="http://schemas.microsoft.com/office/drawing/2014/chart" uri="{C3380CC4-5D6E-409C-BE32-E72D297353CC}">
              <c16:uniqueId val="{0000000A-16F9-49E0-B9F8-A65835EE11A6}"/>
            </c:ext>
          </c:extLst>
        </c:ser>
        <c:ser>
          <c:idx val="11"/>
          <c:order val="11"/>
          <c:tx>
            <c:strRef>
              <c:f>'8.9'!$A$21</c:f>
              <c:strCache>
                <c:ptCount val="1"/>
                <c:pt idx="0">
                  <c:v>Other solid fuels</c:v>
                </c:pt>
              </c:strCache>
            </c:strRef>
          </c:tx>
          <c:spPr>
            <a:solidFill>
              <a:srgbClr val="D0D0D0"/>
            </a:solidFill>
          </c:spPr>
          <c:invertIfNegative val="0"/>
          <c:val>
            <c:numRef>
              <c:f>'8.9'!$B$21:$M$21</c:f>
              <c:numCache>
                <c:formatCode>#,##0.0</c:formatCode>
                <c:ptCount val="12"/>
                <c:pt idx="0">
                  <c:v>45.366565000000001</c:v>
                </c:pt>
                <c:pt idx="1">
                  <c:v>45.440097999999999</c:v>
                </c:pt>
                <c:pt idx="2">
                  <c:v>38.977809999999998</c:v>
                </c:pt>
                <c:pt idx="3">
                  <c:v>34.387228999999998</c:v>
                </c:pt>
                <c:pt idx="4">
                  <c:v>14.439715</c:v>
                </c:pt>
                <c:pt idx="5">
                  <c:v>13.492772</c:v>
                </c:pt>
                <c:pt idx="6">
                  <c:v>8.2497780000000009</c:v>
                </c:pt>
                <c:pt idx="7">
                  <c:v>13.37482</c:v>
                </c:pt>
                <c:pt idx="8">
                  <c:v>12.921408999999999</c:v>
                </c:pt>
                <c:pt idx="9">
                  <c:v>35.301499999999997</c:v>
                </c:pt>
                <c:pt idx="10">
                  <c:v>57.474999000000004</c:v>
                </c:pt>
                <c:pt idx="11">
                  <c:v>58.073428999999997</c:v>
                </c:pt>
              </c:numCache>
            </c:numRef>
          </c:val>
          <c:extLst>
            <c:ext xmlns:c16="http://schemas.microsoft.com/office/drawing/2014/chart" uri="{C3380CC4-5D6E-409C-BE32-E72D297353CC}">
              <c16:uniqueId val="{0000000B-16F9-49E0-B9F8-A65835EE11A6}"/>
            </c:ext>
          </c:extLst>
        </c:ser>
        <c:ser>
          <c:idx val="12"/>
          <c:order val="12"/>
          <c:tx>
            <c:strRef>
              <c:f>'8.9'!$A$22</c:f>
              <c:strCache>
                <c:ptCount val="1"/>
                <c:pt idx="0">
                  <c:v>Other gases</c:v>
                </c:pt>
              </c:strCache>
            </c:strRef>
          </c:tx>
          <c:spPr>
            <a:pattFill prst="ltUpDiag">
              <a:fgClr>
                <a:srgbClr val="23315F"/>
              </a:fgClr>
              <a:bgClr>
                <a:sysClr val="window" lastClr="FFFFFF"/>
              </a:bgClr>
            </a:pattFill>
          </c:spPr>
          <c:invertIfNegative val="0"/>
          <c:val>
            <c:numRef>
              <c:f>'8.9'!$B$22:$M$22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16F9-49E0-B9F8-A65835EE11A6}"/>
            </c:ext>
          </c:extLst>
        </c:ser>
        <c:ser>
          <c:idx val="13"/>
          <c:order val="13"/>
          <c:tx>
            <c:strRef>
              <c:f>'8.9'!$A$23</c:f>
              <c:strCache>
                <c:ptCount val="1"/>
                <c:pt idx="0">
                  <c:v>Other</c:v>
                </c:pt>
              </c:strCache>
            </c:strRef>
          </c:tx>
          <c:spPr>
            <a:pattFill prst="ltUpDiag">
              <a:fgClr>
                <a:srgbClr val="E02C1F"/>
              </a:fgClr>
              <a:bgClr>
                <a:sysClr val="window" lastClr="FFFFFF"/>
              </a:bgClr>
            </a:pattFill>
          </c:spPr>
          <c:invertIfNegative val="0"/>
          <c:val>
            <c:numRef>
              <c:f>'8.9'!$B$23:$M$23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16F9-49E0-B9F8-A65835EE11A6}"/>
            </c:ext>
          </c:extLst>
        </c:ser>
        <c:ser>
          <c:idx val="14"/>
          <c:order val="14"/>
          <c:tx>
            <c:strRef>
              <c:f>'8.9'!$A$24</c:f>
              <c:strCache>
                <c:ptCount val="1"/>
                <c:pt idx="0">
                  <c:v>Fuel oils</c:v>
                </c:pt>
              </c:strCache>
            </c:strRef>
          </c:tx>
          <c:spPr>
            <a:pattFill prst="ltUpDiag">
              <a:fgClr>
                <a:srgbClr val="23315F"/>
              </a:fgClr>
              <a:bgClr>
                <a:sysClr val="window" lastClr="FFFFFF"/>
              </a:bgClr>
            </a:pattFill>
          </c:spPr>
          <c:invertIfNegative val="0"/>
          <c:val>
            <c:numRef>
              <c:f>'8.9'!$B$24:$M$24</c:f>
              <c:numCache>
                <c:formatCode>#,##0.0</c:formatCode>
                <c:ptCount val="12"/>
                <c:pt idx="0">
                  <c:v>35.768946999999997</c:v>
                </c:pt>
                <c:pt idx="1">
                  <c:v>3.3265320000000003</c:v>
                </c:pt>
                <c:pt idx="2">
                  <c:v>19.928744999999999</c:v>
                </c:pt>
                <c:pt idx="3">
                  <c:v>10.08034</c:v>
                </c:pt>
                <c:pt idx="4">
                  <c:v>0.40174099999999996</c:v>
                </c:pt>
                <c:pt idx="5">
                  <c:v>0.49015700000000001</c:v>
                </c:pt>
                <c:pt idx="6">
                  <c:v>0.40266099999999999</c:v>
                </c:pt>
                <c:pt idx="7">
                  <c:v>0.33834000000000003</c:v>
                </c:pt>
                <c:pt idx="8">
                  <c:v>0.74228899999999998</c:v>
                </c:pt>
                <c:pt idx="9">
                  <c:v>1.9020299999999999</c:v>
                </c:pt>
                <c:pt idx="10">
                  <c:v>1.586074</c:v>
                </c:pt>
                <c:pt idx="11">
                  <c:v>1.871</c:v>
                </c:pt>
              </c:numCache>
            </c:numRef>
          </c:val>
          <c:extLst>
            <c:ext xmlns:c16="http://schemas.microsoft.com/office/drawing/2014/chart" uri="{C3380CC4-5D6E-409C-BE32-E72D297353CC}">
              <c16:uniqueId val="{0000000E-16F9-49E0-B9F8-A65835EE11A6}"/>
            </c:ext>
          </c:extLst>
        </c:ser>
        <c:ser>
          <c:idx val="15"/>
          <c:order val="15"/>
          <c:tx>
            <c:strRef>
              <c:f>'8.9'!$A$25</c:f>
              <c:strCache>
                <c:ptCount val="1"/>
                <c:pt idx="0">
                  <c:v>Natural gas</c:v>
                </c:pt>
              </c:strCache>
            </c:strRef>
          </c:tx>
          <c:spPr>
            <a:pattFill prst="ltUpDiag">
              <a:fgClr>
                <a:srgbClr val="E86158"/>
              </a:fgClr>
              <a:bgClr>
                <a:sysClr val="window" lastClr="FFFFFF"/>
              </a:bgClr>
            </a:pattFill>
          </c:spPr>
          <c:invertIfNegative val="0"/>
          <c:val>
            <c:numRef>
              <c:f>'8.9'!$B$25:$M$25</c:f>
              <c:numCache>
                <c:formatCode>#,##0.0</c:formatCode>
                <c:ptCount val="12"/>
                <c:pt idx="0">
                  <c:v>208.83075399999996</c:v>
                </c:pt>
                <c:pt idx="1">
                  <c:v>118.23612300000001</c:v>
                </c:pt>
                <c:pt idx="2">
                  <c:v>95.067678999999984</c:v>
                </c:pt>
                <c:pt idx="3">
                  <c:v>64.508807000000004</c:v>
                </c:pt>
                <c:pt idx="4">
                  <c:v>34.542869999999994</c:v>
                </c:pt>
                <c:pt idx="5">
                  <c:v>25.600705999999999</c:v>
                </c:pt>
                <c:pt idx="6">
                  <c:v>58.681858000000005</c:v>
                </c:pt>
                <c:pt idx="7">
                  <c:v>79.94469500000001</c:v>
                </c:pt>
                <c:pt idx="8">
                  <c:v>57.19188399999998</c:v>
                </c:pt>
                <c:pt idx="9">
                  <c:v>86.234303999999966</c:v>
                </c:pt>
                <c:pt idx="10">
                  <c:v>151.02808300000001</c:v>
                </c:pt>
                <c:pt idx="11">
                  <c:v>178.32273400000005</c:v>
                </c:pt>
              </c:numCache>
            </c:numRef>
          </c:val>
          <c:extLst>
            <c:ext xmlns:c16="http://schemas.microsoft.com/office/drawing/2014/chart" uri="{C3380CC4-5D6E-409C-BE32-E72D297353CC}">
              <c16:uniqueId val="{0000000F-16F9-49E0-B9F8-A65835EE11A6}"/>
            </c:ext>
          </c:extLst>
        </c:ser>
        <c:dLbls>
          <c:showLegendKey val="0"/>
          <c:showVal val="0"/>
          <c:showCatName val="0"/>
          <c:showSerName val="0"/>
          <c:showPercent val="0"/>
          <c:showBubbleSize val="0"/>
        </c:dLbls>
        <c:gapWidth val="50"/>
        <c:overlap val="100"/>
        <c:axId val="289046528"/>
        <c:axId val="289048064"/>
      </c:barChart>
      <c:catAx>
        <c:axId val="28904652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048064"/>
        <c:crosses val="autoZero"/>
        <c:auto val="1"/>
        <c:lblAlgn val="ctr"/>
        <c:lblOffset val="100"/>
        <c:noMultiLvlLbl val="0"/>
      </c:catAx>
      <c:valAx>
        <c:axId val="289048064"/>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046528"/>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4086-4D7F-B1F4-DA43308C29EB}"/>
              </c:ext>
            </c:extLst>
          </c:dPt>
          <c:dPt>
            <c:idx val="1"/>
            <c:bubble3D val="0"/>
            <c:spPr>
              <a:solidFill>
                <a:schemeClr val="accent2"/>
              </a:solidFill>
            </c:spPr>
            <c:extLst>
              <c:ext xmlns:c16="http://schemas.microsoft.com/office/drawing/2014/chart" uri="{C3380CC4-5D6E-409C-BE32-E72D297353CC}">
                <c16:uniqueId val="{00000003-4086-4D7F-B1F4-DA43308C29EB}"/>
              </c:ext>
            </c:extLst>
          </c:dPt>
          <c:dPt>
            <c:idx val="2"/>
            <c:bubble3D val="0"/>
            <c:spPr>
              <a:solidFill>
                <a:schemeClr val="accent3"/>
              </a:solidFill>
            </c:spPr>
            <c:extLst>
              <c:ext xmlns:c16="http://schemas.microsoft.com/office/drawing/2014/chart" uri="{C3380CC4-5D6E-409C-BE32-E72D297353CC}">
                <c16:uniqueId val="{00000005-4086-4D7F-B1F4-DA43308C29EB}"/>
              </c:ext>
            </c:extLst>
          </c:dPt>
          <c:dPt>
            <c:idx val="3"/>
            <c:bubble3D val="0"/>
            <c:spPr>
              <a:solidFill>
                <a:schemeClr val="accent4"/>
              </a:solidFill>
            </c:spPr>
            <c:extLst>
              <c:ext xmlns:c16="http://schemas.microsoft.com/office/drawing/2014/chart" uri="{C3380CC4-5D6E-409C-BE32-E72D297353CC}">
                <c16:uniqueId val="{00000007-4086-4D7F-B1F4-DA43308C29EB}"/>
              </c:ext>
            </c:extLst>
          </c:dPt>
          <c:dPt>
            <c:idx val="4"/>
            <c:bubble3D val="0"/>
            <c:spPr>
              <a:solidFill>
                <a:schemeClr val="accent5"/>
              </a:solidFill>
            </c:spPr>
            <c:extLst>
              <c:ext xmlns:c16="http://schemas.microsoft.com/office/drawing/2014/chart" uri="{C3380CC4-5D6E-409C-BE32-E72D297353CC}">
                <c16:uniqueId val="{00000009-4086-4D7F-B1F4-DA43308C29EB}"/>
              </c:ext>
            </c:extLst>
          </c:dPt>
          <c:dPt>
            <c:idx val="5"/>
            <c:bubble3D val="0"/>
            <c:spPr>
              <a:solidFill>
                <a:schemeClr val="accent6"/>
              </a:solidFill>
            </c:spPr>
            <c:extLst>
              <c:ext xmlns:c16="http://schemas.microsoft.com/office/drawing/2014/chart" uri="{C3380CC4-5D6E-409C-BE32-E72D297353CC}">
                <c16:uniqueId val="{0000000B-4086-4D7F-B1F4-DA43308C29EB}"/>
              </c:ext>
            </c:extLst>
          </c:dPt>
          <c:dPt>
            <c:idx val="6"/>
            <c:bubble3D val="0"/>
            <c:spPr>
              <a:solidFill>
                <a:srgbClr val="F0948F"/>
              </a:solidFill>
            </c:spPr>
            <c:extLst>
              <c:ext xmlns:c16="http://schemas.microsoft.com/office/drawing/2014/chart" uri="{C3380CC4-5D6E-409C-BE32-E72D297353CC}">
                <c16:uniqueId val="{0000000D-4086-4D7F-B1F4-DA43308C29EB}"/>
              </c:ext>
            </c:extLst>
          </c:dPt>
          <c:dPt>
            <c:idx val="7"/>
            <c:bubble3D val="0"/>
            <c:spPr>
              <a:solidFill>
                <a:srgbClr val="F7C9C7"/>
              </a:solidFill>
            </c:spPr>
            <c:extLst>
              <c:ext xmlns:c16="http://schemas.microsoft.com/office/drawing/2014/chart" uri="{C3380CC4-5D6E-409C-BE32-E72D297353CC}">
                <c16:uniqueId val="{0000000F-4086-4D7F-B1F4-DA43308C29EB}"/>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4086-4D7F-B1F4-DA43308C29EB}"/>
            </c:ext>
          </c:extLst>
        </c:ser>
        <c:ser>
          <c:idx val="2"/>
          <c:order val="1"/>
          <c:dPt>
            <c:idx val="0"/>
            <c:bubble3D val="0"/>
            <c:spPr>
              <a:solidFill>
                <a:schemeClr val="accent1"/>
              </a:solidFill>
            </c:spPr>
            <c:extLst>
              <c:ext xmlns:c16="http://schemas.microsoft.com/office/drawing/2014/chart" uri="{C3380CC4-5D6E-409C-BE32-E72D297353CC}">
                <c16:uniqueId val="{00000012-4086-4D7F-B1F4-DA43308C29EB}"/>
              </c:ext>
            </c:extLst>
          </c:dPt>
          <c:dPt>
            <c:idx val="1"/>
            <c:bubble3D val="0"/>
            <c:spPr>
              <a:solidFill>
                <a:schemeClr val="accent2"/>
              </a:solidFill>
            </c:spPr>
            <c:extLst>
              <c:ext xmlns:c16="http://schemas.microsoft.com/office/drawing/2014/chart" uri="{C3380CC4-5D6E-409C-BE32-E72D297353CC}">
                <c16:uniqueId val="{00000014-4086-4D7F-B1F4-DA43308C29EB}"/>
              </c:ext>
            </c:extLst>
          </c:dPt>
          <c:dPt>
            <c:idx val="2"/>
            <c:bubble3D val="0"/>
            <c:spPr>
              <a:solidFill>
                <a:schemeClr val="accent3"/>
              </a:solidFill>
            </c:spPr>
            <c:extLst>
              <c:ext xmlns:c16="http://schemas.microsoft.com/office/drawing/2014/chart" uri="{C3380CC4-5D6E-409C-BE32-E72D297353CC}">
                <c16:uniqueId val="{00000016-4086-4D7F-B1F4-DA43308C29EB}"/>
              </c:ext>
            </c:extLst>
          </c:dPt>
          <c:dPt>
            <c:idx val="3"/>
            <c:bubble3D val="0"/>
            <c:spPr>
              <a:solidFill>
                <a:schemeClr val="accent4"/>
              </a:solidFill>
            </c:spPr>
            <c:extLst>
              <c:ext xmlns:c16="http://schemas.microsoft.com/office/drawing/2014/chart" uri="{C3380CC4-5D6E-409C-BE32-E72D297353CC}">
                <c16:uniqueId val="{00000018-4086-4D7F-B1F4-DA43308C29EB}"/>
              </c:ext>
            </c:extLst>
          </c:dPt>
          <c:dPt>
            <c:idx val="4"/>
            <c:bubble3D val="0"/>
            <c:spPr>
              <a:solidFill>
                <a:schemeClr val="accent5"/>
              </a:solidFill>
            </c:spPr>
            <c:extLst>
              <c:ext xmlns:c16="http://schemas.microsoft.com/office/drawing/2014/chart" uri="{C3380CC4-5D6E-409C-BE32-E72D297353CC}">
                <c16:uniqueId val="{0000001A-4086-4D7F-B1F4-DA43308C29EB}"/>
              </c:ext>
            </c:extLst>
          </c:dPt>
          <c:dPt>
            <c:idx val="5"/>
            <c:bubble3D val="0"/>
            <c:spPr>
              <a:solidFill>
                <a:schemeClr val="accent6"/>
              </a:solidFill>
            </c:spPr>
            <c:extLst>
              <c:ext xmlns:c16="http://schemas.microsoft.com/office/drawing/2014/chart" uri="{C3380CC4-5D6E-409C-BE32-E72D297353CC}">
                <c16:uniqueId val="{0000001C-4086-4D7F-B1F4-DA43308C29EB}"/>
              </c:ext>
            </c:extLst>
          </c:dPt>
          <c:dPt>
            <c:idx val="6"/>
            <c:bubble3D val="0"/>
            <c:spPr>
              <a:solidFill>
                <a:srgbClr val="F0948F"/>
              </a:solidFill>
            </c:spPr>
            <c:extLst>
              <c:ext xmlns:c16="http://schemas.microsoft.com/office/drawing/2014/chart" uri="{C3380CC4-5D6E-409C-BE32-E72D297353CC}">
                <c16:uniqueId val="{0000001E-4086-4D7F-B1F4-DA43308C29EB}"/>
              </c:ext>
            </c:extLst>
          </c:dPt>
          <c:dPt>
            <c:idx val="7"/>
            <c:bubble3D val="0"/>
            <c:spPr>
              <a:solidFill>
                <a:srgbClr val="F7C9C7"/>
              </a:solidFill>
            </c:spPr>
            <c:extLst>
              <c:ext xmlns:c16="http://schemas.microsoft.com/office/drawing/2014/chart" uri="{C3380CC4-5D6E-409C-BE32-E72D297353CC}">
                <c16:uniqueId val="{00000020-4086-4D7F-B1F4-DA43308C29EB}"/>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4086-4D7F-B1F4-DA43308C29EB}"/>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EB79-47F7-90AB-429F41054E43}"/>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EB79-47F7-90AB-429F41054E43}"/>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EB79-47F7-90AB-429F41054E43}"/>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EB79-47F7-90AB-429F41054E43}"/>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EB79-47F7-90AB-429F41054E43}"/>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EB79-47F7-90AB-429F41054E43}"/>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EB79-47F7-90AB-429F41054E43}"/>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EB79-47F7-90AB-429F41054E43}"/>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EB79-47F7-90AB-429F41054E43}"/>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EB79-47F7-90AB-429F41054E43}"/>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EB79-47F7-90AB-429F41054E43}"/>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EB79-47F7-90AB-429F41054E43}"/>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EB79-47F7-90AB-429F41054E43}"/>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EB79-47F7-90AB-429F41054E43}"/>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EB79-47F7-90AB-429F41054E43}"/>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EB79-47F7-90AB-429F41054E43}"/>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baseline="0">
                <a:solidFill>
                  <a:srgbClr val="233060"/>
                </a:solidFill>
                <a:effectLst/>
                <a:latin typeface="+mn-lt"/>
              </a:rPr>
              <a:t>Heat consumption by national sector </a:t>
            </a:r>
            <a:r>
              <a:rPr lang="en-US" sz="1000" b="1" i="0" baseline="0">
                <a:solidFill>
                  <a:srgbClr val="233060"/>
                </a:solidFill>
                <a:effectLst/>
                <a:latin typeface="+mn-lt"/>
              </a:rPr>
              <a:t>[</a:t>
            </a:r>
            <a:r>
              <a:rPr lang="cs-CZ" sz="1000" b="1" i="0" baseline="0">
                <a:solidFill>
                  <a:srgbClr val="233060"/>
                </a:solidFill>
                <a:effectLst/>
                <a:latin typeface="+mn-lt"/>
              </a:rPr>
              <a:t>TJ</a:t>
            </a:r>
            <a:r>
              <a:rPr lang="en-US" sz="1000" b="1" i="0" baseline="0">
                <a:solidFill>
                  <a:srgbClr val="233060"/>
                </a:solidFill>
                <a:effectLst/>
                <a:latin typeface="+mn-lt"/>
              </a:rPr>
              <a:t>]</a:t>
            </a:r>
            <a:endParaRPr lang="cs-CZ" sz="1000">
              <a:solidFill>
                <a:srgbClr val="233060"/>
              </a:solidFill>
              <a:effectLst/>
              <a:latin typeface="+mn-lt"/>
            </a:endParaRPr>
          </a:p>
        </c:rich>
      </c:tx>
      <c:layout>
        <c:manualLayout>
          <c:xMode val="edge"/>
          <c:yMode val="edge"/>
          <c:x val="1.0726692511942471E-3"/>
          <c:y val="0"/>
        </c:manualLayout>
      </c:layout>
      <c:overlay val="0"/>
    </c:title>
    <c:autoTitleDeleted val="0"/>
    <c:plotArea>
      <c:layout>
        <c:manualLayout>
          <c:layoutTarget val="inner"/>
          <c:xMode val="edge"/>
          <c:yMode val="edge"/>
          <c:x val="7.5531919219025079E-2"/>
          <c:y val="0.25777366064536045"/>
          <c:w val="0.6353664721138359"/>
          <c:h val="0.54330228329301977"/>
        </c:manualLayout>
      </c:layout>
      <c:barChart>
        <c:barDir val="col"/>
        <c:grouping val="stacked"/>
        <c:varyColors val="0"/>
        <c:ser>
          <c:idx val="0"/>
          <c:order val="0"/>
          <c:tx>
            <c:strRef>
              <c:f>'8.10'!$A$28</c:f>
              <c:strCache>
                <c:ptCount val="1"/>
                <c:pt idx="0">
                  <c:v>Industry</c:v>
                </c:pt>
              </c:strCache>
            </c:strRef>
          </c:tx>
          <c:invertIfNegative val="0"/>
          <c:val>
            <c:numRef>
              <c:f>'8.10'!$B$28:$M$28</c:f>
              <c:numCache>
                <c:formatCode>#,##0.0</c:formatCode>
                <c:ptCount val="12"/>
                <c:pt idx="0">
                  <c:v>69.481203999999991</c:v>
                </c:pt>
                <c:pt idx="1">
                  <c:v>46.241698999999997</c:v>
                </c:pt>
                <c:pt idx="2">
                  <c:v>39.651106999999996</c:v>
                </c:pt>
                <c:pt idx="3">
                  <c:v>27.295856000000001</c:v>
                </c:pt>
                <c:pt idx="4">
                  <c:v>11.704134</c:v>
                </c:pt>
                <c:pt idx="5">
                  <c:v>9.5665289999999992</c:v>
                </c:pt>
                <c:pt idx="6">
                  <c:v>5.6216480000000004</c:v>
                </c:pt>
                <c:pt idx="7">
                  <c:v>5.6936939999999989</c:v>
                </c:pt>
                <c:pt idx="8">
                  <c:v>14.151487999999999</c:v>
                </c:pt>
                <c:pt idx="9">
                  <c:v>27.303448000000003</c:v>
                </c:pt>
                <c:pt idx="10">
                  <c:v>51.231003000000001</c:v>
                </c:pt>
                <c:pt idx="11">
                  <c:v>58.948475999999999</c:v>
                </c:pt>
              </c:numCache>
            </c:numRef>
          </c:val>
          <c:extLst>
            <c:ext xmlns:c16="http://schemas.microsoft.com/office/drawing/2014/chart" uri="{C3380CC4-5D6E-409C-BE32-E72D297353CC}">
              <c16:uniqueId val="{00000000-7D39-477E-9522-6A9F2FCCFBB0}"/>
            </c:ext>
          </c:extLst>
        </c:ser>
        <c:ser>
          <c:idx val="1"/>
          <c:order val="1"/>
          <c:tx>
            <c:strRef>
              <c:f>'8.10'!$A$29</c:f>
              <c:strCache>
                <c:ptCount val="1"/>
                <c:pt idx="0">
                  <c:v>Energy</c:v>
                </c:pt>
              </c:strCache>
            </c:strRef>
          </c:tx>
          <c:invertIfNegative val="0"/>
          <c:val>
            <c:numRef>
              <c:f>'8.10'!$B$29:$M$29</c:f>
              <c:numCache>
                <c:formatCode>#,##0.0</c:formatCode>
                <c:ptCount val="12"/>
                <c:pt idx="0">
                  <c:v>2.1547000000000001</c:v>
                </c:pt>
                <c:pt idx="1">
                  <c:v>2.0968999999999998</c:v>
                </c:pt>
                <c:pt idx="2">
                  <c:v>2.4370000000000003</c:v>
                </c:pt>
                <c:pt idx="3">
                  <c:v>0.77449999999999997</c:v>
                </c:pt>
                <c:pt idx="4">
                  <c:v>0.29249999999999998</c:v>
                </c:pt>
                <c:pt idx="5">
                  <c:v>0.40169999999999995</c:v>
                </c:pt>
                <c:pt idx="6">
                  <c:v>0.35270000000000001</c:v>
                </c:pt>
                <c:pt idx="7">
                  <c:v>0.47909999999999997</c:v>
                </c:pt>
                <c:pt idx="8">
                  <c:v>0.55549999999999999</c:v>
                </c:pt>
                <c:pt idx="9">
                  <c:v>1.0712999999999999</c:v>
                </c:pt>
                <c:pt idx="10">
                  <c:v>1.6245000000000001</c:v>
                </c:pt>
                <c:pt idx="11">
                  <c:v>1.9777090000000002</c:v>
                </c:pt>
              </c:numCache>
            </c:numRef>
          </c:val>
          <c:extLst>
            <c:ext xmlns:c16="http://schemas.microsoft.com/office/drawing/2014/chart" uri="{C3380CC4-5D6E-409C-BE32-E72D297353CC}">
              <c16:uniqueId val="{00000001-7D39-477E-9522-6A9F2FCCFBB0}"/>
            </c:ext>
          </c:extLst>
        </c:ser>
        <c:ser>
          <c:idx val="2"/>
          <c:order val="2"/>
          <c:tx>
            <c:strRef>
              <c:f>'8.10'!$A$30</c:f>
              <c:strCache>
                <c:ptCount val="1"/>
                <c:pt idx="0">
                  <c:v>Transport</c:v>
                </c:pt>
              </c:strCache>
            </c:strRef>
          </c:tx>
          <c:invertIfNegative val="0"/>
          <c:val>
            <c:numRef>
              <c:f>'8.10'!$B$30:$M$30</c:f>
              <c:numCache>
                <c:formatCode>#,##0.0</c:formatCode>
                <c:ptCount val="12"/>
                <c:pt idx="0">
                  <c:v>11.192600000000001</c:v>
                </c:pt>
                <c:pt idx="1">
                  <c:v>7.0336000000000007</c:v>
                </c:pt>
                <c:pt idx="2">
                  <c:v>5.7531999999999996</c:v>
                </c:pt>
                <c:pt idx="3">
                  <c:v>3.4559000000000002</c:v>
                </c:pt>
                <c:pt idx="4">
                  <c:v>1.1029</c:v>
                </c:pt>
                <c:pt idx="5">
                  <c:v>0.42360000000000003</c:v>
                </c:pt>
                <c:pt idx="6">
                  <c:v>0.38839999999999997</c:v>
                </c:pt>
                <c:pt idx="7">
                  <c:v>0.3579</c:v>
                </c:pt>
                <c:pt idx="8">
                  <c:v>0.9778</c:v>
                </c:pt>
                <c:pt idx="9">
                  <c:v>3.9911500000000002</c:v>
                </c:pt>
                <c:pt idx="10">
                  <c:v>7.7336499999999999</c:v>
                </c:pt>
                <c:pt idx="11">
                  <c:v>9.5596550000000011</c:v>
                </c:pt>
              </c:numCache>
            </c:numRef>
          </c:val>
          <c:extLst>
            <c:ext xmlns:c16="http://schemas.microsoft.com/office/drawing/2014/chart" uri="{C3380CC4-5D6E-409C-BE32-E72D297353CC}">
              <c16:uniqueId val="{00000002-7D39-477E-9522-6A9F2FCCFBB0}"/>
            </c:ext>
          </c:extLst>
        </c:ser>
        <c:ser>
          <c:idx val="3"/>
          <c:order val="3"/>
          <c:tx>
            <c:strRef>
              <c:f>'8.10'!$A$31</c:f>
              <c:strCache>
                <c:ptCount val="1"/>
                <c:pt idx="0">
                  <c:v>Construction</c:v>
                </c:pt>
              </c:strCache>
            </c:strRef>
          </c:tx>
          <c:invertIfNegative val="0"/>
          <c:val>
            <c:numRef>
              <c:f>'8.10'!$B$31:$M$31</c:f>
              <c:numCache>
                <c:formatCode>#,##0.0</c:formatCode>
                <c:ptCount val="12"/>
                <c:pt idx="0">
                  <c:v>4.3285590000000003</c:v>
                </c:pt>
                <c:pt idx="1">
                  <c:v>2.801809</c:v>
                </c:pt>
                <c:pt idx="2">
                  <c:v>2.3659840000000001</c:v>
                </c:pt>
                <c:pt idx="3">
                  <c:v>1.368733</c:v>
                </c:pt>
                <c:pt idx="4">
                  <c:v>0.33415499999999998</c:v>
                </c:pt>
                <c:pt idx="5">
                  <c:v>0.27440599999999998</c:v>
                </c:pt>
                <c:pt idx="6">
                  <c:v>0.13900499999999999</c:v>
                </c:pt>
                <c:pt idx="7">
                  <c:v>0.13670600000000002</c:v>
                </c:pt>
                <c:pt idx="8">
                  <c:v>0.403055</c:v>
                </c:pt>
                <c:pt idx="9">
                  <c:v>1.2566349999999999</c:v>
                </c:pt>
                <c:pt idx="10">
                  <c:v>2.7927770000000001</c:v>
                </c:pt>
                <c:pt idx="11">
                  <c:v>3.6343749999999999</c:v>
                </c:pt>
              </c:numCache>
            </c:numRef>
          </c:val>
          <c:extLst>
            <c:ext xmlns:c16="http://schemas.microsoft.com/office/drawing/2014/chart" uri="{C3380CC4-5D6E-409C-BE32-E72D297353CC}">
              <c16:uniqueId val="{00000003-7D39-477E-9522-6A9F2FCCFBB0}"/>
            </c:ext>
          </c:extLst>
        </c:ser>
        <c:ser>
          <c:idx val="4"/>
          <c:order val="4"/>
          <c:tx>
            <c:strRef>
              <c:f>'8.10'!$A$32</c:f>
              <c:strCache>
                <c:ptCount val="1"/>
                <c:pt idx="0">
                  <c:v>Farming and forestry</c:v>
                </c:pt>
              </c:strCache>
            </c:strRef>
          </c:tx>
          <c:invertIfNegative val="0"/>
          <c:val>
            <c:numRef>
              <c:f>'8.10'!$B$32:$M$32</c:f>
              <c:numCache>
                <c:formatCode>#,##0.0</c:formatCode>
                <c:ptCount val="12"/>
                <c:pt idx="0">
                  <c:v>6.8556299999999997</c:v>
                </c:pt>
                <c:pt idx="1">
                  <c:v>5.2933000000000012</c:v>
                </c:pt>
                <c:pt idx="2">
                  <c:v>5.5424900000000008</c:v>
                </c:pt>
                <c:pt idx="3">
                  <c:v>4.5731200000000003</c:v>
                </c:pt>
                <c:pt idx="4">
                  <c:v>4.0674099999999997</c:v>
                </c:pt>
                <c:pt idx="5">
                  <c:v>3.4286699999999994</c:v>
                </c:pt>
                <c:pt idx="6">
                  <c:v>3.5381600000000004</c:v>
                </c:pt>
                <c:pt idx="7">
                  <c:v>3.2724100000000003</c:v>
                </c:pt>
                <c:pt idx="8">
                  <c:v>3.9060300000000003</c:v>
                </c:pt>
                <c:pt idx="9">
                  <c:v>5.2140399999999998</c:v>
                </c:pt>
                <c:pt idx="10">
                  <c:v>5.9972299999999992</c:v>
                </c:pt>
                <c:pt idx="11">
                  <c:v>6.5351400000000002</c:v>
                </c:pt>
              </c:numCache>
            </c:numRef>
          </c:val>
          <c:extLst>
            <c:ext xmlns:c16="http://schemas.microsoft.com/office/drawing/2014/chart" uri="{C3380CC4-5D6E-409C-BE32-E72D297353CC}">
              <c16:uniqueId val="{00000004-7D39-477E-9522-6A9F2FCCFBB0}"/>
            </c:ext>
          </c:extLst>
        </c:ser>
        <c:ser>
          <c:idx val="5"/>
          <c:order val="5"/>
          <c:tx>
            <c:strRef>
              <c:f>'8.10'!$A$33</c:f>
              <c:strCache>
                <c:ptCount val="1"/>
                <c:pt idx="0">
                  <c:v>Households</c:v>
                </c:pt>
              </c:strCache>
            </c:strRef>
          </c:tx>
          <c:spPr>
            <a:solidFill>
              <a:schemeClr val="accent6"/>
            </a:solidFill>
          </c:spPr>
          <c:invertIfNegative val="0"/>
          <c:val>
            <c:numRef>
              <c:f>'8.10'!$B$33:$M$33</c:f>
              <c:numCache>
                <c:formatCode>#,##0.0</c:formatCode>
                <c:ptCount val="12"/>
                <c:pt idx="0">
                  <c:v>199.37927500000001</c:v>
                </c:pt>
                <c:pt idx="1">
                  <c:v>135.65754899999999</c:v>
                </c:pt>
                <c:pt idx="2">
                  <c:v>120.77899000000001</c:v>
                </c:pt>
                <c:pt idx="3">
                  <c:v>79.507075</c:v>
                </c:pt>
                <c:pt idx="4">
                  <c:v>40.358896999999999</c:v>
                </c:pt>
                <c:pt idx="5">
                  <c:v>30.049665999999998</c:v>
                </c:pt>
                <c:pt idx="6">
                  <c:v>27.567898</c:v>
                </c:pt>
                <c:pt idx="7">
                  <c:v>27.340669000000002</c:v>
                </c:pt>
                <c:pt idx="8">
                  <c:v>46.089415000000002</c:v>
                </c:pt>
                <c:pt idx="9">
                  <c:v>92.464738000000011</c:v>
                </c:pt>
                <c:pt idx="10">
                  <c:v>155.85724300000001</c:v>
                </c:pt>
                <c:pt idx="11">
                  <c:v>187.49368200000001</c:v>
                </c:pt>
              </c:numCache>
            </c:numRef>
          </c:val>
          <c:extLst>
            <c:ext xmlns:c16="http://schemas.microsoft.com/office/drawing/2014/chart" uri="{C3380CC4-5D6E-409C-BE32-E72D297353CC}">
              <c16:uniqueId val="{00000005-7D39-477E-9522-6A9F2FCCFBB0}"/>
            </c:ext>
          </c:extLst>
        </c:ser>
        <c:ser>
          <c:idx val="6"/>
          <c:order val="6"/>
          <c:tx>
            <c:strRef>
              <c:f>'8.10'!$A$34</c:f>
              <c:strCache>
                <c:ptCount val="1"/>
                <c:pt idx="0">
                  <c:v>Retail, services, schools, health care</c:v>
                </c:pt>
              </c:strCache>
            </c:strRef>
          </c:tx>
          <c:spPr>
            <a:solidFill>
              <a:srgbClr val="F0948F"/>
            </a:solidFill>
          </c:spPr>
          <c:invertIfNegative val="0"/>
          <c:val>
            <c:numRef>
              <c:f>'8.10'!$B$34:$M$34</c:f>
              <c:numCache>
                <c:formatCode>#,##0.0</c:formatCode>
                <c:ptCount val="12"/>
                <c:pt idx="0">
                  <c:v>134.15442599999997</c:v>
                </c:pt>
                <c:pt idx="1">
                  <c:v>85.814424000000002</c:v>
                </c:pt>
                <c:pt idx="2">
                  <c:v>71.756477000000004</c:v>
                </c:pt>
                <c:pt idx="3">
                  <c:v>48.723231000000006</c:v>
                </c:pt>
                <c:pt idx="4">
                  <c:v>21.000789999999999</c:v>
                </c:pt>
                <c:pt idx="5">
                  <c:v>13.698044000000001</c:v>
                </c:pt>
                <c:pt idx="6">
                  <c:v>11.594510000000001</c:v>
                </c:pt>
                <c:pt idx="7">
                  <c:v>12.228887</c:v>
                </c:pt>
                <c:pt idx="8">
                  <c:v>20.227616999999995</c:v>
                </c:pt>
                <c:pt idx="9">
                  <c:v>52.272053999999997</c:v>
                </c:pt>
                <c:pt idx="10">
                  <c:v>98.125900000000001</c:v>
                </c:pt>
                <c:pt idx="11">
                  <c:v>120.37983200000001</c:v>
                </c:pt>
              </c:numCache>
            </c:numRef>
          </c:val>
          <c:extLst>
            <c:ext xmlns:c16="http://schemas.microsoft.com/office/drawing/2014/chart" uri="{C3380CC4-5D6E-409C-BE32-E72D297353CC}">
              <c16:uniqueId val="{00000006-7D39-477E-9522-6A9F2FCCFBB0}"/>
            </c:ext>
          </c:extLst>
        </c:ser>
        <c:ser>
          <c:idx val="7"/>
          <c:order val="7"/>
          <c:tx>
            <c:strRef>
              <c:f>'8.10'!$A$35</c:f>
              <c:strCache>
                <c:ptCount val="1"/>
                <c:pt idx="0">
                  <c:v>Other</c:v>
                </c:pt>
              </c:strCache>
            </c:strRef>
          </c:tx>
          <c:spPr>
            <a:solidFill>
              <a:srgbClr val="F7C9C7"/>
            </a:solidFill>
          </c:spPr>
          <c:invertIfNegative val="0"/>
          <c:val>
            <c:numRef>
              <c:f>'8.10'!$B$35:$M$35</c:f>
              <c:numCache>
                <c:formatCode>#,##0.0</c:formatCode>
                <c:ptCount val="12"/>
                <c:pt idx="0">
                  <c:v>34.434590999999998</c:v>
                </c:pt>
                <c:pt idx="1">
                  <c:v>21.951281999999999</c:v>
                </c:pt>
                <c:pt idx="2">
                  <c:v>17.636517999999999</c:v>
                </c:pt>
                <c:pt idx="3">
                  <c:v>11.278407</c:v>
                </c:pt>
                <c:pt idx="4">
                  <c:v>3.4730960000000004</c:v>
                </c:pt>
                <c:pt idx="5">
                  <c:v>2.4540709999999999</c:v>
                </c:pt>
                <c:pt idx="6">
                  <c:v>1.781523</c:v>
                </c:pt>
                <c:pt idx="7">
                  <c:v>1.8578910000000002</c:v>
                </c:pt>
                <c:pt idx="8">
                  <c:v>3.975492</c:v>
                </c:pt>
                <c:pt idx="9">
                  <c:v>12.457701</c:v>
                </c:pt>
                <c:pt idx="10">
                  <c:v>24.430114</c:v>
                </c:pt>
                <c:pt idx="11">
                  <c:v>30.826609999999995</c:v>
                </c:pt>
              </c:numCache>
            </c:numRef>
          </c:val>
          <c:extLst>
            <c:ext xmlns:c16="http://schemas.microsoft.com/office/drawing/2014/chart" uri="{C3380CC4-5D6E-409C-BE32-E72D297353CC}">
              <c16:uniqueId val="{00000007-7D39-477E-9522-6A9F2FCCFBB0}"/>
            </c:ext>
          </c:extLst>
        </c:ser>
        <c:dLbls>
          <c:showLegendKey val="0"/>
          <c:showVal val="0"/>
          <c:showCatName val="0"/>
          <c:showSerName val="0"/>
          <c:showPercent val="0"/>
          <c:showBubbleSize val="0"/>
        </c:dLbls>
        <c:gapWidth val="50"/>
        <c:overlap val="100"/>
        <c:axId val="286475008"/>
        <c:axId val="286476544"/>
      </c:barChart>
      <c:catAx>
        <c:axId val="28647500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476544"/>
        <c:crosses val="autoZero"/>
        <c:auto val="1"/>
        <c:lblAlgn val="ctr"/>
        <c:lblOffset val="100"/>
        <c:noMultiLvlLbl val="0"/>
      </c:catAx>
      <c:valAx>
        <c:axId val="286476544"/>
        <c:scaling>
          <c:orientation val="minMax"/>
          <c:max val="70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475008"/>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cs-CZ" sz="1000" b="1" i="0" baseline="0">
                <a:solidFill>
                  <a:srgbClr val="233060"/>
                </a:solidFill>
                <a:effectLst/>
              </a:rPr>
              <a:t>Share in CR</a:t>
            </a:r>
            <a:endParaRPr lang="cs-CZ" sz="1000">
              <a:solidFill>
                <a:srgbClr val="233060"/>
              </a:solidFill>
              <a:effectLst/>
            </a:endParaRP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'8.10'!$M$40</c:f>
              <c:strCache>
                <c:ptCount val="1"/>
                <c:pt idx="0">
                  <c:v>Installed capacity</c:v>
                </c:pt>
              </c:strCache>
            </c:strRef>
          </c:tx>
          <c:invertIfNegative val="0"/>
          <c:val>
            <c:numRef>
              <c:f>'8.10'!$N$40</c:f>
              <c:numCache>
                <c:formatCode>0.0%</c:formatCode>
                <c:ptCount val="1"/>
                <c:pt idx="0">
                  <c:v>9.2826969844016255E-2</c:v>
                </c:pt>
              </c:numCache>
            </c:numRef>
          </c:val>
          <c:extLst>
            <c:ext xmlns:c16="http://schemas.microsoft.com/office/drawing/2014/chart" uri="{C3380CC4-5D6E-409C-BE32-E72D297353CC}">
              <c16:uniqueId val="{00000000-95AD-442C-B4FC-8CD6B342584C}"/>
            </c:ext>
          </c:extLst>
        </c:ser>
        <c:ser>
          <c:idx val="1"/>
          <c:order val="1"/>
          <c:tx>
            <c:strRef>
              <c:f>'8.10'!$M$41</c:f>
              <c:strCache>
                <c:ptCount val="1"/>
                <c:pt idx="0">
                  <c:v>Gross heat production</c:v>
                </c:pt>
              </c:strCache>
            </c:strRef>
          </c:tx>
          <c:invertIfNegative val="0"/>
          <c:val>
            <c:numRef>
              <c:f>'8.10'!$N$41</c:f>
              <c:numCache>
                <c:formatCode>0.0%</c:formatCode>
                <c:ptCount val="1"/>
                <c:pt idx="0">
                  <c:v>4.3918416250831684E-2</c:v>
                </c:pt>
              </c:numCache>
            </c:numRef>
          </c:val>
          <c:extLst>
            <c:ext xmlns:c16="http://schemas.microsoft.com/office/drawing/2014/chart" uri="{C3380CC4-5D6E-409C-BE32-E72D297353CC}">
              <c16:uniqueId val="{00000001-95AD-442C-B4FC-8CD6B342584C}"/>
            </c:ext>
          </c:extLst>
        </c:ser>
        <c:ser>
          <c:idx val="2"/>
          <c:order val="2"/>
          <c:tx>
            <c:strRef>
              <c:f>'8.10'!$M$42</c:f>
              <c:strCache>
                <c:ptCount val="1"/>
                <c:pt idx="0">
                  <c:v>Heat supply</c:v>
                </c:pt>
              </c:strCache>
            </c:strRef>
          </c:tx>
          <c:invertIfNegative val="0"/>
          <c:val>
            <c:numRef>
              <c:f>'8.10'!$N$42</c:f>
              <c:numCache>
                <c:formatCode>0.0%</c:formatCode>
                <c:ptCount val="1"/>
                <c:pt idx="0">
                  <c:v>4.8652995997875467E-2</c:v>
                </c:pt>
              </c:numCache>
            </c:numRef>
          </c:val>
          <c:extLst>
            <c:ext xmlns:c16="http://schemas.microsoft.com/office/drawing/2014/chart" uri="{C3380CC4-5D6E-409C-BE32-E72D297353CC}">
              <c16:uniqueId val="{00000002-95AD-442C-B4FC-8CD6B342584C}"/>
            </c:ext>
          </c:extLst>
        </c:ser>
        <c:dLbls>
          <c:showLegendKey val="0"/>
          <c:showVal val="0"/>
          <c:showCatName val="0"/>
          <c:showSerName val="0"/>
          <c:showPercent val="0"/>
          <c:showBubbleSize val="0"/>
        </c:dLbls>
        <c:gapWidth val="150"/>
        <c:axId val="286511872"/>
        <c:axId val="286513408"/>
      </c:barChart>
      <c:catAx>
        <c:axId val="286511872"/>
        <c:scaling>
          <c:orientation val="maxMin"/>
        </c:scaling>
        <c:delete val="0"/>
        <c:axPos val="l"/>
        <c:numFmt formatCode="General" sourceLinked="1"/>
        <c:majorTickMark val="none"/>
        <c:minorTickMark val="none"/>
        <c:tickLblPos val="none"/>
        <c:crossAx val="286513408"/>
        <c:crosses val="autoZero"/>
        <c:auto val="1"/>
        <c:lblAlgn val="ctr"/>
        <c:lblOffset val="100"/>
        <c:noMultiLvlLbl val="0"/>
      </c:catAx>
      <c:valAx>
        <c:axId val="286513408"/>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511872"/>
        <c:crosses val="max"/>
        <c:crossBetween val="between"/>
      </c:valAx>
    </c:plotArea>
    <c:legend>
      <c:legendPos val="b"/>
      <c:layout>
        <c:manualLayout>
          <c:xMode val="edge"/>
          <c:yMode val="edge"/>
          <c:x val="1.5162396231415507E-3"/>
          <c:y val="0.68696628318256703"/>
          <c:w val="0.63276776595394191"/>
          <c:h val="0.31303371681743292"/>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solidFill>
                  <a:srgbClr val="233060"/>
                </a:solidFill>
                <a:latin typeface="+mn-lt"/>
              </a:defRPr>
            </a:pPr>
            <a:r>
              <a:rPr lang="cs-CZ" sz="1000" b="1" i="0" baseline="0">
                <a:solidFill>
                  <a:srgbClr val="233060"/>
                </a:solidFill>
                <a:effectLst/>
                <a:latin typeface="Arial" panose="020B0604020202020204" pitchFamily="34" charset="0"/>
                <a:cs typeface="Arial" panose="020B0604020202020204" pitchFamily="34" charset="0"/>
              </a:rPr>
              <a:t>Heat supply by fuel </a:t>
            </a:r>
            <a:r>
              <a:rPr lang="en-US" sz="1000" b="1" i="0" baseline="0">
                <a:solidFill>
                  <a:srgbClr val="233060"/>
                </a:solidFill>
                <a:effectLst/>
                <a:latin typeface="Arial" panose="020B0604020202020204" pitchFamily="34" charset="0"/>
                <a:cs typeface="Arial" panose="020B0604020202020204" pitchFamily="34" charset="0"/>
              </a:rPr>
              <a:t>[</a:t>
            </a:r>
            <a:r>
              <a:rPr lang="cs-CZ" sz="1000" b="1" i="0" baseline="0">
                <a:solidFill>
                  <a:srgbClr val="233060"/>
                </a:solidFill>
                <a:effectLst/>
                <a:latin typeface="Arial" panose="020B0604020202020204" pitchFamily="34" charset="0"/>
                <a:cs typeface="Arial" panose="020B0604020202020204" pitchFamily="34" charset="0"/>
              </a:rPr>
              <a:t>TJ</a:t>
            </a:r>
            <a:r>
              <a:rPr lang="en-US" sz="1000" b="1" i="0" baseline="0">
                <a:solidFill>
                  <a:srgbClr val="233060"/>
                </a:solidFill>
                <a:effectLst/>
                <a:latin typeface="Arial" panose="020B0604020202020204" pitchFamily="34" charset="0"/>
                <a:cs typeface="Arial" panose="020B0604020202020204" pitchFamily="34" charset="0"/>
              </a:rPr>
              <a:t>]</a:t>
            </a:r>
            <a:endParaRPr lang="cs-CZ" sz="1000">
              <a:solidFill>
                <a:srgbClr val="233060"/>
              </a:solidFill>
              <a:effectLst/>
              <a:latin typeface="Arial" panose="020B0604020202020204" pitchFamily="34" charset="0"/>
              <a:cs typeface="Arial" panose="020B0604020202020204" pitchFamily="34" charset="0"/>
            </a:endParaRPr>
          </a:p>
        </c:rich>
      </c:tx>
      <c:layout>
        <c:manualLayout>
          <c:xMode val="edge"/>
          <c:yMode val="edge"/>
          <c:x val="1.1007654639433836E-3"/>
          <c:y val="0"/>
        </c:manualLayout>
      </c:layout>
      <c:overlay val="0"/>
    </c:title>
    <c:autoTitleDeleted val="0"/>
    <c:plotArea>
      <c:layout/>
      <c:barChart>
        <c:barDir val="col"/>
        <c:grouping val="stacked"/>
        <c:varyColors val="0"/>
        <c:ser>
          <c:idx val="0"/>
          <c:order val="0"/>
          <c:tx>
            <c:strRef>
              <c:f>'8.10'!$A$10</c:f>
              <c:strCache>
                <c:ptCount val="1"/>
                <c:pt idx="0">
                  <c:v>Biomass</c:v>
                </c:pt>
              </c:strCache>
            </c:strRef>
          </c:tx>
          <c:spPr>
            <a:solidFill>
              <a:srgbClr val="23315F"/>
            </a:solidFill>
          </c:spPr>
          <c:invertIfNegative val="0"/>
          <c:val>
            <c:numRef>
              <c:f>'8.10'!$B$10:$M$10</c:f>
              <c:numCache>
                <c:formatCode>#,##0.0</c:formatCode>
                <c:ptCount val="12"/>
                <c:pt idx="0">
                  <c:v>8.3333130000000004</c:v>
                </c:pt>
                <c:pt idx="1">
                  <c:v>6.4382460000000004</c:v>
                </c:pt>
                <c:pt idx="2">
                  <c:v>5.980481000000001</c:v>
                </c:pt>
                <c:pt idx="3">
                  <c:v>4.2508790000000003</c:v>
                </c:pt>
                <c:pt idx="4">
                  <c:v>1.540637</c:v>
                </c:pt>
                <c:pt idx="5">
                  <c:v>0.33400000000000002</c:v>
                </c:pt>
                <c:pt idx="6">
                  <c:v>8.7999999999999995E-2</c:v>
                </c:pt>
                <c:pt idx="7">
                  <c:v>2.4E-2</c:v>
                </c:pt>
                <c:pt idx="8">
                  <c:v>1.9316040000000001</c:v>
                </c:pt>
                <c:pt idx="9">
                  <c:v>4.2802899999999999</c:v>
                </c:pt>
                <c:pt idx="10">
                  <c:v>6.4487569999999996</c:v>
                </c:pt>
                <c:pt idx="11">
                  <c:v>7.721133</c:v>
                </c:pt>
              </c:numCache>
            </c:numRef>
          </c:val>
          <c:extLst>
            <c:ext xmlns:c16="http://schemas.microsoft.com/office/drawing/2014/chart" uri="{C3380CC4-5D6E-409C-BE32-E72D297353CC}">
              <c16:uniqueId val="{00000000-DCC5-4F4A-A54D-47D52AA346C4}"/>
            </c:ext>
          </c:extLst>
        </c:ser>
        <c:ser>
          <c:idx val="1"/>
          <c:order val="1"/>
          <c:tx>
            <c:strRef>
              <c:f>'8.10'!$A$11</c:f>
              <c:strCache>
                <c:ptCount val="1"/>
                <c:pt idx="0">
                  <c:v>Biogas</c:v>
                </c:pt>
              </c:strCache>
            </c:strRef>
          </c:tx>
          <c:spPr>
            <a:solidFill>
              <a:srgbClr val="5A6588"/>
            </a:solidFill>
          </c:spPr>
          <c:invertIfNegative val="0"/>
          <c:val>
            <c:numRef>
              <c:f>'8.10'!$B$11:$M$11</c:f>
              <c:numCache>
                <c:formatCode>#,##0.0</c:formatCode>
                <c:ptCount val="12"/>
                <c:pt idx="0">
                  <c:v>7.2616230000000002</c:v>
                </c:pt>
                <c:pt idx="1">
                  <c:v>5.6826910000000019</c:v>
                </c:pt>
                <c:pt idx="2">
                  <c:v>5.8592580000000005</c:v>
                </c:pt>
                <c:pt idx="3">
                  <c:v>4.8780989999999989</c:v>
                </c:pt>
                <c:pt idx="4">
                  <c:v>4.1981149999999996</c:v>
                </c:pt>
                <c:pt idx="5">
                  <c:v>3.5350569999999997</c:v>
                </c:pt>
                <c:pt idx="6">
                  <c:v>3.6402899999999994</c:v>
                </c:pt>
                <c:pt idx="7">
                  <c:v>3.3731679999999997</c:v>
                </c:pt>
                <c:pt idx="8">
                  <c:v>4.0478759999999996</c:v>
                </c:pt>
                <c:pt idx="9">
                  <c:v>5.4731840000000007</c:v>
                </c:pt>
                <c:pt idx="10">
                  <c:v>6.4255180000000003</c:v>
                </c:pt>
                <c:pt idx="11">
                  <c:v>7.2955139999999998</c:v>
                </c:pt>
              </c:numCache>
            </c:numRef>
          </c:val>
          <c:extLst>
            <c:ext xmlns:c16="http://schemas.microsoft.com/office/drawing/2014/chart" uri="{C3380CC4-5D6E-409C-BE32-E72D297353CC}">
              <c16:uniqueId val="{00000001-DCC5-4F4A-A54D-47D52AA346C4}"/>
            </c:ext>
          </c:extLst>
        </c:ser>
        <c:ser>
          <c:idx val="2"/>
          <c:order val="2"/>
          <c:tx>
            <c:strRef>
              <c:f>'8.10'!$A$12</c:f>
              <c:strCache>
                <c:ptCount val="1"/>
                <c:pt idx="0">
                  <c:v>Hard coal</c:v>
                </c:pt>
              </c:strCache>
            </c:strRef>
          </c:tx>
          <c:spPr>
            <a:solidFill>
              <a:srgbClr val="9198B0"/>
            </a:solidFill>
          </c:spPr>
          <c:invertIfNegative val="0"/>
          <c:val>
            <c:numRef>
              <c:f>'8.10'!$B$12:$M$12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DCC5-4F4A-A54D-47D52AA346C4}"/>
            </c:ext>
          </c:extLst>
        </c:ser>
        <c:ser>
          <c:idx val="3"/>
          <c:order val="3"/>
          <c:tx>
            <c:strRef>
              <c:f>'8.10'!$A$13</c:f>
              <c:strCache>
                <c:ptCount val="1"/>
                <c:pt idx="0">
                  <c:v>Electrical energy</c:v>
                </c:pt>
              </c:strCache>
            </c:strRef>
          </c:tx>
          <c:spPr>
            <a:solidFill>
              <a:srgbClr val="C8CBD7"/>
            </a:solidFill>
          </c:spPr>
          <c:invertIfNegative val="0"/>
          <c:val>
            <c:numRef>
              <c:f>'8.10'!$B$13:$M$13</c:f>
              <c:numCache>
                <c:formatCode>#,##0.0</c:formatCode>
                <c:ptCount val="12"/>
                <c:pt idx="0">
                  <c:v>3.2210000000000001</c:v>
                </c:pt>
                <c:pt idx="1">
                  <c:v>3.03</c:v>
                </c:pt>
                <c:pt idx="2">
                  <c:v>2.8119999999999998</c:v>
                </c:pt>
                <c:pt idx="3">
                  <c:v>2.9510000000000001</c:v>
                </c:pt>
                <c:pt idx="4">
                  <c:v>3.09</c:v>
                </c:pt>
                <c:pt idx="5">
                  <c:v>1.78</c:v>
                </c:pt>
                <c:pt idx="6">
                  <c:v>1.554</c:v>
                </c:pt>
                <c:pt idx="7">
                  <c:v>2.0430000000000001</c:v>
                </c:pt>
                <c:pt idx="8">
                  <c:v>2.6339999999999999</c:v>
                </c:pt>
                <c:pt idx="9">
                  <c:v>2.169</c:v>
                </c:pt>
                <c:pt idx="10">
                  <c:v>1.145</c:v>
                </c:pt>
                <c:pt idx="11">
                  <c:v>1.329</c:v>
                </c:pt>
              </c:numCache>
            </c:numRef>
          </c:val>
          <c:extLst>
            <c:ext xmlns:c16="http://schemas.microsoft.com/office/drawing/2014/chart" uri="{C3380CC4-5D6E-409C-BE32-E72D297353CC}">
              <c16:uniqueId val="{00000003-DCC5-4F4A-A54D-47D52AA346C4}"/>
            </c:ext>
          </c:extLst>
        </c:ser>
        <c:ser>
          <c:idx val="4"/>
          <c:order val="4"/>
          <c:tx>
            <c:strRef>
              <c:f>'8.10'!$A$14</c:f>
              <c:strCache>
                <c:ptCount val="1"/>
                <c:pt idx="0">
                  <c:v>Ambient energy (heat pump)</c:v>
                </c:pt>
              </c:strCache>
            </c:strRef>
          </c:tx>
          <c:spPr>
            <a:solidFill>
              <a:srgbClr val="E02C1F"/>
            </a:solidFill>
          </c:spPr>
          <c:invertIfNegative val="0"/>
          <c:val>
            <c:numRef>
              <c:f>'8.10'!$B$14:$M$14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DCC5-4F4A-A54D-47D52AA346C4}"/>
            </c:ext>
          </c:extLst>
        </c:ser>
        <c:ser>
          <c:idx val="5"/>
          <c:order val="5"/>
          <c:tx>
            <c:strRef>
              <c:f>'8.10'!$A$15</c:f>
              <c:strCache>
                <c:ptCount val="1"/>
                <c:pt idx="0">
                  <c:v>Solar energy (solar panel)</c:v>
                </c:pt>
              </c:strCache>
            </c:strRef>
          </c:tx>
          <c:spPr>
            <a:solidFill>
              <a:srgbClr val="E86158"/>
            </a:solidFill>
          </c:spPr>
          <c:invertIfNegative val="0"/>
          <c:val>
            <c:numRef>
              <c:f>'8.10'!$B$15:$M$15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DCC5-4F4A-A54D-47D52AA346C4}"/>
            </c:ext>
          </c:extLst>
        </c:ser>
        <c:ser>
          <c:idx val="6"/>
          <c:order val="6"/>
          <c:tx>
            <c:strRef>
              <c:f>'8.10'!$A$16</c:f>
              <c:strCache>
                <c:ptCount val="1"/>
                <c:pt idx="0">
                  <c:v>Brown coal</c:v>
                </c:pt>
              </c:strCache>
            </c:strRef>
          </c:tx>
          <c:spPr>
            <a:solidFill>
              <a:srgbClr val="F0948F"/>
            </a:solidFill>
          </c:spPr>
          <c:invertIfNegative val="0"/>
          <c:val>
            <c:numRef>
              <c:f>'8.10'!$B$16:$M$16</c:f>
              <c:numCache>
                <c:formatCode>#,##0.0</c:formatCode>
                <c:ptCount val="12"/>
                <c:pt idx="0">
                  <c:v>567.47708499999999</c:v>
                </c:pt>
                <c:pt idx="1">
                  <c:v>373.92415099999994</c:v>
                </c:pt>
                <c:pt idx="2">
                  <c:v>313.41206</c:v>
                </c:pt>
                <c:pt idx="3">
                  <c:v>213.38241200000002</c:v>
                </c:pt>
                <c:pt idx="4">
                  <c:v>91.752485000000007</c:v>
                </c:pt>
                <c:pt idx="5">
                  <c:v>68.518619999999999</c:v>
                </c:pt>
                <c:pt idx="6">
                  <c:v>57.082236999999999</c:v>
                </c:pt>
                <c:pt idx="7">
                  <c:v>55.573612000000004</c:v>
                </c:pt>
                <c:pt idx="8">
                  <c:v>104.87565600000001</c:v>
                </c:pt>
                <c:pt idx="9">
                  <c:v>242.20606699999999</c:v>
                </c:pt>
                <c:pt idx="10">
                  <c:v>425.591004</c:v>
                </c:pt>
                <c:pt idx="11">
                  <c:v>518.00581499999998</c:v>
                </c:pt>
              </c:numCache>
            </c:numRef>
          </c:val>
          <c:extLst>
            <c:ext xmlns:c16="http://schemas.microsoft.com/office/drawing/2014/chart" uri="{C3380CC4-5D6E-409C-BE32-E72D297353CC}">
              <c16:uniqueId val="{00000006-DCC5-4F4A-A54D-47D52AA346C4}"/>
            </c:ext>
          </c:extLst>
        </c:ser>
        <c:ser>
          <c:idx val="7"/>
          <c:order val="7"/>
          <c:tx>
            <c:strRef>
              <c:f>'8.10'!$A$17</c:f>
              <c:strCache>
                <c:ptCount val="1"/>
                <c:pt idx="0">
                  <c:v>Nuclear fuel</c:v>
                </c:pt>
              </c:strCache>
            </c:strRef>
          </c:tx>
          <c:spPr>
            <a:solidFill>
              <a:srgbClr val="F7C9C7"/>
            </a:solidFill>
          </c:spPr>
          <c:invertIfNegative val="0"/>
          <c:val>
            <c:numRef>
              <c:f>'8.10'!$B$17:$M$17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DCC5-4F4A-A54D-47D52AA346C4}"/>
            </c:ext>
          </c:extLst>
        </c:ser>
        <c:ser>
          <c:idx val="8"/>
          <c:order val="8"/>
          <c:tx>
            <c:strRef>
              <c:f>'8.10'!$A$18</c:f>
              <c:strCache>
                <c:ptCount val="1"/>
                <c:pt idx="0">
                  <c:v>Coke</c:v>
                </c:pt>
              </c:strCache>
            </c:strRef>
          </c:tx>
          <c:spPr>
            <a:solidFill>
              <a:srgbClr val="262626"/>
            </a:solidFill>
          </c:spPr>
          <c:invertIfNegative val="0"/>
          <c:val>
            <c:numRef>
              <c:f>'8.10'!$B$18:$M$18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DCC5-4F4A-A54D-47D52AA346C4}"/>
            </c:ext>
          </c:extLst>
        </c:ser>
        <c:ser>
          <c:idx val="9"/>
          <c:order val="9"/>
          <c:tx>
            <c:strRef>
              <c:f>'8.10'!$A$19</c:f>
              <c:strCache>
                <c:ptCount val="1"/>
                <c:pt idx="0">
                  <c:v>Waste heat</c:v>
                </c:pt>
              </c:strCache>
            </c:strRef>
          </c:tx>
          <c:spPr>
            <a:solidFill>
              <a:srgbClr val="646363"/>
            </a:solidFill>
          </c:spPr>
          <c:invertIfNegative val="0"/>
          <c:val>
            <c:numRef>
              <c:f>'8.10'!$B$19:$M$19</c:f>
              <c:numCache>
                <c:formatCode>#,##0.0</c:formatCode>
                <c:ptCount val="12"/>
                <c:pt idx="0">
                  <c:v>2.1150000000000002</c:v>
                </c:pt>
                <c:pt idx="1">
                  <c:v>1.0609999999999999</c:v>
                </c:pt>
                <c:pt idx="2">
                  <c:v>1.972</c:v>
                </c:pt>
                <c:pt idx="3">
                  <c:v>1.742</c:v>
                </c:pt>
                <c:pt idx="4">
                  <c:v>1.0149999999999999</c:v>
                </c:pt>
                <c:pt idx="5">
                  <c:v>0.78600000000000003</c:v>
                </c:pt>
                <c:pt idx="6">
                  <c:v>0.60499999999999998</c:v>
                </c:pt>
                <c:pt idx="7">
                  <c:v>0.48099999999999998</c:v>
                </c:pt>
                <c:pt idx="8">
                  <c:v>0.85299999999999998</c:v>
                </c:pt>
                <c:pt idx="9">
                  <c:v>1.083</c:v>
                </c:pt>
                <c:pt idx="10">
                  <c:v>2.3730000000000002</c:v>
                </c:pt>
                <c:pt idx="11">
                  <c:v>2.3809999999999998</c:v>
                </c:pt>
              </c:numCache>
            </c:numRef>
          </c:val>
          <c:extLst>
            <c:ext xmlns:c16="http://schemas.microsoft.com/office/drawing/2014/chart" uri="{C3380CC4-5D6E-409C-BE32-E72D297353CC}">
              <c16:uniqueId val="{00000009-DCC5-4F4A-A54D-47D52AA346C4}"/>
            </c:ext>
          </c:extLst>
        </c:ser>
        <c:ser>
          <c:idx val="10"/>
          <c:order val="10"/>
          <c:tx>
            <c:strRef>
              <c:f>'8.10'!$A$20</c:f>
              <c:strCache>
                <c:ptCount val="1"/>
                <c:pt idx="0">
                  <c:v>Other liquid fuels</c:v>
                </c:pt>
              </c:strCache>
            </c:strRef>
          </c:tx>
          <c:spPr>
            <a:solidFill>
              <a:srgbClr val="9D9D9C"/>
            </a:solidFill>
          </c:spPr>
          <c:invertIfNegative val="0"/>
          <c:val>
            <c:numRef>
              <c:f>'8.10'!$B$20:$M$20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DCC5-4F4A-A54D-47D52AA346C4}"/>
            </c:ext>
          </c:extLst>
        </c:ser>
        <c:ser>
          <c:idx val="11"/>
          <c:order val="11"/>
          <c:tx>
            <c:strRef>
              <c:f>'8.10'!$A$21</c:f>
              <c:strCache>
                <c:ptCount val="1"/>
                <c:pt idx="0">
                  <c:v>Other solid fuels</c:v>
                </c:pt>
              </c:strCache>
            </c:strRef>
          </c:tx>
          <c:spPr>
            <a:solidFill>
              <a:srgbClr val="D0D0D0"/>
            </a:solidFill>
          </c:spPr>
          <c:invertIfNegative val="0"/>
          <c:val>
            <c:numRef>
              <c:f>'8.10'!$B$21:$M$21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DCC5-4F4A-A54D-47D52AA346C4}"/>
            </c:ext>
          </c:extLst>
        </c:ser>
        <c:ser>
          <c:idx val="12"/>
          <c:order val="12"/>
          <c:tx>
            <c:strRef>
              <c:f>'8.10'!$A$22</c:f>
              <c:strCache>
                <c:ptCount val="1"/>
                <c:pt idx="0">
                  <c:v>Other gases</c:v>
                </c:pt>
              </c:strCache>
            </c:strRef>
          </c:tx>
          <c:spPr>
            <a:pattFill prst="ltUpDiag">
              <a:fgClr>
                <a:srgbClr val="23315F"/>
              </a:fgClr>
              <a:bgClr>
                <a:sysClr val="window" lastClr="FFFFFF"/>
              </a:bgClr>
            </a:pattFill>
          </c:spPr>
          <c:invertIfNegative val="0"/>
          <c:val>
            <c:numRef>
              <c:f>'8.10'!$B$22:$M$22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DCC5-4F4A-A54D-47D52AA346C4}"/>
            </c:ext>
          </c:extLst>
        </c:ser>
        <c:ser>
          <c:idx val="13"/>
          <c:order val="13"/>
          <c:tx>
            <c:strRef>
              <c:f>'8.10'!$A$23</c:f>
              <c:strCache>
                <c:ptCount val="1"/>
                <c:pt idx="0">
                  <c:v>Other</c:v>
                </c:pt>
              </c:strCache>
            </c:strRef>
          </c:tx>
          <c:spPr>
            <a:pattFill prst="ltUpDiag">
              <a:fgClr>
                <a:srgbClr val="E02C1F"/>
              </a:fgClr>
              <a:bgClr>
                <a:sysClr val="window" lastClr="FFFFFF"/>
              </a:bgClr>
            </a:pattFill>
          </c:spPr>
          <c:invertIfNegative val="0"/>
          <c:val>
            <c:numRef>
              <c:f>'8.10'!$B$23:$M$23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DCC5-4F4A-A54D-47D52AA346C4}"/>
            </c:ext>
          </c:extLst>
        </c:ser>
        <c:ser>
          <c:idx val="14"/>
          <c:order val="14"/>
          <c:tx>
            <c:strRef>
              <c:f>'8.10'!$A$24</c:f>
              <c:strCache>
                <c:ptCount val="1"/>
                <c:pt idx="0">
                  <c:v>Fuel oils</c:v>
                </c:pt>
              </c:strCache>
            </c:strRef>
          </c:tx>
          <c:spPr>
            <a:pattFill prst="ltUpDiag">
              <a:fgClr>
                <a:srgbClr val="5A6588"/>
              </a:fgClr>
              <a:bgClr>
                <a:sysClr val="window" lastClr="FFFFFF"/>
              </a:bgClr>
            </a:pattFill>
          </c:spPr>
          <c:invertIfNegative val="0"/>
          <c:val>
            <c:numRef>
              <c:f>'8.10'!$B$24:$M$24</c:f>
              <c:numCache>
                <c:formatCode>#,##0.0</c:formatCode>
                <c:ptCount val="12"/>
                <c:pt idx="0">
                  <c:v>2.9755E-2</c:v>
                </c:pt>
                <c:pt idx="1">
                  <c:v>3.0114000000000002E-2</c:v>
                </c:pt>
                <c:pt idx="2">
                  <c:v>3.2579000000000004E-2</c:v>
                </c:pt>
                <c:pt idx="3">
                  <c:v>2.8043999999999999E-2</c:v>
                </c:pt>
                <c:pt idx="4">
                  <c:v>3.1519999999999999E-2</c:v>
                </c:pt>
                <c:pt idx="5">
                  <c:v>2.7789000000000001E-2</c:v>
                </c:pt>
                <c:pt idx="6">
                  <c:v>2.5919000000000001E-2</c:v>
                </c:pt>
                <c:pt idx="7">
                  <c:v>2.4957999999999998E-2</c:v>
                </c:pt>
                <c:pt idx="8">
                  <c:v>2.6062999999999999E-2</c:v>
                </c:pt>
                <c:pt idx="9">
                  <c:v>2.6062999999999999E-2</c:v>
                </c:pt>
                <c:pt idx="10">
                  <c:v>2.6062999999999999E-2</c:v>
                </c:pt>
                <c:pt idx="11">
                  <c:v>3.6427000000000001E-2</c:v>
                </c:pt>
              </c:numCache>
            </c:numRef>
          </c:val>
          <c:extLst>
            <c:ext xmlns:c16="http://schemas.microsoft.com/office/drawing/2014/chart" uri="{C3380CC4-5D6E-409C-BE32-E72D297353CC}">
              <c16:uniqueId val="{0000000E-DCC5-4F4A-A54D-47D52AA346C4}"/>
            </c:ext>
          </c:extLst>
        </c:ser>
        <c:ser>
          <c:idx val="15"/>
          <c:order val="15"/>
          <c:tx>
            <c:strRef>
              <c:f>'8.10'!$A$25</c:f>
              <c:strCache>
                <c:ptCount val="1"/>
                <c:pt idx="0">
                  <c:v>Natural gas</c:v>
                </c:pt>
              </c:strCache>
            </c:strRef>
          </c:tx>
          <c:spPr>
            <a:pattFill prst="ltUpDiag">
              <a:fgClr>
                <a:srgbClr val="E86158"/>
              </a:fgClr>
              <a:bgClr>
                <a:sysClr val="window" lastClr="FFFFFF"/>
              </a:bgClr>
            </a:pattFill>
          </c:spPr>
          <c:invertIfNegative val="0"/>
          <c:val>
            <c:numRef>
              <c:f>'8.10'!$B$25:$M$25</c:f>
              <c:numCache>
                <c:formatCode>#,##0.0</c:formatCode>
                <c:ptCount val="12"/>
                <c:pt idx="0">
                  <c:v>58.492273999999995</c:v>
                </c:pt>
                <c:pt idx="1">
                  <c:v>41.325200000000002</c:v>
                </c:pt>
                <c:pt idx="2">
                  <c:v>43.008361999999998</c:v>
                </c:pt>
                <c:pt idx="3">
                  <c:v>26.594884</c:v>
                </c:pt>
                <c:pt idx="4">
                  <c:v>14.359347</c:v>
                </c:pt>
                <c:pt idx="5">
                  <c:v>11.454695999999998</c:v>
                </c:pt>
                <c:pt idx="6">
                  <c:v>11.051297000000002</c:v>
                </c:pt>
                <c:pt idx="7">
                  <c:v>13.027363000000001</c:v>
                </c:pt>
                <c:pt idx="8">
                  <c:v>16.822315</c:v>
                </c:pt>
                <c:pt idx="9">
                  <c:v>29.814590000000003</c:v>
                </c:pt>
                <c:pt idx="10">
                  <c:v>46.132332000000005</c:v>
                </c:pt>
                <c:pt idx="11">
                  <c:v>54.298746999999999</c:v>
                </c:pt>
              </c:numCache>
            </c:numRef>
          </c:val>
          <c:extLst>
            <c:ext xmlns:c16="http://schemas.microsoft.com/office/drawing/2014/chart" uri="{C3380CC4-5D6E-409C-BE32-E72D297353CC}">
              <c16:uniqueId val="{0000000F-DCC5-4F4A-A54D-47D52AA346C4}"/>
            </c:ext>
          </c:extLst>
        </c:ser>
        <c:dLbls>
          <c:showLegendKey val="0"/>
          <c:showVal val="0"/>
          <c:showCatName val="0"/>
          <c:showSerName val="0"/>
          <c:showPercent val="0"/>
          <c:showBubbleSize val="0"/>
        </c:dLbls>
        <c:gapWidth val="50"/>
        <c:overlap val="100"/>
        <c:axId val="288781056"/>
        <c:axId val="288782592"/>
      </c:barChart>
      <c:catAx>
        <c:axId val="28878105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8782592"/>
        <c:crosses val="autoZero"/>
        <c:auto val="1"/>
        <c:lblAlgn val="ctr"/>
        <c:lblOffset val="100"/>
        <c:noMultiLvlLbl val="0"/>
      </c:catAx>
      <c:valAx>
        <c:axId val="288782592"/>
        <c:scaling>
          <c:orientation val="minMax"/>
          <c:max val="7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8781056"/>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10CE-4878-9BBB-E2DE627D7DA4}"/>
              </c:ext>
            </c:extLst>
          </c:dPt>
          <c:dPt>
            <c:idx val="1"/>
            <c:bubble3D val="0"/>
            <c:spPr>
              <a:solidFill>
                <a:schemeClr val="accent2"/>
              </a:solidFill>
            </c:spPr>
            <c:extLst>
              <c:ext xmlns:c16="http://schemas.microsoft.com/office/drawing/2014/chart" uri="{C3380CC4-5D6E-409C-BE32-E72D297353CC}">
                <c16:uniqueId val="{00000003-10CE-4878-9BBB-E2DE627D7DA4}"/>
              </c:ext>
            </c:extLst>
          </c:dPt>
          <c:dPt>
            <c:idx val="2"/>
            <c:bubble3D val="0"/>
            <c:spPr>
              <a:solidFill>
                <a:schemeClr val="accent3"/>
              </a:solidFill>
            </c:spPr>
            <c:extLst>
              <c:ext xmlns:c16="http://schemas.microsoft.com/office/drawing/2014/chart" uri="{C3380CC4-5D6E-409C-BE32-E72D297353CC}">
                <c16:uniqueId val="{00000005-10CE-4878-9BBB-E2DE627D7DA4}"/>
              </c:ext>
            </c:extLst>
          </c:dPt>
          <c:dPt>
            <c:idx val="3"/>
            <c:bubble3D val="0"/>
            <c:spPr>
              <a:solidFill>
                <a:schemeClr val="accent4"/>
              </a:solidFill>
            </c:spPr>
            <c:extLst>
              <c:ext xmlns:c16="http://schemas.microsoft.com/office/drawing/2014/chart" uri="{C3380CC4-5D6E-409C-BE32-E72D297353CC}">
                <c16:uniqueId val="{00000007-10CE-4878-9BBB-E2DE627D7DA4}"/>
              </c:ext>
            </c:extLst>
          </c:dPt>
          <c:dPt>
            <c:idx val="4"/>
            <c:bubble3D val="0"/>
            <c:spPr>
              <a:solidFill>
                <a:schemeClr val="accent5"/>
              </a:solidFill>
            </c:spPr>
            <c:extLst>
              <c:ext xmlns:c16="http://schemas.microsoft.com/office/drawing/2014/chart" uri="{C3380CC4-5D6E-409C-BE32-E72D297353CC}">
                <c16:uniqueId val="{00000009-10CE-4878-9BBB-E2DE627D7DA4}"/>
              </c:ext>
            </c:extLst>
          </c:dPt>
          <c:dPt>
            <c:idx val="5"/>
            <c:bubble3D val="0"/>
            <c:spPr>
              <a:solidFill>
                <a:schemeClr val="accent6"/>
              </a:solidFill>
            </c:spPr>
            <c:extLst>
              <c:ext xmlns:c16="http://schemas.microsoft.com/office/drawing/2014/chart" uri="{C3380CC4-5D6E-409C-BE32-E72D297353CC}">
                <c16:uniqueId val="{0000000B-10CE-4878-9BBB-E2DE627D7DA4}"/>
              </c:ext>
            </c:extLst>
          </c:dPt>
          <c:dPt>
            <c:idx val="6"/>
            <c:bubble3D val="0"/>
            <c:spPr>
              <a:solidFill>
                <a:srgbClr val="F0948F"/>
              </a:solidFill>
            </c:spPr>
            <c:extLst>
              <c:ext xmlns:c16="http://schemas.microsoft.com/office/drawing/2014/chart" uri="{C3380CC4-5D6E-409C-BE32-E72D297353CC}">
                <c16:uniqueId val="{0000000D-10CE-4878-9BBB-E2DE627D7DA4}"/>
              </c:ext>
            </c:extLst>
          </c:dPt>
          <c:dPt>
            <c:idx val="7"/>
            <c:bubble3D val="0"/>
            <c:spPr>
              <a:solidFill>
                <a:srgbClr val="F7C9C7"/>
              </a:solidFill>
            </c:spPr>
            <c:extLst>
              <c:ext xmlns:c16="http://schemas.microsoft.com/office/drawing/2014/chart" uri="{C3380CC4-5D6E-409C-BE32-E72D297353CC}">
                <c16:uniqueId val="{0000000F-10CE-4878-9BBB-E2DE627D7DA4}"/>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10CE-4878-9BBB-E2DE627D7DA4}"/>
            </c:ext>
          </c:extLst>
        </c:ser>
        <c:ser>
          <c:idx val="2"/>
          <c:order val="1"/>
          <c:dPt>
            <c:idx val="0"/>
            <c:bubble3D val="0"/>
            <c:spPr>
              <a:solidFill>
                <a:schemeClr val="accent1"/>
              </a:solidFill>
            </c:spPr>
            <c:extLst>
              <c:ext xmlns:c16="http://schemas.microsoft.com/office/drawing/2014/chart" uri="{C3380CC4-5D6E-409C-BE32-E72D297353CC}">
                <c16:uniqueId val="{00000012-10CE-4878-9BBB-E2DE627D7DA4}"/>
              </c:ext>
            </c:extLst>
          </c:dPt>
          <c:dPt>
            <c:idx val="1"/>
            <c:bubble3D val="0"/>
            <c:spPr>
              <a:solidFill>
                <a:schemeClr val="accent2"/>
              </a:solidFill>
            </c:spPr>
            <c:extLst>
              <c:ext xmlns:c16="http://schemas.microsoft.com/office/drawing/2014/chart" uri="{C3380CC4-5D6E-409C-BE32-E72D297353CC}">
                <c16:uniqueId val="{00000014-10CE-4878-9BBB-E2DE627D7DA4}"/>
              </c:ext>
            </c:extLst>
          </c:dPt>
          <c:dPt>
            <c:idx val="2"/>
            <c:bubble3D val="0"/>
            <c:spPr>
              <a:solidFill>
                <a:schemeClr val="accent3"/>
              </a:solidFill>
            </c:spPr>
            <c:extLst>
              <c:ext xmlns:c16="http://schemas.microsoft.com/office/drawing/2014/chart" uri="{C3380CC4-5D6E-409C-BE32-E72D297353CC}">
                <c16:uniqueId val="{00000016-10CE-4878-9BBB-E2DE627D7DA4}"/>
              </c:ext>
            </c:extLst>
          </c:dPt>
          <c:dPt>
            <c:idx val="3"/>
            <c:bubble3D val="0"/>
            <c:spPr>
              <a:solidFill>
                <a:schemeClr val="accent4"/>
              </a:solidFill>
            </c:spPr>
            <c:extLst>
              <c:ext xmlns:c16="http://schemas.microsoft.com/office/drawing/2014/chart" uri="{C3380CC4-5D6E-409C-BE32-E72D297353CC}">
                <c16:uniqueId val="{00000018-10CE-4878-9BBB-E2DE627D7DA4}"/>
              </c:ext>
            </c:extLst>
          </c:dPt>
          <c:dPt>
            <c:idx val="4"/>
            <c:bubble3D val="0"/>
            <c:spPr>
              <a:solidFill>
                <a:schemeClr val="accent5"/>
              </a:solidFill>
            </c:spPr>
            <c:extLst>
              <c:ext xmlns:c16="http://schemas.microsoft.com/office/drawing/2014/chart" uri="{C3380CC4-5D6E-409C-BE32-E72D297353CC}">
                <c16:uniqueId val="{0000001A-10CE-4878-9BBB-E2DE627D7DA4}"/>
              </c:ext>
            </c:extLst>
          </c:dPt>
          <c:dPt>
            <c:idx val="5"/>
            <c:bubble3D val="0"/>
            <c:spPr>
              <a:solidFill>
                <a:schemeClr val="accent6"/>
              </a:solidFill>
            </c:spPr>
            <c:extLst>
              <c:ext xmlns:c16="http://schemas.microsoft.com/office/drawing/2014/chart" uri="{C3380CC4-5D6E-409C-BE32-E72D297353CC}">
                <c16:uniqueId val="{0000001C-10CE-4878-9BBB-E2DE627D7DA4}"/>
              </c:ext>
            </c:extLst>
          </c:dPt>
          <c:dPt>
            <c:idx val="6"/>
            <c:bubble3D val="0"/>
            <c:spPr>
              <a:solidFill>
                <a:srgbClr val="F0948F"/>
              </a:solidFill>
            </c:spPr>
            <c:extLst>
              <c:ext xmlns:c16="http://schemas.microsoft.com/office/drawing/2014/chart" uri="{C3380CC4-5D6E-409C-BE32-E72D297353CC}">
                <c16:uniqueId val="{0000001E-10CE-4878-9BBB-E2DE627D7DA4}"/>
              </c:ext>
            </c:extLst>
          </c:dPt>
          <c:dPt>
            <c:idx val="7"/>
            <c:bubble3D val="0"/>
            <c:spPr>
              <a:solidFill>
                <a:srgbClr val="F7C9C7"/>
              </a:solidFill>
            </c:spPr>
            <c:extLst>
              <c:ext xmlns:c16="http://schemas.microsoft.com/office/drawing/2014/chart" uri="{C3380CC4-5D6E-409C-BE32-E72D297353CC}">
                <c16:uniqueId val="{00000020-10CE-4878-9BBB-E2DE627D7DA4}"/>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10CE-4878-9BBB-E2DE627D7DA4}"/>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solidFill>
                  <a:srgbClr val="233060"/>
                </a:solidFill>
                <a:effectLst/>
              </a:rPr>
              <a:t>Heat supply in Czech Regions [</a:t>
            </a:r>
            <a:r>
              <a:rPr lang="cs-CZ" sz="1000" b="1" i="0" baseline="0">
                <a:solidFill>
                  <a:srgbClr val="233060"/>
                </a:solidFill>
                <a:effectLst/>
              </a:rPr>
              <a:t>TJ</a:t>
            </a:r>
            <a:r>
              <a:rPr lang="en-US" sz="1000" b="1" i="0" baseline="0">
                <a:solidFill>
                  <a:srgbClr val="233060"/>
                </a:solidFill>
                <a:effectLst/>
              </a:rPr>
              <a:t>]</a:t>
            </a:r>
            <a:endParaRPr lang="cs-CZ" sz="1000">
              <a:solidFill>
                <a:srgbClr val="233060"/>
              </a:solidFill>
              <a:effectLst/>
            </a:endParaRPr>
          </a:p>
        </c:rich>
      </c:tx>
      <c:layout>
        <c:manualLayout>
          <c:xMode val="edge"/>
          <c:yMode val="edge"/>
          <c:x val="1.6943443343303537E-3"/>
          <c:y val="1.2617593588173106E-2"/>
        </c:manualLayout>
      </c:layout>
      <c:overlay val="0"/>
      <c:spPr>
        <a:solidFill>
          <a:sysClr val="window" lastClr="FFFFFF"/>
        </a:solidFill>
      </c:spPr>
    </c:title>
    <c:autoTitleDeleted val="0"/>
    <c:plotArea>
      <c:layout>
        <c:manualLayout>
          <c:layoutTarget val="inner"/>
          <c:xMode val="edge"/>
          <c:yMode val="edge"/>
          <c:x val="7.8357197038349743E-2"/>
          <c:y val="0.11692046203475667"/>
          <c:w val="0.88754220620120694"/>
          <c:h val="0.79505390720833502"/>
        </c:manualLayout>
      </c:layout>
      <c:barChart>
        <c:barDir val="col"/>
        <c:grouping val="stacked"/>
        <c:varyColors val="0"/>
        <c:ser>
          <c:idx val="0"/>
          <c:order val="0"/>
          <c:tx>
            <c:strRef>
              <c:f>'5.2'!$A$7</c:f>
              <c:strCache>
                <c:ptCount val="1"/>
                <c:pt idx="0">
                  <c:v>Prague</c:v>
                </c:pt>
              </c:strCache>
            </c:strRef>
          </c:tx>
          <c:spPr>
            <a:solidFill>
              <a:schemeClr val="accent1"/>
            </a:solidFill>
          </c:spPr>
          <c:invertIfNegative val="0"/>
          <c:val>
            <c:numRef>
              <c:f>'5.2'!$B$7:$M$7</c:f>
              <c:numCache>
                <c:formatCode>#,##0.0</c:formatCode>
                <c:ptCount val="12"/>
                <c:pt idx="0">
                  <c:v>551.66553899999997</c:v>
                </c:pt>
                <c:pt idx="1">
                  <c:v>389.81385799999998</c:v>
                </c:pt>
                <c:pt idx="2">
                  <c:v>332.95324300000004</c:v>
                </c:pt>
                <c:pt idx="3">
                  <c:v>268.01589000000001</c:v>
                </c:pt>
                <c:pt idx="4">
                  <c:v>180.11054300000004</c:v>
                </c:pt>
                <c:pt idx="5">
                  <c:v>134.53581800000001</c:v>
                </c:pt>
                <c:pt idx="6">
                  <c:v>176.67440200000004</c:v>
                </c:pt>
                <c:pt idx="7">
                  <c:v>137.27296399999997</c:v>
                </c:pt>
                <c:pt idx="8">
                  <c:v>121.05091100000003</c:v>
                </c:pt>
                <c:pt idx="9">
                  <c:v>309.29397300000011</c:v>
                </c:pt>
                <c:pt idx="10">
                  <c:v>419.67380099999997</c:v>
                </c:pt>
                <c:pt idx="11">
                  <c:v>500.41969900000009</c:v>
                </c:pt>
              </c:numCache>
            </c:numRef>
          </c:val>
          <c:extLst>
            <c:ext xmlns:c16="http://schemas.microsoft.com/office/drawing/2014/chart" uri="{C3380CC4-5D6E-409C-BE32-E72D297353CC}">
              <c16:uniqueId val="{00000000-FD66-47C3-BB64-4A2AA1CEB551}"/>
            </c:ext>
          </c:extLst>
        </c:ser>
        <c:ser>
          <c:idx val="1"/>
          <c:order val="1"/>
          <c:tx>
            <c:strRef>
              <c:f>'5.2'!$A$8</c:f>
              <c:strCache>
                <c:ptCount val="1"/>
                <c:pt idx="0">
                  <c:v>Jihočeský Region</c:v>
                </c:pt>
              </c:strCache>
            </c:strRef>
          </c:tx>
          <c:spPr>
            <a:solidFill>
              <a:schemeClr val="accent2"/>
            </a:solidFill>
          </c:spPr>
          <c:invertIfNegative val="0"/>
          <c:val>
            <c:numRef>
              <c:f>'5.2'!$B$8:$M$8</c:f>
              <c:numCache>
                <c:formatCode>#,##0.0</c:formatCode>
                <c:ptCount val="12"/>
                <c:pt idx="0">
                  <c:v>659.87680400000011</c:v>
                </c:pt>
                <c:pt idx="1">
                  <c:v>453.30953700000015</c:v>
                </c:pt>
                <c:pt idx="2">
                  <c:v>415.3331729999997</c:v>
                </c:pt>
                <c:pt idx="3">
                  <c:v>291.63518599999998</c:v>
                </c:pt>
                <c:pt idx="4">
                  <c:v>179.25969400000002</c:v>
                </c:pt>
                <c:pt idx="5">
                  <c:v>132.74645899999999</c:v>
                </c:pt>
                <c:pt idx="6">
                  <c:v>116.15575600000001</c:v>
                </c:pt>
                <c:pt idx="7">
                  <c:v>116.888541</c:v>
                </c:pt>
                <c:pt idx="8">
                  <c:v>180.01199299999996</c:v>
                </c:pt>
                <c:pt idx="9">
                  <c:v>326.64874199999991</c:v>
                </c:pt>
                <c:pt idx="10">
                  <c:v>505.14905899999991</c:v>
                </c:pt>
                <c:pt idx="11">
                  <c:v>583.60585500000002</c:v>
                </c:pt>
              </c:numCache>
            </c:numRef>
          </c:val>
          <c:extLst>
            <c:ext xmlns:c16="http://schemas.microsoft.com/office/drawing/2014/chart" uri="{C3380CC4-5D6E-409C-BE32-E72D297353CC}">
              <c16:uniqueId val="{00000001-FD66-47C3-BB64-4A2AA1CEB551}"/>
            </c:ext>
          </c:extLst>
        </c:ser>
        <c:ser>
          <c:idx val="2"/>
          <c:order val="2"/>
          <c:tx>
            <c:strRef>
              <c:f>'5.2'!$A$9</c:f>
              <c:strCache>
                <c:ptCount val="1"/>
                <c:pt idx="0">
                  <c:v>Jihomoravský Region</c:v>
                </c:pt>
              </c:strCache>
            </c:strRef>
          </c:tx>
          <c:spPr>
            <a:solidFill>
              <a:schemeClr val="accent3"/>
            </a:solidFill>
          </c:spPr>
          <c:invertIfNegative val="0"/>
          <c:val>
            <c:numRef>
              <c:f>'5.2'!$B$9:$M$9</c:f>
              <c:numCache>
                <c:formatCode>#,##0.0</c:formatCode>
                <c:ptCount val="12"/>
                <c:pt idx="0">
                  <c:v>798.57394999999985</c:v>
                </c:pt>
                <c:pt idx="1">
                  <c:v>523.71604999999988</c:v>
                </c:pt>
                <c:pt idx="2">
                  <c:v>469.12391200000002</c:v>
                </c:pt>
                <c:pt idx="3">
                  <c:v>327.68669099999994</c:v>
                </c:pt>
                <c:pt idx="4">
                  <c:v>222.59827200000004</c:v>
                </c:pt>
                <c:pt idx="5">
                  <c:v>179.52453299999999</c:v>
                </c:pt>
                <c:pt idx="6">
                  <c:v>160.48228100000006</c:v>
                </c:pt>
                <c:pt idx="7">
                  <c:v>160.47281000000004</c:v>
                </c:pt>
                <c:pt idx="8">
                  <c:v>204.91248199999993</c:v>
                </c:pt>
                <c:pt idx="9">
                  <c:v>365.73141499999991</c:v>
                </c:pt>
                <c:pt idx="10">
                  <c:v>613.8489440000003</c:v>
                </c:pt>
                <c:pt idx="11">
                  <c:v>719.73676900000032</c:v>
                </c:pt>
              </c:numCache>
            </c:numRef>
          </c:val>
          <c:extLst>
            <c:ext xmlns:c16="http://schemas.microsoft.com/office/drawing/2014/chart" uri="{C3380CC4-5D6E-409C-BE32-E72D297353CC}">
              <c16:uniqueId val="{00000002-FD66-47C3-BB64-4A2AA1CEB551}"/>
            </c:ext>
          </c:extLst>
        </c:ser>
        <c:ser>
          <c:idx val="3"/>
          <c:order val="3"/>
          <c:tx>
            <c:strRef>
              <c:f>'5.2'!$A$10</c:f>
              <c:strCache>
                <c:ptCount val="1"/>
                <c:pt idx="0">
                  <c:v>Karlovarský Region</c:v>
                </c:pt>
              </c:strCache>
            </c:strRef>
          </c:tx>
          <c:spPr>
            <a:solidFill>
              <a:schemeClr val="accent4"/>
            </a:solidFill>
          </c:spPr>
          <c:invertIfNegative val="0"/>
          <c:val>
            <c:numRef>
              <c:f>'5.2'!$B$10:$M$10</c:f>
              <c:numCache>
                <c:formatCode>#,##0.0</c:formatCode>
                <c:ptCount val="12"/>
                <c:pt idx="0">
                  <c:v>485.66847500000011</c:v>
                </c:pt>
                <c:pt idx="1">
                  <c:v>349.80263400000007</c:v>
                </c:pt>
                <c:pt idx="2">
                  <c:v>323.94357500000007</c:v>
                </c:pt>
                <c:pt idx="3">
                  <c:v>257.89040400000005</c:v>
                </c:pt>
                <c:pt idx="4">
                  <c:v>160.40491299999996</c:v>
                </c:pt>
                <c:pt idx="5">
                  <c:v>109.709332</c:v>
                </c:pt>
                <c:pt idx="6">
                  <c:v>112.87035100000001</c:v>
                </c:pt>
                <c:pt idx="7">
                  <c:v>104.80710700000002</c:v>
                </c:pt>
                <c:pt idx="8">
                  <c:v>147.07202699999999</c:v>
                </c:pt>
                <c:pt idx="9">
                  <c:v>281.28094300000004</c:v>
                </c:pt>
                <c:pt idx="10">
                  <c:v>379.39222699999999</c:v>
                </c:pt>
                <c:pt idx="11">
                  <c:v>451.51752100000004</c:v>
                </c:pt>
              </c:numCache>
            </c:numRef>
          </c:val>
          <c:extLst>
            <c:ext xmlns:c16="http://schemas.microsoft.com/office/drawing/2014/chart" uri="{C3380CC4-5D6E-409C-BE32-E72D297353CC}">
              <c16:uniqueId val="{00000003-FD66-47C3-BB64-4A2AA1CEB551}"/>
            </c:ext>
          </c:extLst>
        </c:ser>
        <c:ser>
          <c:idx val="4"/>
          <c:order val="4"/>
          <c:tx>
            <c:strRef>
              <c:f>'5.2'!$A$11</c:f>
              <c:strCache>
                <c:ptCount val="1"/>
                <c:pt idx="0">
                  <c:v>Vysočina Region</c:v>
                </c:pt>
              </c:strCache>
            </c:strRef>
          </c:tx>
          <c:spPr>
            <a:solidFill>
              <a:schemeClr val="accent5"/>
            </a:solidFill>
          </c:spPr>
          <c:invertIfNegative val="0"/>
          <c:val>
            <c:numRef>
              <c:f>'5.2'!$B$11:$M$11</c:f>
              <c:numCache>
                <c:formatCode>#,##0.0</c:formatCode>
                <c:ptCount val="12"/>
                <c:pt idx="0">
                  <c:v>247.49718799999997</c:v>
                </c:pt>
                <c:pt idx="1">
                  <c:v>172.45142799999999</c:v>
                </c:pt>
                <c:pt idx="2">
                  <c:v>162.05822099999997</c:v>
                </c:pt>
                <c:pt idx="3">
                  <c:v>110.38747600000002</c:v>
                </c:pt>
                <c:pt idx="4">
                  <c:v>62.338808999999998</c:v>
                </c:pt>
                <c:pt idx="5">
                  <c:v>44.652833999999999</c:v>
                </c:pt>
                <c:pt idx="6">
                  <c:v>38.760277000000016</c:v>
                </c:pt>
                <c:pt idx="7">
                  <c:v>38.511454000000001</c:v>
                </c:pt>
                <c:pt idx="8">
                  <c:v>62.793506999999991</c:v>
                </c:pt>
                <c:pt idx="9">
                  <c:v>125.39640500000003</c:v>
                </c:pt>
                <c:pt idx="10">
                  <c:v>193.46769599999999</c:v>
                </c:pt>
                <c:pt idx="11">
                  <c:v>228.66250699999995</c:v>
                </c:pt>
              </c:numCache>
            </c:numRef>
          </c:val>
          <c:extLst>
            <c:ext xmlns:c16="http://schemas.microsoft.com/office/drawing/2014/chart" uri="{C3380CC4-5D6E-409C-BE32-E72D297353CC}">
              <c16:uniqueId val="{00000004-FD66-47C3-BB64-4A2AA1CEB551}"/>
            </c:ext>
          </c:extLst>
        </c:ser>
        <c:ser>
          <c:idx val="5"/>
          <c:order val="5"/>
          <c:tx>
            <c:strRef>
              <c:f>'5.2'!$A$12</c:f>
              <c:strCache>
                <c:ptCount val="1"/>
                <c:pt idx="0">
                  <c:v>Královéhradecký Region</c:v>
                </c:pt>
              </c:strCache>
            </c:strRef>
          </c:tx>
          <c:spPr>
            <a:solidFill>
              <a:schemeClr val="accent6"/>
            </a:solidFill>
          </c:spPr>
          <c:invertIfNegative val="0"/>
          <c:val>
            <c:numRef>
              <c:f>'5.2'!$B$12:$M$12</c:f>
              <c:numCache>
                <c:formatCode>#,##0.0</c:formatCode>
                <c:ptCount val="12"/>
                <c:pt idx="0">
                  <c:v>400.67536299999995</c:v>
                </c:pt>
                <c:pt idx="1">
                  <c:v>297.60028099999994</c:v>
                </c:pt>
                <c:pt idx="2">
                  <c:v>269.70435599999996</c:v>
                </c:pt>
                <c:pt idx="3">
                  <c:v>215.32897900000003</c:v>
                </c:pt>
                <c:pt idx="4">
                  <c:v>135.46581300000003</c:v>
                </c:pt>
                <c:pt idx="5">
                  <c:v>114.16741000000002</c:v>
                </c:pt>
                <c:pt idx="6">
                  <c:v>91.981617</c:v>
                </c:pt>
                <c:pt idx="7">
                  <c:v>98.516528999999991</c:v>
                </c:pt>
                <c:pt idx="8">
                  <c:v>129.38417199999998</c:v>
                </c:pt>
                <c:pt idx="9">
                  <c:v>219.46292899999997</c:v>
                </c:pt>
                <c:pt idx="10">
                  <c:v>312.20215400000001</c:v>
                </c:pt>
                <c:pt idx="11">
                  <c:v>354.40814900000004</c:v>
                </c:pt>
              </c:numCache>
            </c:numRef>
          </c:val>
          <c:extLst>
            <c:ext xmlns:c16="http://schemas.microsoft.com/office/drawing/2014/chart" uri="{C3380CC4-5D6E-409C-BE32-E72D297353CC}">
              <c16:uniqueId val="{00000005-FD66-47C3-BB64-4A2AA1CEB551}"/>
            </c:ext>
          </c:extLst>
        </c:ser>
        <c:ser>
          <c:idx val="6"/>
          <c:order val="6"/>
          <c:tx>
            <c:strRef>
              <c:f>'5.2'!$A$13</c:f>
              <c:strCache>
                <c:ptCount val="1"/>
                <c:pt idx="0">
                  <c:v>Liberecký Region</c:v>
                </c:pt>
              </c:strCache>
            </c:strRef>
          </c:tx>
          <c:spPr>
            <a:solidFill>
              <a:srgbClr val="F0948F"/>
            </a:solidFill>
          </c:spPr>
          <c:invertIfNegative val="0"/>
          <c:val>
            <c:numRef>
              <c:f>'5.2'!$B$13:$M$13</c:f>
              <c:numCache>
                <c:formatCode>#,##0.0</c:formatCode>
                <c:ptCount val="12"/>
                <c:pt idx="0">
                  <c:v>301.05451499999998</c:v>
                </c:pt>
                <c:pt idx="1">
                  <c:v>214.66226299999997</c:v>
                </c:pt>
                <c:pt idx="2">
                  <c:v>194.37897300000003</c:v>
                </c:pt>
                <c:pt idx="3">
                  <c:v>143.41268600000001</c:v>
                </c:pt>
                <c:pt idx="4">
                  <c:v>71.260225000000005</c:v>
                </c:pt>
                <c:pt idx="5">
                  <c:v>56.364818999999997</c:v>
                </c:pt>
                <c:pt idx="6">
                  <c:v>50.762085999999996</c:v>
                </c:pt>
                <c:pt idx="7">
                  <c:v>50.103700999999994</c:v>
                </c:pt>
                <c:pt idx="8">
                  <c:v>73.143432999999987</c:v>
                </c:pt>
                <c:pt idx="9">
                  <c:v>152.71107899999998</c:v>
                </c:pt>
                <c:pt idx="10">
                  <c:v>224.15395599999999</c:v>
                </c:pt>
                <c:pt idx="11">
                  <c:v>267.76402100000001</c:v>
                </c:pt>
              </c:numCache>
            </c:numRef>
          </c:val>
          <c:extLst>
            <c:ext xmlns:c16="http://schemas.microsoft.com/office/drawing/2014/chart" uri="{C3380CC4-5D6E-409C-BE32-E72D297353CC}">
              <c16:uniqueId val="{00000006-FD66-47C3-BB64-4A2AA1CEB551}"/>
            </c:ext>
          </c:extLst>
        </c:ser>
        <c:ser>
          <c:idx val="7"/>
          <c:order val="7"/>
          <c:tx>
            <c:strRef>
              <c:f>'5.2'!$A$14</c:f>
              <c:strCache>
                <c:ptCount val="1"/>
                <c:pt idx="0">
                  <c:v>Moravskoslezský Region</c:v>
                </c:pt>
              </c:strCache>
            </c:strRef>
          </c:tx>
          <c:spPr>
            <a:solidFill>
              <a:srgbClr val="F7C9C7"/>
            </a:solidFill>
          </c:spPr>
          <c:invertIfNegative val="0"/>
          <c:val>
            <c:numRef>
              <c:f>'5.2'!$B$14:$M$14</c:f>
              <c:numCache>
                <c:formatCode>#,##0.0</c:formatCode>
                <c:ptCount val="12"/>
                <c:pt idx="0">
                  <c:v>1751.5820380000002</c:v>
                </c:pt>
                <c:pt idx="1">
                  <c:v>1137.9966349999997</c:v>
                </c:pt>
                <c:pt idx="2">
                  <c:v>1056.3493409999999</c:v>
                </c:pt>
                <c:pt idx="3">
                  <c:v>755.10201599999994</c:v>
                </c:pt>
                <c:pt idx="4">
                  <c:v>393.07591100000002</c:v>
                </c:pt>
                <c:pt idx="5">
                  <c:v>327.02887700000002</c:v>
                </c:pt>
                <c:pt idx="6">
                  <c:v>286.50083599999999</c:v>
                </c:pt>
                <c:pt idx="7">
                  <c:v>294.78669999999988</c:v>
                </c:pt>
                <c:pt idx="8">
                  <c:v>355.78656799999999</c:v>
                </c:pt>
                <c:pt idx="9">
                  <c:v>814.27690399999994</c:v>
                </c:pt>
                <c:pt idx="10">
                  <c:v>1310.2341809999998</c:v>
                </c:pt>
                <c:pt idx="11">
                  <c:v>1519.0294449999997</c:v>
                </c:pt>
              </c:numCache>
            </c:numRef>
          </c:val>
          <c:extLst>
            <c:ext xmlns:c16="http://schemas.microsoft.com/office/drawing/2014/chart" uri="{C3380CC4-5D6E-409C-BE32-E72D297353CC}">
              <c16:uniqueId val="{00000007-FD66-47C3-BB64-4A2AA1CEB551}"/>
            </c:ext>
          </c:extLst>
        </c:ser>
        <c:ser>
          <c:idx val="8"/>
          <c:order val="8"/>
          <c:tx>
            <c:strRef>
              <c:f>'5.2'!$A$15</c:f>
              <c:strCache>
                <c:ptCount val="1"/>
                <c:pt idx="0">
                  <c:v>Olomoucký Region</c:v>
                </c:pt>
              </c:strCache>
            </c:strRef>
          </c:tx>
          <c:spPr>
            <a:solidFill>
              <a:schemeClr val="tx1"/>
            </a:solidFill>
          </c:spPr>
          <c:invertIfNegative val="0"/>
          <c:val>
            <c:numRef>
              <c:f>'5.2'!$B$15:$M$15</c:f>
              <c:numCache>
                <c:formatCode>#,##0.0</c:formatCode>
                <c:ptCount val="12"/>
                <c:pt idx="0">
                  <c:v>501.91626999999994</c:v>
                </c:pt>
                <c:pt idx="1">
                  <c:v>335.10721699999999</c:v>
                </c:pt>
                <c:pt idx="2">
                  <c:v>295.58518599999991</c:v>
                </c:pt>
                <c:pt idx="3">
                  <c:v>213.92143799999999</c:v>
                </c:pt>
                <c:pt idx="4">
                  <c:v>126.09006099999998</c:v>
                </c:pt>
                <c:pt idx="5">
                  <c:v>104.79801999999999</c:v>
                </c:pt>
                <c:pt idx="6">
                  <c:v>98.666395999999992</c:v>
                </c:pt>
                <c:pt idx="7">
                  <c:v>98.422551000000013</c:v>
                </c:pt>
                <c:pt idx="8">
                  <c:v>108.66513399999995</c:v>
                </c:pt>
                <c:pt idx="9">
                  <c:v>229.05431999999996</c:v>
                </c:pt>
                <c:pt idx="10">
                  <c:v>386.0870020000001</c:v>
                </c:pt>
                <c:pt idx="11">
                  <c:v>450.86831399999988</c:v>
                </c:pt>
              </c:numCache>
            </c:numRef>
          </c:val>
          <c:extLst>
            <c:ext xmlns:c16="http://schemas.microsoft.com/office/drawing/2014/chart" uri="{C3380CC4-5D6E-409C-BE32-E72D297353CC}">
              <c16:uniqueId val="{00000008-FD66-47C3-BB64-4A2AA1CEB551}"/>
            </c:ext>
          </c:extLst>
        </c:ser>
        <c:ser>
          <c:idx val="9"/>
          <c:order val="9"/>
          <c:tx>
            <c:strRef>
              <c:f>'5.2'!$A$16</c:f>
              <c:strCache>
                <c:ptCount val="1"/>
                <c:pt idx="0">
                  <c:v>Pardubický Region</c:v>
                </c:pt>
              </c:strCache>
            </c:strRef>
          </c:tx>
          <c:spPr>
            <a:solidFill>
              <a:srgbClr val="646363"/>
            </a:solidFill>
          </c:spPr>
          <c:invertIfNegative val="0"/>
          <c:val>
            <c:numRef>
              <c:f>'5.2'!$B$16:$M$16</c:f>
              <c:numCache>
                <c:formatCode>#,##0.0</c:formatCode>
                <c:ptCount val="12"/>
                <c:pt idx="0">
                  <c:v>646.93005000000005</c:v>
                </c:pt>
                <c:pt idx="1">
                  <c:v>431.49140199999999</c:v>
                </c:pt>
                <c:pt idx="2">
                  <c:v>373.07673999999997</c:v>
                </c:pt>
                <c:pt idx="3">
                  <c:v>253.82731800000002</c:v>
                </c:pt>
                <c:pt idx="4">
                  <c:v>115.987104</c:v>
                </c:pt>
                <c:pt idx="5">
                  <c:v>86.43616200000001</c:v>
                </c:pt>
                <c:pt idx="6">
                  <c:v>74.046743000000006</c:v>
                </c:pt>
                <c:pt idx="7">
                  <c:v>74.547100999999998</c:v>
                </c:pt>
                <c:pt idx="8">
                  <c:v>131.19051400000004</c:v>
                </c:pt>
                <c:pt idx="9">
                  <c:v>285.05219400000004</c:v>
                </c:pt>
                <c:pt idx="10">
                  <c:v>488.14167400000002</c:v>
                </c:pt>
                <c:pt idx="11">
                  <c:v>591.06763599999999</c:v>
                </c:pt>
              </c:numCache>
            </c:numRef>
          </c:val>
          <c:extLst>
            <c:ext xmlns:c16="http://schemas.microsoft.com/office/drawing/2014/chart" uri="{C3380CC4-5D6E-409C-BE32-E72D297353CC}">
              <c16:uniqueId val="{00000009-FD66-47C3-BB64-4A2AA1CEB551}"/>
            </c:ext>
          </c:extLst>
        </c:ser>
        <c:ser>
          <c:idx val="10"/>
          <c:order val="10"/>
          <c:tx>
            <c:strRef>
              <c:f>'5.2'!$A$17</c:f>
              <c:strCache>
                <c:ptCount val="1"/>
                <c:pt idx="0">
                  <c:v>Plzeňský Region</c:v>
                </c:pt>
              </c:strCache>
            </c:strRef>
          </c:tx>
          <c:spPr>
            <a:solidFill>
              <a:srgbClr val="9D9D9C"/>
            </a:solidFill>
          </c:spPr>
          <c:invertIfNegative val="0"/>
          <c:val>
            <c:numRef>
              <c:f>'5.2'!$B$17:$M$17</c:f>
              <c:numCache>
                <c:formatCode>#,##0.0</c:formatCode>
                <c:ptCount val="12"/>
                <c:pt idx="0">
                  <c:v>617.62372099999993</c:v>
                </c:pt>
                <c:pt idx="1">
                  <c:v>437.19954300000006</c:v>
                </c:pt>
                <c:pt idx="2">
                  <c:v>385.68695399999996</c:v>
                </c:pt>
                <c:pt idx="3">
                  <c:v>301.14070699999996</c:v>
                </c:pt>
                <c:pt idx="4">
                  <c:v>163.39739400000005</c:v>
                </c:pt>
                <c:pt idx="5">
                  <c:v>107.47420199999998</c:v>
                </c:pt>
                <c:pt idx="6">
                  <c:v>108.39194600000002</c:v>
                </c:pt>
                <c:pt idx="7">
                  <c:v>90.50404300000001</c:v>
                </c:pt>
                <c:pt idx="8">
                  <c:v>145.043116</c:v>
                </c:pt>
                <c:pt idx="9">
                  <c:v>301.33376199999992</c:v>
                </c:pt>
                <c:pt idx="10">
                  <c:v>468.34730999999994</c:v>
                </c:pt>
                <c:pt idx="11">
                  <c:v>586.77221899999995</c:v>
                </c:pt>
              </c:numCache>
            </c:numRef>
          </c:val>
          <c:extLst>
            <c:ext xmlns:c16="http://schemas.microsoft.com/office/drawing/2014/chart" uri="{C3380CC4-5D6E-409C-BE32-E72D297353CC}">
              <c16:uniqueId val="{0000000A-FD66-47C3-BB64-4A2AA1CEB551}"/>
            </c:ext>
          </c:extLst>
        </c:ser>
        <c:ser>
          <c:idx val="11"/>
          <c:order val="11"/>
          <c:tx>
            <c:strRef>
              <c:f>'5.2'!$A$18</c:f>
              <c:strCache>
                <c:ptCount val="1"/>
                <c:pt idx="0">
                  <c:v>Středočeský Region</c:v>
                </c:pt>
              </c:strCache>
            </c:strRef>
          </c:tx>
          <c:spPr>
            <a:solidFill>
              <a:srgbClr val="D0D0D0"/>
            </a:solidFill>
          </c:spPr>
          <c:invertIfNegative val="0"/>
          <c:val>
            <c:numRef>
              <c:f>'5.2'!$B$18:$M$18</c:f>
              <c:numCache>
                <c:formatCode>#,##0.0</c:formatCode>
                <c:ptCount val="12"/>
                <c:pt idx="0">
                  <c:v>2657.6645559999993</c:v>
                </c:pt>
                <c:pt idx="1">
                  <c:v>1902.6679179999999</c:v>
                </c:pt>
                <c:pt idx="2">
                  <c:v>1780.3900919999996</c:v>
                </c:pt>
                <c:pt idx="3">
                  <c:v>1255.6477930000003</c:v>
                </c:pt>
                <c:pt idx="4">
                  <c:v>853.61372700000015</c:v>
                </c:pt>
                <c:pt idx="5">
                  <c:v>674.02100700000028</c:v>
                </c:pt>
                <c:pt idx="6">
                  <c:v>549.15519199999983</c:v>
                </c:pt>
                <c:pt idx="7">
                  <c:v>636.39895300000023</c:v>
                </c:pt>
                <c:pt idx="8">
                  <c:v>816.13593899999989</c:v>
                </c:pt>
                <c:pt idx="9">
                  <c:v>1402.5779359999999</c:v>
                </c:pt>
                <c:pt idx="10">
                  <c:v>2147.3748390000001</c:v>
                </c:pt>
                <c:pt idx="11">
                  <c:v>2427.0805350000005</c:v>
                </c:pt>
              </c:numCache>
            </c:numRef>
          </c:val>
          <c:extLst>
            <c:ext xmlns:c16="http://schemas.microsoft.com/office/drawing/2014/chart" uri="{C3380CC4-5D6E-409C-BE32-E72D297353CC}">
              <c16:uniqueId val="{0000000B-FD66-47C3-BB64-4A2AA1CEB551}"/>
            </c:ext>
          </c:extLst>
        </c:ser>
        <c:ser>
          <c:idx val="12"/>
          <c:order val="12"/>
          <c:tx>
            <c:strRef>
              <c:f>'5.2'!$A$19</c:f>
              <c:strCache>
                <c:ptCount val="1"/>
                <c:pt idx="0">
                  <c:v>Ústecký Region</c:v>
                </c:pt>
              </c:strCache>
            </c:strRef>
          </c:tx>
          <c:spPr>
            <a:pattFill prst="ltUpDiag">
              <a:fgClr>
                <a:schemeClr val="accent1"/>
              </a:fgClr>
              <a:bgClr>
                <a:schemeClr val="bg1"/>
              </a:bgClr>
            </a:pattFill>
          </c:spPr>
          <c:invertIfNegative val="0"/>
          <c:val>
            <c:numRef>
              <c:f>'5.2'!$B$19:$M$19</c:f>
              <c:numCache>
                <c:formatCode>#,##0.0</c:formatCode>
                <c:ptCount val="12"/>
                <c:pt idx="0">
                  <c:v>1628.9356929999997</c:v>
                </c:pt>
                <c:pt idx="1">
                  <c:v>1191.5831600000001</c:v>
                </c:pt>
                <c:pt idx="2">
                  <c:v>1135.0832699999994</c:v>
                </c:pt>
                <c:pt idx="3">
                  <c:v>876.05218100000025</c:v>
                </c:pt>
                <c:pt idx="4">
                  <c:v>637.27332200000001</c:v>
                </c:pt>
                <c:pt idx="5">
                  <c:v>526.36320199999989</c:v>
                </c:pt>
                <c:pt idx="6">
                  <c:v>468.962039</c:v>
                </c:pt>
                <c:pt idx="7">
                  <c:v>474.32100899999995</c:v>
                </c:pt>
                <c:pt idx="8">
                  <c:v>589.80705599999965</c:v>
                </c:pt>
                <c:pt idx="9">
                  <c:v>891.22049899999979</c:v>
                </c:pt>
                <c:pt idx="10">
                  <c:v>1287.873902</c:v>
                </c:pt>
                <c:pt idx="11">
                  <c:v>1459.4251059999999</c:v>
                </c:pt>
              </c:numCache>
            </c:numRef>
          </c:val>
          <c:extLst>
            <c:ext xmlns:c16="http://schemas.microsoft.com/office/drawing/2014/chart" uri="{C3380CC4-5D6E-409C-BE32-E72D297353CC}">
              <c16:uniqueId val="{0000000C-FD66-47C3-BB64-4A2AA1CEB551}"/>
            </c:ext>
          </c:extLst>
        </c:ser>
        <c:ser>
          <c:idx val="13"/>
          <c:order val="13"/>
          <c:tx>
            <c:strRef>
              <c:f>'5.2'!$A$20</c:f>
              <c:strCache>
                <c:ptCount val="1"/>
                <c:pt idx="0">
                  <c:v>Zlínský Region</c:v>
                </c:pt>
              </c:strCache>
            </c:strRef>
          </c:tx>
          <c:spPr>
            <a:pattFill prst="ltUpDiag">
              <a:fgClr>
                <a:schemeClr val="accent5"/>
              </a:fgClr>
              <a:bgClr>
                <a:schemeClr val="bg1"/>
              </a:bgClr>
            </a:pattFill>
          </c:spPr>
          <c:invertIfNegative val="0"/>
          <c:val>
            <c:numRef>
              <c:f>'5.2'!$B$20:$M$20</c:f>
              <c:numCache>
                <c:formatCode>#,##0.0</c:formatCode>
                <c:ptCount val="12"/>
                <c:pt idx="0">
                  <c:v>518.51942999999994</c:v>
                </c:pt>
                <c:pt idx="1">
                  <c:v>351.24500399999999</c:v>
                </c:pt>
                <c:pt idx="2">
                  <c:v>323.23693199999997</c:v>
                </c:pt>
                <c:pt idx="3">
                  <c:v>240.63858000000002</c:v>
                </c:pt>
                <c:pt idx="4">
                  <c:v>163.131426</c:v>
                </c:pt>
                <c:pt idx="5">
                  <c:v>142.341219</c:v>
                </c:pt>
                <c:pt idx="6">
                  <c:v>117.41051999999999</c:v>
                </c:pt>
                <c:pt idx="7">
                  <c:v>124.56775200000003</c:v>
                </c:pt>
                <c:pt idx="8">
                  <c:v>157.28272200000001</c:v>
                </c:pt>
                <c:pt idx="9">
                  <c:v>253.773763</c:v>
                </c:pt>
                <c:pt idx="10">
                  <c:v>386.26366200000001</c:v>
                </c:pt>
                <c:pt idx="11">
                  <c:v>420.39111200000008</c:v>
                </c:pt>
              </c:numCache>
            </c:numRef>
          </c:val>
          <c:extLst>
            <c:ext xmlns:c16="http://schemas.microsoft.com/office/drawing/2014/chart" uri="{C3380CC4-5D6E-409C-BE32-E72D297353CC}">
              <c16:uniqueId val="{0000000D-FD66-47C3-BB64-4A2AA1CEB551}"/>
            </c:ext>
          </c:extLst>
        </c:ser>
        <c:dLbls>
          <c:showLegendKey val="0"/>
          <c:showVal val="0"/>
          <c:showCatName val="0"/>
          <c:showSerName val="0"/>
          <c:showPercent val="0"/>
          <c:showBubbleSize val="0"/>
        </c:dLbls>
        <c:gapWidth val="50"/>
        <c:overlap val="100"/>
        <c:axId val="226155136"/>
        <c:axId val="222036352"/>
      </c:barChart>
      <c:catAx>
        <c:axId val="226155136"/>
        <c:scaling>
          <c:orientation val="minMax"/>
        </c:scaling>
        <c:delete val="0"/>
        <c:axPos val="b"/>
        <c:majorTickMark val="none"/>
        <c:minorTickMark val="none"/>
        <c:tickLblPos val="nextTo"/>
        <c:txPr>
          <a:bodyPr/>
          <a:lstStyle/>
          <a:p>
            <a:pPr>
              <a:defRPr sz="900"/>
            </a:pPr>
            <a:endParaRPr lang="cs-CZ"/>
          </a:p>
        </c:txPr>
        <c:crossAx val="222036352"/>
        <c:crosses val="autoZero"/>
        <c:auto val="1"/>
        <c:lblAlgn val="ctr"/>
        <c:lblOffset val="100"/>
        <c:noMultiLvlLbl val="0"/>
      </c:catAx>
      <c:valAx>
        <c:axId val="222036352"/>
        <c:scaling>
          <c:orientation val="minMax"/>
          <c:max val="12000"/>
        </c:scaling>
        <c:delete val="0"/>
        <c:axPos val="l"/>
        <c:majorGridlines/>
        <c:numFmt formatCode="#,##0" sourceLinked="0"/>
        <c:majorTickMark val="none"/>
        <c:minorTickMark val="none"/>
        <c:tickLblPos val="nextTo"/>
        <c:spPr>
          <a:ln>
            <a:noFill/>
          </a:ln>
        </c:spPr>
        <c:txPr>
          <a:bodyPr/>
          <a:lstStyle/>
          <a:p>
            <a:pPr>
              <a:defRPr sz="900"/>
            </a:pPr>
            <a:endParaRPr lang="cs-CZ"/>
          </a:p>
        </c:txPr>
        <c:crossAx val="22615513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3B79-4CA2-89B6-E3E51F03F132}"/>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3B79-4CA2-89B6-E3E51F03F132}"/>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3B79-4CA2-89B6-E3E51F03F132}"/>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3B79-4CA2-89B6-E3E51F03F132}"/>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3B79-4CA2-89B6-E3E51F03F132}"/>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3B79-4CA2-89B6-E3E51F03F132}"/>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3B79-4CA2-89B6-E3E51F03F132}"/>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3B79-4CA2-89B6-E3E51F03F132}"/>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3B79-4CA2-89B6-E3E51F03F132}"/>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3B79-4CA2-89B6-E3E51F03F132}"/>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3B79-4CA2-89B6-E3E51F03F132}"/>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3B79-4CA2-89B6-E3E51F03F132}"/>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3B79-4CA2-89B6-E3E51F03F132}"/>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3B79-4CA2-89B6-E3E51F03F132}"/>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3B79-4CA2-89B6-E3E51F03F132}"/>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3B79-4CA2-89B6-E3E51F03F132}"/>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baseline="0">
                <a:solidFill>
                  <a:srgbClr val="233060"/>
                </a:solidFill>
                <a:effectLst/>
              </a:rPr>
              <a:t>Heat consumption by national economy sector </a:t>
            </a:r>
            <a:r>
              <a:rPr lang="en-US" sz="1000" b="1" i="0" baseline="0">
                <a:solidFill>
                  <a:srgbClr val="233060"/>
                </a:solidFill>
                <a:effectLst/>
              </a:rPr>
              <a:t>[</a:t>
            </a:r>
            <a:r>
              <a:rPr lang="cs-CZ" sz="1000" b="1" i="0" baseline="0">
                <a:solidFill>
                  <a:srgbClr val="233060"/>
                </a:solidFill>
                <a:effectLst/>
              </a:rPr>
              <a:t>TJ</a:t>
            </a:r>
            <a:r>
              <a:rPr lang="en-US" sz="1000" b="1" i="0" baseline="0">
                <a:solidFill>
                  <a:srgbClr val="233060"/>
                </a:solidFill>
                <a:effectLst/>
              </a:rPr>
              <a:t>]</a:t>
            </a:r>
            <a:endParaRPr lang="cs-CZ" sz="1000">
              <a:solidFill>
                <a:srgbClr val="233060"/>
              </a:solidFill>
              <a:effectLst/>
            </a:endParaRPr>
          </a:p>
        </c:rich>
      </c:tx>
      <c:layout>
        <c:manualLayout>
          <c:xMode val="edge"/>
          <c:yMode val="edge"/>
          <c:x val="1.4220466622386831E-3"/>
          <c:y val="0"/>
        </c:manualLayout>
      </c:layout>
      <c:overlay val="0"/>
    </c:title>
    <c:autoTitleDeleted val="0"/>
    <c:plotArea>
      <c:layout>
        <c:manualLayout>
          <c:layoutTarget val="inner"/>
          <c:xMode val="edge"/>
          <c:yMode val="edge"/>
          <c:x val="7.2330476776411051E-2"/>
          <c:y val="0.25074902829200774"/>
          <c:w val="0.62603580707049966"/>
          <c:h val="0.58425115673339911"/>
        </c:manualLayout>
      </c:layout>
      <c:barChart>
        <c:barDir val="col"/>
        <c:grouping val="stacked"/>
        <c:varyColors val="0"/>
        <c:ser>
          <c:idx val="0"/>
          <c:order val="0"/>
          <c:tx>
            <c:strRef>
              <c:f>'8.11'!$A$27</c:f>
              <c:strCache>
                <c:ptCount val="1"/>
                <c:pt idx="0">
                  <c:v>Industry</c:v>
                </c:pt>
              </c:strCache>
            </c:strRef>
          </c:tx>
          <c:invertIfNegative val="0"/>
          <c:val>
            <c:numRef>
              <c:f>'8.11'!$B$27:$M$27</c:f>
              <c:numCache>
                <c:formatCode>#,##0.0</c:formatCode>
                <c:ptCount val="12"/>
                <c:pt idx="0">
                  <c:v>80.977171000000013</c:v>
                </c:pt>
                <c:pt idx="1">
                  <c:v>51.716971999999991</c:v>
                </c:pt>
                <c:pt idx="2">
                  <c:v>16.848265999999999</c:v>
                </c:pt>
                <c:pt idx="3">
                  <c:v>28.936902999999997</c:v>
                </c:pt>
                <c:pt idx="4">
                  <c:v>11.652604</c:v>
                </c:pt>
                <c:pt idx="5">
                  <c:v>7.9395369999999996</c:v>
                </c:pt>
                <c:pt idx="6">
                  <c:v>5.21251</c:v>
                </c:pt>
                <c:pt idx="7">
                  <c:v>6.82951</c:v>
                </c:pt>
                <c:pt idx="8">
                  <c:v>8.0455860000000001</c:v>
                </c:pt>
                <c:pt idx="9">
                  <c:v>29.047093</c:v>
                </c:pt>
                <c:pt idx="10">
                  <c:v>58.266185</c:v>
                </c:pt>
                <c:pt idx="11">
                  <c:v>67.75136599999999</c:v>
                </c:pt>
              </c:numCache>
            </c:numRef>
          </c:val>
          <c:extLst>
            <c:ext xmlns:c16="http://schemas.microsoft.com/office/drawing/2014/chart" uri="{C3380CC4-5D6E-409C-BE32-E72D297353CC}">
              <c16:uniqueId val="{00000000-7DC6-4D23-96EC-F6F7E8DB4875}"/>
            </c:ext>
          </c:extLst>
        </c:ser>
        <c:ser>
          <c:idx val="1"/>
          <c:order val="1"/>
          <c:tx>
            <c:strRef>
              <c:f>'8.11'!$A$28</c:f>
              <c:strCache>
                <c:ptCount val="1"/>
                <c:pt idx="0">
                  <c:v>Energy</c:v>
                </c:pt>
              </c:strCache>
            </c:strRef>
          </c:tx>
          <c:invertIfNegative val="0"/>
          <c:val>
            <c:numRef>
              <c:f>'8.11'!$B$28:$M$28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DC6-4D23-96EC-F6F7E8DB4875}"/>
            </c:ext>
          </c:extLst>
        </c:ser>
        <c:ser>
          <c:idx val="2"/>
          <c:order val="2"/>
          <c:tx>
            <c:strRef>
              <c:f>'8.11'!$A$29</c:f>
              <c:strCache>
                <c:ptCount val="1"/>
                <c:pt idx="0">
                  <c:v>Transport</c:v>
                </c:pt>
              </c:strCache>
            </c:strRef>
          </c:tx>
          <c:invertIfNegative val="0"/>
          <c:val>
            <c:numRef>
              <c:f>'8.11'!$B$29:$M$29</c:f>
              <c:numCache>
                <c:formatCode>#,##0.0</c:formatCode>
                <c:ptCount val="12"/>
                <c:pt idx="0">
                  <c:v>5.4340899999999994</c:v>
                </c:pt>
                <c:pt idx="1">
                  <c:v>3.2972000000000001</c:v>
                </c:pt>
                <c:pt idx="2">
                  <c:v>2.9167899999999998</c:v>
                </c:pt>
                <c:pt idx="3">
                  <c:v>2.45939</c:v>
                </c:pt>
                <c:pt idx="4">
                  <c:v>9.4069999999999987E-2</c:v>
                </c:pt>
                <c:pt idx="5">
                  <c:v>6.4860000000000001E-2</c:v>
                </c:pt>
                <c:pt idx="6">
                  <c:v>6.4430000000000001E-2</c:v>
                </c:pt>
                <c:pt idx="7">
                  <c:v>5.296E-2</c:v>
                </c:pt>
                <c:pt idx="8">
                  <c:v>0.10284000000000001</c:v>
                </c:pt>
                <c:pt idx="9">
                  <c:v>2.53199</c:v>
                </c:pt>
                <c:pt idx="10">
                  <c:v>3.4073500000000001</c:v>
                </c:pt>
                <c:pt idx="11">
                  <c:v>4.2065399999999995</c:v>
                </c:pt>
              </c:numCache>
            </c:numRef>
          </c:val>
          <c:extLst>
            <c:ext xmlns:c16="http://schemas.microsoft.com/office/drawing/2014/chart" uri="{C3380CC4-5D6E-409C-BE32-E72D297353CC}">
              <c16:uniqueId val="{00000002-7DC6-4D23-96EC-F6F7E8DB4875}"/>
            </c:ext>
          </c:extLst>
        </c:ser>
        <c:ser>
          <c:idx val="3"/>
          <c:order val="3"/>
          <c:tx>
            <c:strRef>
              <c:f>'8.11'!$A$30</c:f>
              <c:strCache>
                <c:ptCount val="1"/>
                <c:pt idx="0">
                  <c:v>Construction</c:v>
                </c:pt>
              </c:strCache>
            </c:strRef>
          </c:tx>
          <c:invertIfNegative val="0"/>
          <c:val>
            <c:numRef>
              <c:f>'8.11'!$B$30:$M$30</c:f>
              <c:numCache>
                <c:formatCode>#,##0.0</c:formatCode>
                <c:ptCount val="12"/>
                <c:pt idx="0">
                  <c:v>0.78310000000000002</c:v>
                </c:pt>
                <c:pt idx="1">
                  <c:v>0.466584</c:v>
                </c:pt>
                <c:pt idx="2">
                  <c:v>0.33544000000000002</c:v>
                </c:pt>
                <c:pt idx="3">
                  <c:v>0.25844900000000004</c:v>
                </c:pt>
                <c:pt idx="4">
                  <c:v>7.0161000000000001E-2</c:v>
                </c:pt>
                <c:pt idx="5">
                  <c:v>3.3284000000000001E-2</c:v>
                </c:pt>
                <c:pt idx="6">
                  <c:v>2.6879999999999998E-2</c:v>
                </c:pt>
                <c:pt idx="7">
                  <c:v>5.62E-2</c:v>
                </c:pt>
                <c:pt idx="8">
                  <c:v>5.1688999999999999E-2</c:v>
                </c:pt>
                <c:pt idx="9">
                  <c:v>0.23692099999999999</c:v>
                </c:pt>
                <c:pt idx="10">
                  <c:v>0.49473200000000001</c:v>
                </c:pt>
                <c:pt idx="11">
                  <c:v>0.65825699999999998</c:v>
                </c:pt>
              </c:numCache>
            </c:numRef>
          </c:val>
          <c:extLst>
            <c:ext xmlns:c16="http://schemas.microsoft.com/office/drawing/2014/chart" uri="{C3380CC4-5D6E-409C-BE32-E72D297353CC}">
              <c16:uniqueId val="{00000003-7DC6-4D23-96EC-F6F7E8DB4875}"/>
            </c:ext>
          </c:extLst>
        </c:ser>
        <c:ser>
          <c:idx val="4"/>
          <c:order val="4"/>
          <c:tx>
            <c:strRef>
              <c:f>'8.11'!$A$31</c:f>
              <c:strCache>
                <c:ptCount val="1"/>
                <c:pt idx="0">
                  <c:v>Farming and forestry</c:v>
                </c:pt>
              </c:strCache>
            </c:strRef>
          </c:tx>
          <c:invertIfNegative val="0"/>
          <c:val>
            <c:numRef>
              <c:f>'8.11'!$B$31:$M$31</c:f>
              <c:numCache>
                <c:formatCode>#,##0.0</c:formatCode>
                <c:ptCount val="12"/>
                <c:pt idx="0">
                  <c:v>6.1483399999999993</c:v>
                </c:pt>
                <c:pt idx="1">
                  <c:v>4.4601800000000003</c:v>
                </c:pt>
                <c:pt idx="2">
                  <c:v>4.5940199999999995</c:v>
                </c:pt>
                <c:pt idx="3">
                  <c:v>3.9148649999999998</c:v>
                </c:pt>
                <c:pt idx="4">
                  <c:v>0.96472000000000002</c:v>
                </c:pt>
                <c:pt idx="5">
                  <c:v>0.91149999999999998</c:v>
                </c:pt>
                <c:pt idx="6">
                  <c:v>0.98340000000000005</c:v>
                </c:pt>
                <c:pt idx="7">
                  <c:v>0.94933999999999996</c:v>
                </c:pt>
                <c:pt idx="8">
                  <c:v>1.3361999999999998</c:v>
                </c:pt>
                <c:pt idx="9">
                  <c:v>2.24871</c:v>
                </c:pt>
                <c:pt idx="10">
                  <c:v>3.56867</c:v>
                </c:pt>
                <c:pt idx="11">
                  <c:v>4.47933</c:v>
                </c:pt>
              </c:numCache>
            </c:numRef>
          </c:val>
          <c:extLst>
            <c:ext xmlns:c16="http://schemas.microsoft.com/office/drawing/2014/chart" uri="{C3380CC4-5D6E-409C-BE32-E72D297353CC}">
              <c16:uniqueId val="{00000004-7DC6-4D23-96EC-F6F7E8DB4875}"/>
            </c:ext>
          </c:extLst>
        </c:ser>
        <c:ser>
          <c:idx val="5"/>
          <c:order val="5"/>
          <c:tx>
            <c:strRef>
              <c:f>'8.11'!$A$32</c:f>
              <c:strCache>
                <c:ptCount val="1"/>
                <c:pt idx="0">
                  <c:v>Households</c:v>
                </c:pt>
              </c:strCache>
            </c:strRef>
          </c:tx>
          <c:spPr>
            <a:solidFill>
              <a:schemeClr val="accent6"/>
            </a:solidFill>
          </c:spPr>
          <c:invertIfNegative val="0"/>
          <c:val>
            <c:numRef>
              <c:f>'8.11'!$B$32:$M$32</c:f>
              <c:numCache>
                <c:formatCode>#,##0.0</c:formatCode>
                <c:ptCount val="12"/>
                <c:pt idx="0">
                  <c:v>266.16392600000006</c:v>
                </c:pt>
                <c:pt idx="1">
                  <c:v>190.97465600000001</c:v>
                </c:pt>
                <c:pt idx="2">
                  <c:v>208.06285699999998</c:v>
                </c:pt>
                <c:pt idx="3">
                  <c:v>132.24876900000004</c:v>
                </c:pt>
                <c:pt idx="4">
                  <c:v>77.451332000000022</c:v>
                </c:pt>
                <c:pt idx="5">
                  <c:v>31.957693999999993</c:v>
                </c:pt>
                <c:pt idx="6">
                  <c:v>41.588676000000007</c:v>
                </c:pt>
                <c:pt idx="7">
                  <c:v>37.463264000000002</c:v>
                </c:pt>
                <c:pt idx="8">
                  <c:v>70.934311000000022</c:v>
                </c:pt>
                <c:pt idx="9">
                  <c:v>136.80576099999996</c:v>
                </c:pt>
                <c:pt idx="10">
                  <c:v>207.97355700000003</c:v>
                </c:pt>
                <c:pt idx="11">
                  <c:v>268.83079900000007</c:v>
                </c:pt>
              </c:numCache>
            </c:numRef>
          </c:val>
          <c:extLst>
            <c:ext xmlns:c16="http://schemas.microsoft.com/office/drawing/2014/chart" uri="{C3380CC4-5D6E-409C-BE32-E72D297353CC}">
              <c16:uniqueId val="{00000005-7DC6-4D23-96EC-F6F7E8DB4875}"/>
            </c:ext>
          </c:extLst>
        </c:ser>
        <c:ser>
          <c:idx val="6"/>
          <c:order val="6"/>
          <c:tx>
            <c:strRef>
              <c:f>'8.11'!$A$33</c:f>
              <c:strCache>
                <c:ptCount val="1"/>
                <c:pt idx="0">
                  <c:v>Retail, services, schools, health care</c:v>
                </c:pt>
              </c:strCache>
            </c:strRef>
          </c:tx>
          <c:spPr>
            <a:solidFill>
              <a:srgbClr val="F0948F"/>
            </a:solidFill>
          </c:spPr>
          <c:invertIfNegative val="0"/>
          <c:val>
            <c:numRef>
              <c:f>'8.11'!$B$33:$M$33</c:f>
              <c:numCache>
                <c:formatCode>#,##0.0</c:formatCode>
                <c:ptCount val="12"/>
                <c:pt idx="0">
                  <c:v>204.97838300000001</c:v>
                </c:pt>
                <c:pt idx="1">
                  <c:v>139.44636400000002</c:v>
                </c:pt>
                <c:pt idx="2">
                  <c:v>106.40821799999998</c:v>
                </c:pt>
                <c:pt idx="3">
                  <c:v>87.454769999999996</c:v>
                </c:pt>
                <c:pt idx="4">
                  <c:v>30.126848000000003</c:v>
                </c:pt>
                <c:pt idx="5">
                  <c:v>27.610393999999999</c:v>
                </c:pt>
                <c:pt idx="6">
                  <c:v>31.590942000000002</c:v>
                </c:pt>
                <c:pt idx="7">
                  <c:v>17.374448000000001</c:v>
                </c:pt>
                <c:pt idx="8">
                  <c:v>30.762411999999998</c:v>
                </c:pt>
                <c:pt idx="9">
                  <c:v>86.437614000000011</c:v>
                </c:pt>
                <c:pt idx="10">
                  <c:v>149.63962600000002</c:v>
                </c:pt>
                <c:pt idx="11">
                  <c:v>191.28901599999998</c:v>
                </c:pt>
              </c:numCache>
            </c:numRef>
          </c:val>
          <c:extLst>
            <c:ext xmlns:c16="http://schemas.microsoft.com/office/drawing/2014/chart" uri="{C3380CC4-5D6E-409C-BE32-E72D297353CC}">
              <c16:uniqueId val="{00000006-7DC6-4D23-96EC-F6F7E8DB4875}"/>
            </c:ext>
          </c:extLst>
        </c:ser>
        <c:ser>
          <c:idx val="7"/>
          <c:order val="7"/>
          <c:tx>
            <c:strRef>
              <c:f>'8.11'!$A$34</c:f>
              <c:strCache>
                <c:ptCount val="1"/>
                <c:pt idx="0">
                  <c:v>Other</c:v>
                </c:pt>
              </c:strCache>
            </c:strRef>
          </c:tx>
          <c:spPr>
            <a:solidFill>
              <a:srgbClr val="F7C9C7"/>
            </a:solidFill>
          </c:spPr>
          <c:invertIfNegative val="0"/>
          <c:val>
            <c:numRef>
              <c:f>'8.11'!$B$34:$M$34</c:f>
              <c:numCache>
                <c:formatCode>#,##0.0</c:formatCode>
                <c:ptCount val="12"/>
                <c:pt idx="0">
                  <c:v>7.298</c:v>
                </c:pt>
                <c:pt idx="1">
                  <c:v>5.3548999999999998</c:v>
                </c:pt>
                <c:pt idx="2">
                  <c:v>5.008</c:v>
                </c:pt>
                <c:pt idx="3">
                  <c:v>3.6098000000000003</c:v>
                </c:pt>
                <c:pt idx="4">
                  <c:v>2.2631000000000001</c:v>
                </c:pt>
                <c:pt idx="5">
                  <c:v>1.4684999999999999</c:v>
                </c:pt>
                <c:pt idx="6">
                  <c:v>1.3268</c:v>
                </c:pt>
                <c:pt idx="7">
                  <c:v>1.3069000000000002</c:v>
                </c:pt>
                <c:pt idx="8">
                  <c:v>2.3290999999999999</c:v>
                </c:pt>
                <c:pt idx="9">
                  <c:v>4.1728999999999994</c:v>
                </c:pt>
                <c:pt idx="10">
                  <c:v>5.9883000000000006</c:v>
                </c:pt>
                <c:pt idx="11">
                  <c:v>7.2462999999999997</c:v>
                </c:pt>
              </c:numCache>
            </c:numRef>
          </c:val>
          <c:extLst>
            <c:ext xmlns:c16="http://schemas.microsoft.com/office/drawing/2014/chart" uri="{C3380CC4-5D6E-409C-BE32-E72D297353CC}">
              <c16:uniqueId val="{00000007-7DC6-4D23-96EC-F6F7E8DB4875}"/>
            </c:ext>
          </c:extLst>
        </c:ser>
        <c:dLbls>
          <c:showLegendKey val="0"/>
          <c:showVal val="0"/>
          <c:showCatName val="0"/>
          <c:showSerName val="0"/>
          <c:showPercent val="0"/>
          <c:showBubbleSize val="0"/>
        </c:dLbls>
        <c:gapWidth val="50"/>
        <c:overlap val="100"/>
        <c:axId val="289756672"/>
        <c:axId val="289758208"/>
      </c:barChart>
      <c:catAx>
        <c:axId val="28975667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758208"/>
        <c:crosses val="autoZero"/>
        <c:auto val="1"/>
        <c:lblAlgn val="ctr"/>
        <c:lblOffset val="100"/>
        <c:noMultiLvlLbl val="0"/>
      </c:catAx>
      <c:valAx>
        <c:axId val="289758208"/>
        <c:scaling>
          <c:orientation val="minMax"/>
          <c:max val="7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756672"/>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b="1" i="0" baseline="0">
                <a:solidFill>
                  <a:srgbClr val="233060"/>
                </a:solidFill>
                <a:effectLst/>
              </a:rPr>
              <a:t>Share in CR</a:t>
            </a:r>
            <a:endParaRPr lang="cs-CZ" sz="1000">
              <a:solidFill>
                <a:srgbClr val="233060"/>
              </a:solidFill>
              <a:effectLst/>
            </a:endParaRP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'8.11'!$M$39</c:f>
              <c:strCache>
                <c:ptCount val="1"/>
                <c:pt idx="0">
                  <c:v>Installed capacity</c:v>
                </c:pt>
              </c:strCache>
            </c:strRef>
          </c:tx>
          <c:invertIfNegative val="0"/>
          <c:val>
            <c:numRef>
              <c:f>'8.11'!$N$39</c:f>
              <c:numCache>
                <c:formatCode>0.0%</c:formatCode>
                <c:ptCount val="1"/>
                <c:pt idx="0">
                  <c:v>2.7588791752381329E-2</c:v>
                </c:pt>
              </c:numCache>
            </c:numRef>
          </c:val>
          <c:extLst>
            <c:ext xmlns:c16="http://schemas.microsoft.com/office/drawing/2014/chart" uri="{C3380CC4-5D6E-409C-BE32-E72D297353CC}">
              <c16:uniqueId val="{00000000-0AAD-45A2-930A-B491FF02B4EE}"/>
            </c:ext>
          </c:extLst>
        </c:ser>
        <c:ser>
          <c:idx val="1"/>
          <c:order val="1"/>
          <c:tx>
            <c:strRef>
              <c:f>'8.11'!$M$40</c:f>
              <c:strCache>
                <c:ptCount val="1"/>
                <c:pt idx="0">
                  <c:v>Gross heat production</c:v>
                </c:pt>
              </c:strCache>
            </c:strRef>
          </c:tx>
          <c:invertIfNegative val="0"/>
          <c:val>
            <c:numRef>
              <c:f>'8.11'!$N$40</c:f>
              <c:numCache>
                <c:formatCode>0.0%</c:formatCode>
                <c:ptCount val="1"/>
                <c:pt idx="0">
                  <c:v>4.0599101579674668E-2</c:v>
                </c:pt>
              </c:numCache>
            </c:numRef>
          </c:val>
          <c:extLst>
            <c:ext xmlns:c16="http://schemas.microsoft.com/office/drawing/2014/chart" uri="{C3380CC4-5D6E-409C-BE32-E72D297353CC}">
              <c16:uniqueId val="{00000001-0AAD-45A2-930A-B491FF02B4EE}"/>
            </c:ext>
          </c:extLst>
        </c:ser>
        <c:ser>
          <c:idx val="2"/>
          <c:order val="2"/>
          <c:tx>
            <c:strRef>
              <c:f>'8.11'!$M$41</c:f>
              <c:strCache>
                <c:ptCount val="1"/>
                <c:pt idx="0">
                  <c:v>Heat supply</c:v>
                </c:pt>
              </c:strCache>
            </c:strRef>
          </c:tx>
          <c:invertIfNegative val="0"/>
          <c:val>
            <c:numRef>
              <c:f>'8.11'!$N$41</c:f>
              <c:numCache>
                <c:formatCode>0.0%</c:formatCode>
                <c:ptCount val="1"/>
                <c:pt idx="0">
                  <c:v>5.0860044852979805E-2</c:v>
                </c:pt>
              </c:numCache>
            </c:numRef>
          </c:val>
          <c:extLst>
            <c:ext xmlns:c16="http://schemas.microsoft.com/office/drawing/2014/chart" uri="{C3380CC4-5D6E-409C-BE32-E72D297353CC}">
              <c16:uniqueId val="{00000002-0AAD-45A2-930A-B491FF02B4EE}"/>
            </c:ext>
          </c:extLst>
        </c:ser>
        <c:dLbls>
          <c:showLegendKey val="0"/>
          <c:showVal val="0"/>
          <c:showCatName val="0"/>
          <c:showSerName val="0"/>
          <c:showPercent val="0"/>
          <c:showBubbleSize val="0"/>
        </c:dLbls>
        <c:gapWidth val="150"/>
        <c:axId val="289781248"/>
        <c:axId val="289782784"/>
      </c:barChart>
      <c:catAx>
        <c:axId val="289781248"/>
        <c:scaling>
          <c:orientation val="maxMin"/>
        </c:scaling>
        <c:delete val="0"/>
        <c:axPos val="l"/>
        <c:numFmt formatCode="General" sourceLinked="1"/>
        <c:majorTickMark val="none"/>
        <c:minorTickMark val="none"/>
        <c:tickLblPos val="none"/>
        <c:crossAx val="289782784"/>
        <c:crosses val="autoZero"/>
        <c:auto val="1"/>
        <c:lblAlgn val="ctr"/>
        <c:lblOffset val="100"/>
        <c:noMultiLvlLbl val="0"/>
      </c:catAx>
      <c:valAx>
        <c:axId val="289782784"/>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9781248"/>
        <c:crosses val="max"/>
        <c:crossBetween val="between"/>
      </c:valAx>
    </c:plotArea>
    <c:legend>
      <c:legendPos val="b"/>
      <c:layout>
        <c:manualLayout>
          <c:xMode val="edge"/>
          <c:yMode val="edge"/>
          <c:x val="0"/>
          <c:y val="0.6972914081748588"/>
          <c:w val="0.66610976441929104"/>
          <c:h val="0.27545798981750141"/>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b="1" i="0" baseline="0">
                <a:solidFill>
                  <a:srgbClr val="233060"/>
                </a:solidFill>
                <a:effectLst/>
                <a:latin typeface="Arial" panose="020B0604020202020204" pitchFamily="34" charset="0"/>
                <a:cs typeface="Arial" panose="020B0604020202020204" pitchFamily="34" charset="0"/>
              </a:rPr>
              <a:t>Heat supply by fuel </a:t>
            </a:r>
            <a:r>
              <a:rPr lang="en-US" sz="1000" b="1" i="0" baseline="0">
                <a:solidFill>
                  <a:srgbClr val="233060"/>
                </a:solidFill>
                <a:effectLst/>
                <a:latin typeface="Arial" panose="020B0604020202020204" pitchFamily="34" charset="0"/>
                <a:cs typeface="Arial" panose="020B0604020202020204" pitchFamily="34" charset="0"/>
              </a:rPr>
              <a:t>[</a:t>
            </a:r>
            <a:r>
              <a:rPr lang="cs-CZ" sz="1000" b="1" i="0" baseline="0">
                <a:solidFill>
                  <a:srgbClr val="233060"/>
                </a:solidFill>
                <a:effectLst/>
                <a:latin typeface="Arial" panose="020B0604020202020204" pitchFamily="34" charset="0"/>
                <a:cs typeface="Arial" panose="020B0604020202020204" pitchFamily="34" charset="0"/>
              </a:rPr>
              <a:t>TJ</a:t>
            </a:r>
            <a:r>
              <a:rPr lang="en-US" sz="1000" b="1" i="0" baseline="0">
                <a:solidFill>
                  <a:srgbClr val="233060"/>
                </a:solidFill>
                <a:effectLst/>
                <a:latin typeface="Arial" panose="020B0604020202020204" pitchFamily="34" charset="0"/>
                <a:cs typeface="Arial" panose="020B0604020202020204" pitchFamily="34" charset="0"/>
              </a:rPr>
              <a:t>]</a:t>
            </a:r>
            <a:endParaRPr lang="cs-CZ" sz="1000">
              <a:solidFill>
                <a:srgbClr val="233060"/>
              </a:solidFill>
              <a:effectLst/>
              <a:latin typeface="Arial" panose="020B0604020202020204" pitchFamily="34" charset="0"/>
              <a:cs typeface="Arial" panose="020B0604020202020204" pitchFamily="34" charset="0"/>
            </a:endParaRPr>
          </a:p>
        </c:rich>
      </c:tx>
      <c:layout>
        <c:manualLayout>
          <c:xMode val="edge"/>
          <c:yMode val="edge"/>
          <c:x val="7.4349038268442654E-4"/>
          <c:y val="1.3342614559817608E-2"/>
        </c:manualLayout>
      </c:layout>
      <c:overlay val="0"/>
    </c:title>
    <c:autoTitleDeleted val="0"/>
    <c:plotArea>
      <c:layout/>
      <c:barChart>
        <c:barDir val="col"/>
        <c:grouping val="stacked"/>
        <c:varyColors val="0"/>
        <c:ser>
          <c:idx val="0"/>
          <c:order val="0"/>
          <c:tx>
            <c:strRef>
              <c:f>'8.11'!$A$10</c:f>
              <c:strCache>
                <c:ptCount val="1"/>
                <c:pt idx="0">
                  <c:v>Biomass</c:v>
                </c:pt>
              </c:strCache>
            </c:strRef>
          </c:tx>
          <c:spPr>
            <a:solidFill>
              <a:srgbClr val="23315F"/>
            </a:solidFill>
          </c:spPr>
          <c:invertIfNegative val="0"/>
          <c:val>
            <c:numRef>
              <c:f>'8.11'!$B$10:$M$10</c:f>
              <c:numCache>
                <c:formatCode>#,##0.0</c:formatCode>
                <c:ptCount val="12"/>
                <c:pt idx="0">
                  <c:v>115.45445699999999</c:v>
                </c:pt>
                <c:pt idx="1">
                  <c:v>112.81042800000002</c:v>
                </c:pt>
                <c:pt idx="2">
                  <c:v>107.20579800000003</c:v>
                </c:pt>
                <c:pt idx="3">
                  <c:v>91.922934999999995</c:v>
                </c:pt>
                <c:pt idx="4">
                  <c:v>41.007922000000001</c:v>
                </c:pt>
                <c:pt idx="5">
                  <c:v>41.833663999999999</c:v>
                </c:pt>
                <c:pt idx="6">
                  <c:v>70.809719000000015</c:v>
                </c:pt>
                <c:pt idx="7">
                  <c:v>46.875933000000003</c:v>
                </c:pt>
                <c:pt idx="8">
                  <c:v>44.224936999999997</c:v>
                </c:pt>
                <c:pt idx="9">
                  <c:v>78.142921000000015</c:v>
                </c:pt>
                <c:pt idx="10">
                  <c:v>110.27502700000001</c:v>
                </c:pt>
                <c:pt idx="11">
                  <c:v>149.17372599999999</c:v>
                </c:pt>
              </c:numCache>
            </c:numRef>
          </c:val>
          <c:extLst>
            <c:ext xmlns:c16="http://schemas.microsoft.com/office/drawing/2014/chart" uri="{C3380CC4-5D6E-409C-BE32-E72D297353CC}">
              <c16:uniqueId val="{00000000-9530-4775-A6CD-6C2849BD7E8A}"/>
            </c:ext>
          </c:extLst>
        </c:ser>
        <c:ser>
          <c:idx val="1"/>
          <c:order val="1"/>
          <c:tx>
            <c:strRef>
              <c:f>'8.11'!$A$11</c:f>
              <c:strCache>
                <c:ptCount val="1"/>
                <c:pt idx="0">
                  <c:v>Biogas</c:v>
                </c:pt>
              </c:strCache>
            </c:strRef>
          </c:tx>
          <c:spPr>
            <a:solidFill>
              <a:srgbClr val="5A6588"/>
            </a:solidFill>
          </c:spPr>
          <c:invertIfNegative val="0"/>
          <c:val>
            <c:numRef>
              <c:f>'8.11'!$B$11:$M$11</c:f>
              <c:numCache>
                <c:formatCode>#,##0.0</c:formatCode>
                <c:ptCount val="12"/>
                <c:pt idx="0">
                  <c:v>7.1911400000000008</c:v>
                </c:pt>
                <c:pt idx="1">
                  <c:v>5.5658700000000003</c:v>
                </c:pt>
                <c:pt idx="2">
                  <c:v>5.2834500000000002</c:v>
                </c:pt>
                <c:pt idx="3">
                  <c:v>4.4308399999999999</c:v>
                </c:pt>
                <c:pt idx="4">
                  <c:v>2.4152000000000005</c:v>
                </c:pt>
                <c:pt idx="5">
                  <c:v>1.9671899999999998</c:v>
                </c:pt>
                <c:pt idx="6">
                  <c:v>2.2325399999999997</c:v>
                </c:pt>
                <c:pt idx="7">
                  <c:v>2.0522</c:v>
                </c:pt>
                <c:pt idx="8">
                  <c:v>2.7480000000000002</c:v>
                </c:pt>
                <c:pt idx="9">
                  <c:v>4.8314500000000002</c:v>
                </c:pt>
                <c:pt idx="10">
                  <c:v>6.0990700000000002</c:v>
                </c:pt>
                <c:pt idx="11">
                  <c:v>6.9430800000000001</c:v>
                </c:pt>
              </c:numCache>
            </c:numRef>
          </c:val>
          <c:extLst>
            <c:ext xmlns:c16="http://schemas.microsoft.com/office/drawing/2014/chart" uri="{C3380CC4-5D6E-409C-BE32-E72D297353CC}">
              <c16:uniqueId val="{00000001-9530-4775-A6CD-6C2849BD7E8A}"/>
            </c:ext>
          </c:extLst>
        </c:ser>
        <c:ser>
          <c:idx val="2"/>
          <c:order val="2"/>
          <c:tx>
            <c:strRef>
              <c:f>'8.11'!$A$12</c:f>
              <c:strCache>
                <c:ptCount val="1"/>
                <c:pt idx="0">
                  <c:v>Hard coal</c:v>
                </c:pt>
              </c:strCache>
            </c:strRef>
          </c:tx>
          <c:spPr>
            <a:solidFill>
              <a:srgbClr val="9198B0"/>
            </a:solidFill>
          </c:spPr>
          <c:invertIfNegative val="0"/>
          <c:val>
            <c:numRef>
              <c:f>'8.11'!$B$12:$M$12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9530-4775-A6CD-6C2849BD7E8A}"/>
            </c:ext>
          </c:extLst>
        </c:ser>
        <c:ser>
          <c:idx val="3"/>
          <c:order val="3"/>
          <c:tx>
            <c:strRef>
              <c:f>'8.11'!$A$13</c:f>
              <c:strCache>
                <c:ptCount val="1"/>
                <c:pt idx="0">
                  <c:v>Electrical energy</c:v>
                </c:pt>
              </c:strCache>
            </c:strRef>
          </c:tx>
          <c:spPr>
            <a:solidFill>
              <a:srgbClr val="C8CBD7"/>
            </a:solidFill>
          </c:spPr>
          <c:invertIfNegative val="0"/>
          <c:val>
            <c:numRef>
              <c:f>'8.11'!$B$13:$M$13</c:f>
              <c:numCache>
                <c:formatCode>#,##0.0</c:formatCode>
                <c:ptCount val="12"/>
                <c:pt idx="0">
                  <c:v>0.22666</c:v>
                </c:pt>
                <c:pt idx="1">
                  <c:v>0.21702000000000002</c:v>
                </c:pt>
                <c:pt idx="2">
                  <c:v>0.22266</c:v>
                </c:pt>
                <c:pt idx="3">
                  <c:v>0.28782000000000002</c:v>
                </c:pt>
                <c:pt idx="4">
                  <c:v>0.28314</c:v>
                </c:pt>
                <c:pt idx="5">
                  <c:v>0.40003</c:v>
                </c:pt>
                <c:pt idx="6">
                  <c:v>0.42202999999999996</c:v>
                </c:pt>
                <c:pt idx="7">
                  <c:v>0.42838999999999999</c:v>
                </c:pt>
                <c:pt idx="8">
                  <c:v>0.33094999999999997</c:v>
                </c:pt>
                <c:pt idx="9">
                  <c:v>0.26242000000000004</c:v>
                </c:pt>
                <c:pt idx="10">
                  <c:v>0.22233</c:v>
                </c:pt>
                <c:pt idx="11">
                  <c:v>0.22713</c:v>
                </c:pt>
              </c:numCache>
            </c:numRef>
          </c:val>
          <c:extLst>
            <c:ext xmlns:c16="http://schemas.microsoft.com/office/drawing/2014/chart" uri="{C3380CC4-5D6E-409C-BE32-E72D297353CC}">
              <c16:uniqueId val="{00000003-9530-4775-A6CD-6C2849BD7E8A}"/>
            </c:ext>
          </c:extLst>
        </c:ser>
        <c:ser>
          <c:idx val="4"/>
          <c:order val="4"/>
          <c:tx>
            <c:strRef>
              <c:f>'8.11'!$A$14</c:f>
              <c:strCache>
                <c:ptCount val="1"/>
                <c:pt idx="0">
                  <c:v>Ambient energy (heat pump)</c:v>
                </c:pt>
              </c:strCache>
            </c:strRef>
          </c:tx>
          <c:spPr>
            <a:solidFill>
              <a:srgbClr val="E02C1F"/>
            </a:solidFill>
          </c:spPr>
          <c:invertIfNegative val="0"/>
          <c:val>
            <c:numRef>
              <c:f>'8.11'!$B$14:$M$14</c:f>
              <c:numCache>
                <c:formatCode>#,##0.0</c:formatCode>
                <c:ptCount val="12"/>
                <c:pt idx="0">
                  <c:v>0.13</c:v>
                </c:pt>
                <c:pt idx="1">
                  <c:v>0.112</c:v>
                </c:pt>
                <c:pt idx="2">
                  <c:v>9.5000000000000001E-2</c:v>
                </c:pt>
                <c:pt idx="3">
                  <c:v>7.0000000000000007E-2</c:v>
                </c:pt>
                <c:pt idx="4">
                  <c:v>5.1999999999999998E-2</c:v>
                </c:pt>
                <c:pt idx="5">
                  <c:v>1.4999999999999999E-2</c:v>
                </c:pt>
                <c:pt idx="6">
                  <c:v>1.7999999999999999E-2</c:v>
                </c:pt>
                <c:pt idx="7">
                  <c:v>2.1000000000000001E-2</c:v>
                </c:pt>
                <c:pt idx="8">
                  <c:v>8.1000000000000003E-2</c:v>
                </c:pt>
                <c:pt idx="9">
                  <c:v>9.9000000000000005E-2</c:v>
                </c:pt>
                <c:pt idx="10">
                  <c:v>0.111</c:v>
                </c:pt>
                <c:pt idx="11">
                  <c:v>0.13200000000000001</c:v>
                </c:pt>
              </c:numCache>
            </c:numRef>
          </c:val>
          <c:extLst>
            <c:ext xmlns:c16="http://schemas.microsoft.com/office/drawing/2014/chart" uri="{C3380CC4-5D6E-409C-BE32-E72D297353CC}">
              <c16:uniqueId val="{00000004-9530-4775-A6CD-6C2849BD7E8A}"/>
            </c:ext>
          </c:extLst>
        </c:ser>
        <c:ser>
          <c:idx val="5"/>
          <c:order val="5"/>
          <c:tx>
            <c:strRef>
              <c:f>'8.11'!$A$15</c:f>
              <c:strCache>
                <c:ptCount val="1"/>
                <c:pt idx="0">
                  <c:v>Solar energy (solar panel)</c:v>
                </c:pt>
              </c:strCache>
            </c:strRef>
          </c:tx>
          <c:spPr>
            <a:solidFill>
              <a:srgbClr val="E86158"/>
            </a:solidFill>
          </c:spPr>
          <c:invertIfNegative val="0"/>
          <c:val>
            <c:numRef>
              <c:f>'8.11'!$B$15:$M$15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9530-4775-A6CD-6C2849BD7E8A}"/>
            </c:ext>
          </c:extLst>
        </c:ser>
        <c:ser>
          <c:idx val="6"/>
          <c:order val="6"/>
          <c:tx>
            <c:strRef>
              <c:f>'8.11'!$A$16</c:f>
              <c:strCache>
                <c:ptCount val="1"/>
                <c:pt idx="0">
                  <c:v>Brown coal</c:v>
                </c:pt>
              </c:strCache>
            </c:strRef>
          </c:tx>
          <c:spPr>
            <a:solidFill>
              <a:srgbClr val="F0948F"/>
            </a:solidFill>
          </c:spPr>
          <c:invertIfNegative val="0"/>
          <c:val>
            <c:numRef>
              <c:f>'8.11'!$B$16:$M$16</c:f>
              <c:numCache>
                <c:formatCode>#,##0.0</c:formatCode>
                <c:ptCount val="12"/>
                <c:pt idx="0">
                  <c:v>366.01078999999999</c:v>
                </c:pt>
                <c:pt idx="1">
                  <c:v>218.76832400000004</c:v>
                </c:pt>
                <c:pt idx="2">
                  <c:v>176.40865100000002</c:v>
                </c:pt>
                <c:pt idx="3">
                  <c:v>132.00291300000001</c:v>
                </c:pt>
                <c:pt idx="4">
                  <c:v>70.994128999999987</c:v>
                </c:pt>
                <c:pt idx="5">
                  <c:v>25.841087999999999</c:v>
                </c:pt>
                <c:pt idx="6">
                  <c:v>1.5004999999999999</c:v>
                </c:pt>
                <c:pt idx="7">
                  <c:v>3.1975010000000004</c:v>
                </c:pt>
                <c:pt idx="8">
                  <c:v>67.116948000000008</c:v>
                </c:pt>
                <c:pt idx="9">
                  <c:v>140.567059</c:v>
                </c:pt>
                <c:pt idx="10">
                  <c:v>242.62938299999999</c:v>
                </c:pt>
                <c:pt idx="11">
                  <c:v>315.90220699999998</c:v>
                </c:pt>
              </c:numCache>
            </c:numRef>
          </c:val>
          <c:extLst>
            <c:ext xmlns:c16="http://schemas.microsoft.com/office/drawing/2014/chart" uri="{C3380CC4-5D6E-409C-BE32-E72D297353CC}">
              <c16:uniqueId val="{00000006-9530-4775-A6CD-6C2849BD7E8A}"/>
            </c:ext>
          </c:extLst>
        </c:ser>
        <c:ser>
          <c:idx val="7"/>
          <c:order val="7"/>
          <c:tx>
            <c:strRef>
              <c:f>'8.11'!$A$17</c:f>
              <c:strCache>
                <c:ptCount val="1"/>
                <c:pt idx="0">
                  <c:v>Nuclear fuel</c:v>
                </c:pt>
              </c:strCache>
            </c:strRef>
          </c:tx>
          <c:spPr>
            <a:solidFill>
              <a:srgbClr val="F7C9C7"/>
            </a:solidFill>
          </c:spPr>
          <c:invertIfNegative val="0"/>
          <c:val>
            <c:numRef>
              <c:f>'8.11'!$B$17:$M$17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9530-4775-A6CD-6C2849BD7E8A}"/>
            </c:ext>
          </c:extLst>
        </c:ser>
        <c:ser>
          <c:idx val="8"/>
          <c:order val="8"/>
          <c:tx>
            <c:strRef>
              <c:f>'8.11'!$A$18</c:f>
              <c:strCache>
                <c:ptCount val="1"/>
                <c:pt idx="0">
                  <c:v>Coke</c:v>
                </c:pt>
              </c:strCache>
            </c:strRef>
          </c:tx>
          <c:spPr>
            <a:solidFill>
              <a:srgbClr val="262626"/>
            </a:solidFill>
          </c:spPr>
          <c:invertIfNegative val="0"/>
          <c:val>
            <c:numRef>
              <c:f>'8.11'!$B$18:$M$18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9530-4775-A6CD-6C2849BD7E8A}"/>
            </c:ext>
          </c:extLst>
        </c:ser>
        <c:ser>
          <c:idx val="9"/>
          <c:order val="9"/>
          <c:tx>
            <c:strRef>
              <c:f>'8.11'!$A$19</c:f>
              <c:strCache>
                <c:ptCount val="1"/>
                <c:pt idx="0">
                  <c:v>Waste heat</c:v>
                </c:pt>
              </c:strCache>
            </c:strRef>
          </c:tx>
          <c:spPr>
            <a:solidFill>
              <a:srgbClr val="646363"/>
            </a:solidFill>
          </c:spPr>
          <c:invertIfNegative val="0"/>
          <c:val>
            <c:numRef>
              <c:f>'8.11'!$B$19:$M$19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9530-4775-A6CD-6C2849BD7E8A}"/>
            </c:ext>
          </c:extLst>
        </c:ser>
        <c:ser>
          <c:idx val="10"/>
          <c:order val="10"/>
          <c:tx>
            <c:strRef>
              <c:f>'8.11'!$A$20</c:f>
              <c:strCache>
                <c:ptCount val="1"/>
                <c:pt idx="0">
                  <c:v>Other liquid fuels</c:v>
                </c:pt>
              </c:strCache>
            </c:strRef>
          </c:tx>
          <c:spPr>
            <a:solidFill>
              <a:srgbClr val="9D9D9C"/>
            </a:solidFill>
          </c:spPr>
          <c:invertIfNegative val="0"/>
          <c:val>
            <c:numRef>
              <c:f>'8.11'!$B$20:$M$20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9530-4775-A6CD-6C2849BD7E8A}"/>
            </c:ext>
          </c:extLst>
        </c:ser>
        <c:ser>
          <c:idx val="11"/>
          <c:order val="11"/>
          <c:tx>
            <c:strRef>
              <c:f>'8.11'!$A$21</c:f>
              <c:strCache>
                <c:ptCount val="1"/>
                <c:pt idx="0">
                  <c:v>Other solid fuels</c:v>
                </c:pt>
              </c:strCache>
            </c:strRef>
          </c:tx>
          <c:spPr>
            <a:solidFill>
              <a:srgbClr val="D0D0D0"/>
            </a:solidFill>
          </c:spPr>
          <c:invertIfNegative val="0"/>
          <c:val>
            <c:numRef>
              <c:f>'8.11'!$B$21:$M$21</c:f>
              <c:numCache>
                <c:formatCode>#,##0.0</c:formatCode>
                <c:ptCount val="12"/>
                <c:pt idx="0">
                  <c:v>32.513123</c:v>
                </c:pt>
                <c:pt idx="1">
                  <c:v>26.312691999999998</c:v>
                </c:pt>
                <c:pt idx="2">
                  <c:v>30.979655999999999</c:v>
                </c:pt>
                <c:pt idx="3">
                  <c:v>27.931625</c:v>
                </c:pt>
                <c:pt idx="4">
                  <c:v>21.869756000000002</c:v>
                </c:pt>
                <c:pt idx="5">
                  <c:v>17.650209999999998</c:v>
                </c:pt>
                <c:pt idx="6">
                  <c:v>16.474519000000001</c:v>
                </c:pt>
                <c:pt idx="7">
                  <c:v>17.040260999999997</c:v>
                </c:pt>
                <c:pt idx="8">
                  <c:v>1.6910000000000001</c:v>
                </c:pt>
                <c:pt idx="9">
                  <c:v>28.890432000000001</c:v>
                </c:pt>
                <c:pt idx="10">
                  <c:v>34.257075999999998</c:v>
                </c:pt>
                <c:pt idx="11">
                  <c:v>26.525227999999998</c:v>
                </c:pt>
              </c:numCache>
            </c:numRef>
          </c:val>
          <c:extLst>
            <c:ext xmlns:c16="http://schemas.microsoft.com/office/drawing/2014/chart" uri="{C3380CC4-5D6E-409C-BE32-E72D297353CC}">
              <c16:uniqueId val="{0000000B-9530-4775-A6CD-6C2849BD7E8A}"/>
            </c:ext>
          </c:extLst>
        </c:ser>
        <c:ser>
          <c:idx val="12"/>
          <c:order val="12"/>
          <c:tx>
            <c:strRef>
              <c:f>'8.11'!$A$22</c:f>
              <c:strCache>
                <c:ptCount val="1"/>
                <c:pt idx="0">
                  <c:v>Other gases</c:v>
                </c:pt>
              </c:strCache>
            </c:strRef>
          </c:tx>
          <c:spPr>
            <a:pattFill prst="ltUpDiag">
              <a:fgClr>
                <a:srgbClr val="23315F"/>
              </a:fgClr>
              <a:bgClr>
                <a:sysClr val="window" lastClr="FFFFFF"/>
              </a:bgClr>
            </a:pattFill>
          </c:spPr>
          <c:invertIfNegative val="0"/>
          <c:val>
            <c:numRef>
              <c:f>'8.11'!$B$22:$M$22</c:f>
              <c:numCache>
                <c:formatCode>#,##0.0</c:formatCode>
                <c:ptCount val="12"/>
                <c:pt idx="0">
                  <c:v>7.0000000000000007E-2</c:v>
                </c:pt>
                <c:pt idx="1">
                  <c:v>8.9999999999999993E-3</c:v>
                </c:pt>
                <c:pt idx="2">
                  <c:v>1.2999999999999999E-2</c:v>
                </c:pt>
                <c:pt idx="3">
                  <c:v>1.7000000000000001E-2</c:v>
                </c:pt>
                <c:pt idx="4">
                  <c:v>0.02</c:v>
                </c:pt>
                <c:pt idx="5">
                  <c:v>1.7999999999999999E-2</c:v>
                </c:pt>
                <c:pt idx="6">
                  <c:v>2.4E-2</c:v>
                </c:pt>
                <c:pt idx="7">
                  <c:v>0.01</c:v>
                </c:pt>
                <c:pt idx="8">
                  <c:v>0.114</c:v>
                </c:pt>
                <c:pt idx="9">
                  <c:v>0.05</c:v>
                </c:pt>
                <c:pt idx="10">
                  <c:v>0.02</c:v>
                </c:pt>
                <c:pt idx="11">
                  <c:v>0</c:v>
                </c:pt>
              </c:numCache>
            </c:numRef>
          </c:val>
          <c:extLst>
            <c:ext xmlns:c16="http://schemas.microsoft.com/office/drawing/2014/chart" uri="{C3380CC4-5D6E-409C-BE32-E72D297353CC}">
              <c16:uniqueId val="{0000000C-9530-4775-A6CD-6C2849BD7E8A}"/>
            </c:ext>
          </c:extLst>
        </c:ser>
        <c:ser>
          <c:idx val="13"/>
          <c:order val="13"/>
          <c:tx>
            <c:strRef>
              <c:f>'8.11'!$A$23</c:f>
              <c:strCache>
                <c:ptCount val="1"/>
                <c:pt idx="0">
                  <c:v>Other</c:v>
                </c:pt>
              </c:strCache>
            </c:strRef>
          </c:tx>
          <c:spPr>
            <a:pattFill prst="ltUpDiag">
              <a:fgClr>
                <a:srgbClr val="E02C1F"/>
              </a:fgClr>
              <a:bgClr>
                <a:sysClr val="window" lastClr="FFFFFF"/>
              </a:bgClr>
            </a:pattFill>
          </c:spPr>
          <c:invertIfNegative val="0"/>
          <c:val>
            <c:numRef>
              <c:f>'8.11'!$B$23:$M$23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9530-4775-A6CD-6C2849BD7E8A}"/>
            </c:ext>
          </c:extLst>
        </c:ser>
        <c:ser>
          <c:idx val="14"/>
          <c:order val="14"/>
          <c:tx>
            <c:strRef>
              <c:f>'8.11'!$A$24</c:f>
              <c:strCache>
                <c:ptCount val="1"/>
                <c:pt idx="0">
                  <c:v>Fuel oils</c:v>
                </c:pt>
              </c:strCache>
            </c:strRef>
          </c:tx>
          <c:spPr>
            <a:pattFill prst="ltUpDiag">
              <a:fgClr>
                <a:srgbClr val="5A6588"/>
              </a:fgClr>
              <a:bgClr>
                <a:sysClr val="window" lastClr="FFFFFF"/>
              </a:bgClr>
            </a:pattFill>
          </c:spPr>
          <c:invertIfNegative val="0"/>
          <c:val>
            <c:numRef>
              <c:f>'8.11'!$B$24:$M$24</c:f>
              <c:numCache>
                <c:formatCode>#,##0.0</c:formatCode>
                <c:ptCount val="12"/>
                <c:pt idx="0">
                  <c:v>3.0876999999999998E-2</c:v>
                </c:pt>
                <c:pt idx="1">
                  <c:v>4.1003080000000001</c:v>
                </c:pt>
                <c:pt idx="2">
                  <c:v>3.029344</c:v>
                </c:pt>
                <c:pt idx="3">
                  <c:v>1.1330000000000001E-3</c:v>
                </c:pt>
                <c:pt idx="4">
                  <c:v>1.2244E-2</c:v>
                </c:pt>
                <c:pt idx="5">
                  <c:v>1.4789999999999999E-2</c:v>
                </c:pt>
                <c:pt idx="6">
                  <c:v>3.4481000000000005E-2</c:v>
                </c:pt>
                <c:pt idx="7">
                  <c:v>2.4739000000000001E-2</c:v>
                </c:pt>
                <c:pt idx="8">
                  <c:v>0</c:v>
                </c:pt>
                <c:pt idx="9">
                  <c:v>0.37556799999999996</c:v>
                </c:pt>
                <c:pt idx="10">
                  <c:v>2.2924E-2</c:v>
                </c:pt>
                <c:pt idx="11">
                  <c:v>0.10777200000000001</c:v>
                </c:pt>
              </c:numCache>
            </c:numRef>
          </c:val>
          <c:extLst>
            <c:ext xmlns:c16="http://schemas.microsoft.com/office/drawing/2014/chart" uri="{C3380CC4-5D6E-409C-BE32-E72D297353CC}">
              <c16:uniqueId val="{0000000E-9530-4775-A6CD-6C2849BD7E8A}"/>
            </c:ext>
          </c:extLst>
        </c:ser>
        <c:ser>
          <c:idx val="15"/>
          <c:order val="15"/>
          <c:tx>
            <c:strRef>
              <c:f>'8.11'!$A$25</c:f>
              <c:strCache>
                <c:ptCount val="1"/>
                <c:pt idx="0">
                  <c:v>Natural gas</c:v>
                </c:pt>
              </c:strCache>
            </c:strRef>
          </c:tx>
          <c:spPr>
            <a:pattFill prst="ltUpDiag">
              <a:fgClr>
                <a:srgbClr val="E86158"/>
              </a:fgClr>
              <a:bgClr>
                <a:sysClr val="window" lastClr="FFFFFF"/>
              </a:bgClr>
            </a:pattFill>
          </c:spPr>
          <c:invertIfNegative val="0"/>
          <c:val>
            <c:numRef>
              <c:f>'8.11'!$B$25:$M$25</c:f>
              <c:numCache>
                <c:formatCode>#,##0.0</c:formatCode>
                <c:ptCount val="12"/>
                <c:pt idx="0">
                  <c:v>95.996673999999999</c:v>
                </c:pt>
                <c:pt idx="1">
                  <c:v>69.303900999999996</c:v>
                </c:pt>
                <c:pt idx="2">
                  <c:v>62.449394999999996</c:v>
                </c:pt>
                <c:pt idx="3">
                  <c:v>44.476441000000015</c:v>
                </c:pt>
                <c:pt idx="4">
                  <c:v>26.743003000000005</c:v>
                </c:pt>
                <c:pt idx="5">
                  <c:v>19.734229999999997</c:v>
                </c:pt>
                <c:pt idx="6">
                  <c:v>16.876157000000003</c:v>
                </c:pt>
                <c:pt idx="7">
                  <c:v>20.854019000000001</c:v>
                </c:pt>
                <c:pt idx="8">
                  <c:v>28.736281000000002</c:v>
                </c:pt>
                <c:pt idx="9">
                  <c:v>48.114912000000004</c:v>
                </c:pt>
                <c:pt idx="10">
                  <c:v>74.710499999999996</c:v>
                </c:pt>
                <c:pt idx="11">
                  <c:v>87.761076000000003</c:v>
                </c:pt>
              </c:numCache>
            </c:numRef>
          </c:val>
          <c:extLst>
            <c:ext xmlns:c16="http://schemas.microsoft.com/office/drawing/2014/chart" uri="{C3380CC4-5D6E-409C-BE32-E72D297353CC}">
              <c16:uniqueId val="{0000000F-9530-4775-A6CD-6C2849BD7E8A}"/>
            </c:ext>
          </c:extLst>
        </c:ser>
        <c:dLbls>
          <c:showLegendKey val="0"/>
          <c:showVal val="0"/>
          <c:showCatName val="0"/>
          <c:showSerName val="0"/>
          <c:showPercent val="0"/>
          <c:showBubbleSize val="0"/>
        </c:dLbls>
        <c:gapWidth val="50"/>
        <c:overlap val="100"/>
        <c:axId val="289617408"/>
        <c:axId val="289618944"/>
      </c:barChart>
      <c:catAx>
        <c:axId val="28961740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618944"/>
        <c:crosses val="autoZero"/>
        <c:auto val="1"/>
        <c:lblAlgn val="ctr"/>
        <c:lblOffset val="100"/>
        <c:noMultiLvlLbl val="0"/>
      </c:catAx>
      <c:valAx>
        <c:axId val="289618944"/>
        <c:scaling>
          <c:orientation val="minMax"/>
          <c:max val="7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617408"/>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FC31-42C6-8F95-7606B71E6BE5}"/>
              </c:ext>
            </c:extLst>
          </c:dPt>
          <c:dPt>
            <c:idx val="1"/>
            <c:bubble3D val="0"/>
            <c:spPr>
              <a:solidFill>
                <a:schemeClr val="accent2"/>
              </a:solidFill>
            </c:spPr>
            <c:extLst>
              <c:ext xmlns:c16="http://schemas.microsoft.com/office/drawing/2014/chart" uri="{C3380CC4-5D6E-409C-BE32-E72D297353CC}">
                <c16:uniqueId val="{00000003-FC31-42C6-8F95-7606B71E6BE5}"/>
              </c:ext>
            </c:extLst>
          </c:dPt>
          <c:dPt>
            <c:idx val="2"/>
            <c:bubble3D val="0"/>
            <c:spPr>
              <a:solidFill>
                <a:schemeClr val="accent3"/>
              </a:solidFill>
            </c:spPr>
            <c:extLst>
              <c:ext xmlns:c16="http://schemas.microsoft.com/office/drawing/2014/chart" uri="{C3380CC4-5D6E-409C-BE32-E72D297353CC}">
                <c16:uniqueId val="{00000005-FC31-42C6-8F95-7606B71E6BE5}"/>
              </c:ext>
            </c:extLst>
          </c:dPt>
          <c:dPt>
            <c:idx val="3"/>
            <c:bubble3D val="0"/>
            <c:spPr>
              <a:solidFill>
                <a:schemeClr val="accent4"/>
              </a:solidFill>
            </c:spPr>
            <c:extLst>
              <c:ext xmlns:c16="http://schemas.microsoft.com/office/drawing/2014/chart" uri="{C3380CC4-5D6E-409C-BE32-E72D297353CC}">
                <c16:uniqueId val="{00000007-FC31-42C6-8F95-7606B71E6BE5}"/>
              </c:ext>
            </c:extLst>
          </c:dPt>
          <c:dPt>
            <c:idx val="4"/>
            <c:bubble3D val="0"/>
            <c:spPr>
              <a:solidFill>
                <a:schemeClr val="accent5"/>
              </a:solidFill>
            </c:spPr>
            <c:extLst>
              <c:ext xmlns:c16="http://schemas.microsoft.com/office/drawing/2014/chart" uri="{C3380CC4-5D6E-409C-BE32-E72D297353CC}">
                <c16:uniqueId val="{00000009-FC31-42C6-8F95-7606B71E6BE5}"/>
              </c:ext>
            </c:extLst>
          </c:dPt>
          <c:dPt>
            <c:idx val="5"/>
            <c:bubble3D val="0"/>
            <c:spPr>
              <a:solidFill>
                <a:schemeClr val="accent6"/>
              </a:solidFill>
            </c:spPr>
            <c:extLst>
              <c:ext xmlns:c16="http://schemas.microsoft.com/office/drawing/2014/chart" uri="{C3380CC4-5D6E-409C-BE32-E72D297353CC}">
                <c16:uniqueId val="{0000000B-FC31-42C6-8F95-7606B71E6BE5}"/>
              </c:ext>
            </c:extLst>
          </c:dPt>
          <c:dPt>
            <c:idx val="6"/>
            <c:bubble3D val="0"/>
            <c:spPr>
              <a:solidFill>
                <a:srgbClr val="F0948F"/>
              </a:solidFill>
            </c:spPr>
            <c:extLst>
              <c:ext xmlns:c16="http://schemas.microsoft.com/office/drawing/2014/chart" uri="{C3380CC4-5D6E-409C-BE32-E72D297353CC}">
                <c16:uniqueId val="{0000000D-FC31-42C6-8F95-7606B71E6BE5}"/>
              </c:ext>
            </c:extLst>
          </c:dPt>
          <c:dPt>
            <c:idx val="7"/>
            <c:bubble3D val="0"/>
            <c:spPr>
              <a:solidFill>
                <a:srgbClr val="F7C9C7"/>
              </a:solidFill>
            </c:spPr>
            <c:extLst>
              <c:ext xmlns:c16="http://schemas.microsoft.com/office/drawing/2014/chart" uri="{C3380CC4-5D6E-409C-BE32-E72D297353CC}">
                <c16:uniqueId val="{0000000F-FC31-42C6-8F95-7606B71E6BE5}"/>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FC31-42C6-8F95-7606B71E6BE5}"/>
            </c:ext>
          </c:extLst>
        </c:ser>
        <c:ser>
          <c:idx val="2"/>
          <c:order val="1"/>
          <c:dPt>
            <c:idx val="0"/>
            <c:bubble3D val="0"/>
            <c:spPr>
              <a:solidFill>
                <a:schemeClr val="accent1"/>
              </a:solidFill>
            </c:spPr>
            <c:extLst>
              <c:ext xmlns:c16="http://schemas.microsoft.com/office/drawing/2014/chart" uri="{C3380CC4-5D6E-409C-BE32-E72D297353CC}">
                <c16:uniqueId val="{00000012-FC31-42C6-8F95-7606B71E6BE5}"/>
              </c:ext>
            </c:extLst>
          </c:dPt>
          <c:dPt>
            <c:idx val="1"/>
            <c:bubble3D val="0"/>
            <c:spPr>
              <a:solidFill>
                <a:schemeClr val="accent2"/>
              </a:solidFill>
            </c:spPr>
            <c:extLst>
              <c:ext xmlns:c16="http://schemas.microsoft.com/office/drawing/2014/chart" uri="{C3380CC4-5D6E-409C-BE32-E72D297353CC}">
                <c16:uniqueId val="{00000014-FC31-42C6-8F95-7606B71E6BE5}"/>
              </c:ext>
            </c:extLst>
          </c:dPt>
          <c:dPt>
            <c:idx val="2"/>
            <c:bubble3D val="0"/>
            <c:spPr>
              <a:solidFill>
                <a:schemeClr val="accent3"/>
              </a:solidFill>
            </c:spPr>
            <c:extLst>
              <c:ext xmlns:c16="http://schemas.microsoft.com/office/drawing/2014/chart" uri="{C3380CC4-5D6E-409C-BE32-E72D297353CC}">
                <c16:uniqueId val="{00000016-FC31-42C6-8F95-7606B71E6BE5}"/>
              </c:ext>
            </c:extLst>
          </c:dPt>
          <c:dPt>
            <c:idx val="3"/>
            <c:bubble3D val="0"/>
            <c:spPr>
              <a:solidFill>
                <a:schemeClr val="accent4"/>
              </a:solidFill>
            </c:spPr>
            <c:extLst>
              <c:ext xmlns:c16="http://schemas.microsoft.com/office/drawing/2014/chart" uri="{C3380CC4-5D6E-409C-BE32-E72D297353CC}">
                <c16:uniqueId val="{00000018-FC31-42C6-8F95-7606B71E6BE5}"/>
              </c:ext>
            </c:extLst>
          </c:dPt>
          <c:dPt>
            <c:idx val="4"/>
            <c:bubble3D val="0"/>
            <c:spPr>
              <a:solidFill>
                <a:schemeClr val="accent5"/>
              </a:solidFill>
            </c:spPr>
            <c:extLst>
              <c:ext xmlns:c16="http://schemas.microsoft.com/office/drawing/2014/chart" uri="{C3380CC4-5D6E-409C-BE32-E72D297353CC}">
                <c16:uniqueId val="{0000001A-FC31-42C6-8F95-7606B71E6BE5}"/>
              </c:ext>
            </c:extLst>
          </c:dPt>
          <c:dPt>
            <c:idx val="5"/>
            <c:bubble3D val="0"/>
            <c:spPr>
              <a:solidFill>
                <a:schemeClr val="accent6"/>
              </a:solidFill>
            </c:spPr>
            <c:extLst>
              <c:ext xmlns:c16="http://schemas.microsoft.com/office/drawing/2014/chart" uri="{C3380CC4-5D6E-409C-BE32-E72D297353CC}">
                <c16:uniqueId val="{0000001C-FC31-42C6-8F95-7606B71E6BE5}"/>
              </c:ext>
            </c:extLst>
          </c:dPt>
          <c:dPt>
            <c:idx val="6"/>
            <c:bubble3D val="0"/>
            <c:spPr>
              <a:solidFill>
                <a:srgbClr val="F0948F"/>
              </a:solidFill>
            </c:spPr>
            <c:extLst>
              <c:ext xmlns:c16="http://schemas.microsoft.com/office/drawing/2014/chart" uri="{C3380CC4-5D6E-409C-BE32-E72D297353CC}">
                <c16:uniqueId val="{0000001E-FC31-42C6-8F95-7606B71E6BE5}"/>
              </c:ext>
            </c:extLst>
          </c:dPt>
          <c:dPt>
            <c:idx val="7"/>
            <c:bubble3D val="0"/>
            <c:spPr>
              <a:solidFill>
                <a:srgbClr val="F7C9C7"/>
              </a:solidFill>
            </c:spPr>
            <c:extLst>
              <c:ext xmlns:c16="http://schemas.microsoft.com/office/drawing/2014/chart" uri="{C3380CC4-5D6E-409C-BE32-E72D297353CC}">
                <c16:uniqueId val="{00000020-FC31-42C6-8F95-7606B71E6BE5}"/>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FC31-42C6-8F95-7606B71E6BE5}"/>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AE4-49DD-8DD0-BF2FD3347764}"/>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AE4-49DD-8DD0-BF2FD3347764}"/>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AE4-49DD-8DD0-BF2FD3347764}"/>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AE4-49DD-8DD0-BF2FD3347764}"/>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AE4-49DD-8DD0-BF2FD3347764}"/>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AE4-49DD-8DD0-BF2FD3347764}"/>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AE4-49DD-8DD0-BF2FD3347764}"/>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AE4-49DD-8DD0-BF2FD3347764}"/>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AE4-49DD-8DD0-BF2FD3347764}"/>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AE4-49DD-8DD0-BF2FD3347764}"/>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AE4-49DD-8DD0-BF2FD3347764}"/>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AE4-49DD-8DD0-BF2FD3347764}"/>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AE4-49DD-8DD0-BF2FD3347764}"/>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AE4-49DD-8DD0-BF2FD3347764}"/>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AE4-49DD-8DD0-BF2FD3347764}"/>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CAE4-49DD-8DD0-BF2FD3347764}"/>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latin typeface="+mn-lt"/>
              </a:defRPr>
            </a:pPr>
            <a:r>
              <a:rPr lang="cs-CZ" sz="1000" b="1" i="0" u="none" strike="noStrike" baseline="0">
                <a:effectLst/>
                <a:latin typeface="+mn-lt"/>
              </a:rPr>
              <a:t>Heat consumption by national economy sector </a:t>
            </a:r>
            <a:r>
              <a:rPr lang="en-US" sz="1000" b="1" i="0" u="none" strike="noStrike" baseline="0">
                <a:effectLst/>
                <a:latin typeface="+mn-lt"/>
              </a:rPr>
              <a:t>[</a:t>
            </a:r>
            <a:r>
              <a:rPr lang="cs-CZ" sz="1000" b="1" i="0" u="none" strike="noStrike" baseline="0">
                <a:effectLst/>
                <a:latin typeface="+mn-lt"/>
              </a:rPr>
              <a:t>TJ</a:t>
            </a:r>
            <a:r>
              <a:rPr lang="en-US" sz="1000" b="1" i="0" u="none" strike="noStrike" baseline="0">
                <a:effectLst/>
                <a:latin typeface="+mn-lt"/>
              </a:rPr>
              <a:t>]</a:t>
            </a:r>
            <a:endParaRPr lang="cs-CZ" sz="1000">
              <a:solidFill>
                <a:schemeClr val="tx2"/>
              </a:solidFill>
              <a:latin typeface="+mn-lt"/>
            </a:endParaRPr>
          </a:p>
        </c:rich>
      </c:tx>
      <c:layout>
        <c:manualLayout>
          <c:xMode val="edge"/>
          <c:yMode val="edge"/>
          <c:x val="1.0950515117817302E-3"/>
          <c:y val="0"/>
        </c:manualLayout>
      </c:layout>
      <c:overlay val="0"/>
    </c:title>
    <c:autoTitleDeleted val="0"/>
    <c:plotArea>
      <c:layout>
        <c:manualLayout>
          <c:layoutTarget val="inner"/>
          <c:xMode val="edge"/>
          <c:yMode val="edge"/>
          <c:x val="8.8999975598373637E-2"/>
          <c:y val="0.29248122646279789"/>
          <c:w val="0.58899387519178148"/>
          <c:h val="0.53942642318683287"/>
        </c:manualLayout>
      </c:layout>
      <c:barChart>
        <c:barDir val="col"/>
        <c:grouping val="stacked"/>
        <c:varyColors val="0"/>
        <c:ser>
          <c:idx val="0"/>
          <c:order val="0"/>
          <c:tx>
            <c:strRef>
              <c:f>'8.12'!$A$27</c:f>
              <c:strCache>
                <c:ptCount val="1"/>
                <c:pt idx="0">
                  <c:v>Industry</c:v>
                </c:pt>
              </c:strCache>
            </c:strRef>
          </c:tx>
          <c:invertIfNegative val="0"/>
          <c:val>
            <c:numRef>
              <c:f>'8.12'!$B$27:$M$27</c:f>
              <c:numCache>
                <c:formatCode>#,##0.0</c:formatCode>
                <c:ptCount val="12"/>
                <c:pt idx="0">
                  <c:v>513.89293899999996</c:v>
                </c:pt>
                <c:pt idx="1">
                  <c:v>416.06806799999998</c:v>
                </c:pt>
                <c:pt idx="2">
                  <c:v>408.77505400000001</c:v>
                </c:pt>
                <c:pt idx="3">
                  <c:v>295.23940099999999</c:v>
                </c:pt>
                <c:pt idx="4">
                  <c:v>305.82046600000001</c:v>
                </c:pt>
                <c:pt idx="5">
                  <c:v>268.15213599999998</c:v>
                </c:pt>
                <c:pt idx="6">
                  <c:v>260.93472100000002</c:v>
                </c:pt>
                <c:pt idx="7">
                  <c:v>276.371489</c:v>
                </c:pt>
                <c:pt idx="8">
                  <c:v>256.14747399999999</c:v>
                </c:pt>
                <c:pt idx="9">
                  <c:v>373.51557000000003</c:v>
                </c:pt>
                <c:pt idx="10">
                  <c:v>437.45913400000001</c:v>
                </c:pt>
                <c:pt idx="11">
                  <c:v>427.83921800000002</c:v>
                </c:pt>
              </c:numCache>
            </c:numRef>
          </c:val>
          <c:extLst>
            <c:ext xmlns:c16="http://schemas.microsoft.com/office/drawing/2014/chart" uri="{C3380CC4-5D6E-409C-BE32-E72D297353CC}">
              <c16:uniqueId val="{00000000-72DF-4AAF-B273-0CD73148B88E}"/>
            </c:ext>
          </c:extLst>
        </c:ser>
        <c:ser>
          <c:idx val="1"/>
          <c:order val="1"/>
          <c:tx>
            <c:strRef>
              <c:f>'8.12'!$A$28</c:f>
              <c:strCache>
                <c:ptCount val="1"/>
                <c:pt idx="0">
                  <c:v>Energy</c:v>
                </c:pt>
              </c:strCache>
            </c:strRef>
          </c:tx>
          <c:invertIfNegative val="0"/>
          <c:val>
            <c:numRef>
              <c:f>'8.12'!$B$28:$M$28</c:f>
              <c:numCache>
                <c:formatCode>#,##0.0</c:formatCode>
                <c:ptCount val="12"/>
                <c:pt idx="0">
                  <c:v>104.484015</c:v>
                </c:pt>
                <c:pt idx="1">
                  <c:v>75.691614999999985</c:v>
                </c:pt>
                <c:pt idx="2">
                  <c:v>79.75955900000001</c:v>
                </c:pt>
                <c:pt idx="3">
                  <c:v>76.153143999999998</c:v>
                </c:pt>
                <c:pt idx="4">
                  <c:v>76.849169000000003</c:v>
                </c:pt>
                <c:pt idx="5">
                  <c:v>75.357083000000003</c:v>
                </c:pt>
                <c:pt idx="6">
                  <c:v>74.826305000000005</c:v>
                </c:pt>
                <c:pt idx="7">
                  <c:v>78.030832000000004</c:v>
                </c:pt>
                <c:pt idx="8">
                  <c:v>73.849829999999997</c:v>
                </c:pt>
                <c:pt idx="9">
                  <c:v>80.038711000000006</c:v>
                </c:pt>
                <c:pt idx="10">
                  <c:v>84.586179999999999</c:v>
                </c:pt>
                <c:pt idx="11">
                  <c:v>86.301304999999999</c:v>
                </c:pt>
              </c:numCache>
            </c:numRef>
          </c:val>
          <c:extLst>
            <c:ext xmlns:c16="http://schemas.microsoft.com/office/drawing/2014/chart" uri="{C3380CC4-5D6E-409C-BE32-E72D297353CC}">
              <c16:uniqueId val="{00000001-72DF-4AAF-B273-0CD73148B88E}"/>
            </c:ext>
          </c:extLst>
        </c:ser>
        <c:ser>
          <c:idx val="2"/>
          <c:order val="2"/>
          <c:tx>
            <c:strRef>
              <c:f>'8.12'!$A$29</c:f>
              <c:strCache>
                <c:ptCount val="1"/>
                <c:pt idx="0">
                  <c:v>Transport</c:v>
                </c:pt>
              </c:strCache>
            </c:strRef>
          </c:tx>
          <c:invertIfNegative val="0"/>
          <c:val>
            <c:numRef>
              <c:f>'8.12'!$B$29:$M$29</c:f>
              <c:numCache>
                <c:formatCode>#,##0.0</c:formatCode>
                <c:ptCount val="12"/>
                <c:pt idx="0">
                  <c:v>2.6955999999999998</c:v>
                </c:pt>
                <c:pt idx="1">
                  <c:v>2.2291999999999996</c:v>
                </c:pt>
                <c:pt idx="2">
                  <c:v>1.8008</c:v>
                </c:pt>
                <c:pt idx="3">
                  <c:v>1.1020000000000001</c:v>
                </c:pt>
                <c:pt idx="4">
                  <c:v>0.6018</c:v>
                </c:pt>
                <c:pt idx="5">
                  <c:v>0.48960000000000004</c:v>
                </c:pt>
                <c:pt idx="6">
                  <c:v>0.32979999999999998</c:v>
                </c:pt>
                <c:pt idx="7">
                  <c:v>0.46550000000000002</c:v>
                </c:pt>
                <c:pt idx="8">
                  <c:v>0.51100000000000001</c:v>
                </c:pt>
                <c:pt idx="9">
                  <c:v>1.4512</c:v>
                </c:pt>
                <c:pt idx="10">
                  <c:v>2.6850000000000001</c:v>
                </c:pt>
                <c:pt idx="11">
                  <c:v>3.28</c:v>
                </c:pt>
              </c:numCache>
            </c:numRef>
          </c:val>
          <c:extLst>
            <c:ext xmlns:c16="http://schemas.microsoft.com/office/drawing/2014/chart" uri="{C3380CC4-5D6E-409C-BE32-E72D297353CC}">
              <c16:uniqueId val="{00000002-72DF-4AAF-B273-0CD73148B88E}"/>
            </c:ext>
          </c:extLst>
        </c:ser>
        <c:ser>
          <c:idx val="3"/>
          <c:order val="3"/>
          <c:tx>
            <c:strRef>
              <c:f>'8.12'!$A$30</c:f>
              <c:strCache>
                <c:ptCount val="1"/>
                <c:pt idx="0">
                  <c:v>Construction</c:v>
                </c:pt>
              </c:strCache>
            </c:strRef>
          </c:tx>
          <c:invertIfNegative val="0"/>
          <c:val>
            <c:numRef>
              <c:f>'8.12'!$B$30:$M$30</c:f>
              <c:numCache>
                <c:formatCode>#,##0.0</c:formatCode>
                <c:ptCount val="12"/>
                <c:pt idx="0">
                  <c:v>0.23264799999999999</c:v>
                </c:pt>
                <c:pt idx="1">
                  <c:v>0.111108</c:v>
                </c:pt>
                <c:pt idx="2">
                  <c:v>0.17649500000000001</c:v>
                </c:pt>
                <c:pt idx="3">
                  <c:v>8.8787999999999992E-2</c:v>
                </c:pt>
                <c:pt idx="4">
                  <c:v>1.2999999999999999E-2</c:v>
                </c:pt>
                <c:pt idx="5">
                  <c:v>7.0000000000000001E-3</c:v>
                </c:pt>
                <c:pt idx="6">
                  <c:v>6.0000000000000001E-3</c:v>
                </c:pt>
                <c:pt idx="7">
                  <c:v>6.0000000000000001E-3</c:v>
                </c:pt>
                <c:pt idx="8">
                  <c:v>1.7999999999999999E-2</c:v>
                </c:pt>
                <c:pt idx="9">
                  <c:v>0.10059999999999999</c:v>
                </c:pt>
                <c:pt idx="10">
                  <c:v>0.17743999999999999</c:v>
                </c:pt>
                <c:pt idx="11">
                  <c:v>0.21034999999999998</c:v>
                </c:pt>
              </c:numCache>
            </c:numRef>
          </c:val>
          <c:extLst>
            <c:ext xmlns:c16="http://schemas.microsoft.com/office/drawing/2014/chart" uri="{C3380CC4-5D6E-409C-BE32-E72D297353CC}">
              <c16:uniqueId val="{00000003-72DF-4AAF-B273-0CD73148B88E}"/>
            </c:ext>
          </c:extLst>
        </c:ser>
        <c:ser>
          <c:idx val="4"/>
          <c:order val="4"/>
          <c:tx>
            <c:strRef>
              <c:f>'8.12'!$A$31</c:f>
              <c:strCache>
                <c:ptCount val="1"/>
                <c:pt idx="0">
                  <c:v>Farming and forestry</c:v>
                </c:pt>
              </c:strCache>
            </c:strRef>
          </c:tx>
          <c:invertIfNegative val="0"/>
          <c:val>
            <c:numRef>
              <c:f>'8.12'!$B$31:$M$31</c:f>
              <c:numCache>
                <c:formatCode>#,##0.0</c:formatCode>
                <c:ptCount val="12"/>
                <c:pt idx="0">
                  <c:v>1.4856100000000001</c:v>
                </c:pt>
                <c:pt idx="1">
                  <c:v>2.0183019999999998</c:v>
                </c:pt>
                <c:pt idx="2">
                  <c:v>3.0202849999999999</c:v>
                </c:pt>
                <c:pt idx="3">
                  <c:v>0.93859400000000004</c:v>
                </c:pt>
                <c:pt idx="4">
                  <c:v>0.92535200000000006</c:v>
                </c:pt>
                <c:pt idx="5">
                  <c:v>0.811164</c:v>
                </c:pt>
                <c:pt idx="6">
                  <c:v>0.88372899999999999</c:v>
                </c:pt>
                <c:pt idx="7">
                  <c:v>0.84601000000000004</c:v>
                </c:pt>
                <c:pt idx="8">
                  <c:v>0.80420100000000005</c:v>
                </c:pt>
                <c:pt idx="9">
                  <c:v>1.1687919999999998</c:v>
                </c:pt>
                <c:pt idx="10">
                  <c:v>1.0867469999999999</c:v>
                </c:pt>
                <c:pt idx="11">
                  <c:v>1.1835899999999999</c:v>
                </c:pt>
              </c:numCache>
            </c:numRef>
          </c:val>
          <c:extLst>
            <c:ext xmlns:c16="http://schemas.microsoft.com/office/drawing/2014/chart" uri="{C3380CC4-5D6E-409C-BE32-E72D297353CC}">
              <c16:uniqueId val="{00000004-72DF-4AAF-B273-0CD73148B88E}"/>
            </c:ext>
          </c:extLst>
        </c:ser>
        <c:ser>
          <c:idx val="5"/>
          <c:order val="5"/>
          <c:tx>
            <c:strRef>
              <c:f>'8.12'!$A$32</c:f>
              <c:strCache>
                <c:ptCount val="1"/>
                <c:pt idx="0">
                  <c:v>Households</c:v>
                </c:pt>
              </c:strCache>
            </c:strRef>
          </c:tx>
          <c:spPr>
            <a:solidFill>
              <a:schemeClr val="accent6"/>
            </a:solidFill>
          </c:spPr>
          <c:invertIfNegative val="0"/>
          <c:val>
            <c:numRef>
              <c:f>'8.12'!$B$32:$M$32</c:f>
              <c:numCache>
                <c:formatCode>#,##0.0</c:formatCode>
                <c:ptCount val="12"/>
                <c:pt idx="0">
                  <c:v>383.50818299999992</c:v>
                </c:pt>
                <c:pt idx="1">
                  <c:v>270.03203200000002</c:v>
                </c:pt>
                <c:pt idx="2">
                  <c:v>231.13788099999996</c:v>
                </c:pt>
                <c:pt idx="3">
                  <c:v>162.27793400000002</c:v>
                </c:pt>
                <c:pt idx="4">
                  <c:v>95.088730999999981</c:v>
                </c:pt>
                <c:pt idx="5">
                  <c:v>69.658467000000002</c:v>
                </c:pt>
                <c:pt idx="6">
                  <c:v>57.727803999999992</c:v>
                </c:pt>
                <c:pt idx="7">
                  <c:v>61.497616000000008</c:v>
                </c:pt>
                <c:pt idx="8">
                  <c:v>95.349667999999994</c:v>
                </c:pt>
                <c:pt idx="9">
                  <c:v>188.05625499999999</c:v>
                </c:pt>
                <c:pt idx="10">
                  <c:v>297.80815500000006</c:v>
                </c:pt>
                <c:pt idx="11">
                  <c:v>344.19932999999997</c:v>
                </c:pt>
              </c:numCache>
            </c:numRef>
          </c:val>
          <c:extLst>
            <c:ext xmlns:c16="http://schemas.microsoft.com/office/drawing/2014/chart" uri="{C3380CC4-5D6E-409C-BE32-E72D297353CC}">
              <c16:uniqueId val="{00000005-72DF-4AAF-B273-0CD73148B88E}"/>
            </c:ext>
          </c:extLst>
        </c:ser>
        <c:ser>
          <c:idx val="6"/>
          <c:order val="6"/>
          <c:tx>
            <c:strRef>
              <c:f>'8.12'!$A$33</c:f>
              <c:strCache>
                <c:ptCount val="1"/>
                <c:pt idx="0">
                  <c:v>Retail, services, schools, health care</c:v>
                </c:pt>
              </c:strCache>
            </c:strRef>
          </c:tx>
          <c:spPr>
            <a:solidFill>
              <a:srgbClr val="F0948F"/>
            </a:solidFill>
          </c:spPr>
          <c:invertIfNegative val="0"/>
          <c:val>
            <c:numRef>
              <c:f>'8.12'!$B$33:$M$33</c:f>
              <c:numCache>
                <c:formatCode>#,##0.0</c:formatCode>
                <c:ptCount val="12"/>
                <c:pt idx="0">
                  <c:v>180.64864299999996</c:v>
                </c:pt>
                <c:pt idx="1">
                  <c:v>118.58866400000002</c:v>
                </c:pt>
                <c:pt idx="2">
                  <c:v>115.168069</c:v>
                </c:pt>
                <c:pt idx="3">
                  <c:v>66.883621000000005</c:v>
                </c:pt>
                <c:pt idx="4">
                  <c:v>33.363889</c:v>
                </c:pt>
                <c:pt idx="5">
                  <c:v>24.781306999999998</c:v>
                </c:pt>
                <c:pt idx="6">
                  <c:v>19.347228000000001</c:v>
                </c:pt>
                <c:pt idx="7">
                  <c:v>20.159362999999999</c:v>
                </c:pt>
                <c:pt idx="8">
                  <c:v>31.494974000000006</c:v>
                </c:pt>
                <c:pt idx="9">
                  <c:v>72.612802000000002</c:v>
                </c:pt>
                <c:pt idx="10">
                  <c:v>129.15700500000003</c:v>
                </c:pt>
                <c:pt idx="11">
                  <c:v>147.33325800000003</c:v>
                </c:pt>
              </c:numCache>
            </c:numRef>
          </c:val>
          <c:extLst>
            <c:ext xmlns:c16="http://schemas.microsoft.com/office/drawing/2014/chart" uri="{C3380CC4-5D6E-409C-BE32-E72D297353CC}">
              <c16:uniqueId val="{00000006-72DF-4AAF-B273-0CD73148B88E}"/>
            </c:ext>
          </c:extLst>
        </c:ser>
        <c:ser>
          <c:idx val="7"/>
          <c:order val="7"/>
          <c:tx>
            <c:strRef>
              <c:f>'8.12'!$A$34</c:f>
              <c:strCache>
                <c:ptCount val="1"/>
                <c:pt idx="0">
                  <c:v>Other</c:v>
                </c:pt>
              </c:strCache>
            </c:strRef>
          </c:tx>
          <c:spPr>
            <a:solidFill>
              <a:srgbClr val="F7C9C7"/>
            </a:solidFill>
          </c:spPr>
          <c:invertIfNegative val="0"/>
          <c:val>
            <c:numRef>
              <c:f>'8.12'!$B$34:$M$34</c:f>
              <c:numCache>
                <c:formatCode>#,##0.0</c:formatCode>
                <c:ptCount val="12"/>
                <c:pt idx="0">
                  <c:v>2.5024610000000003</c:v>
                </c:pt>
                <c:pt idx="1">
                  <c:v>1.6197420000000002</c:v>
                </c:pt>
                <c:pt idx="2">
                  <c:v>1.336406</c:v>
                </c:pt>
                <c:pt idx="3">
                  <c:v>1.3291630000000001</c:v>
                </c:pt>
                <c:pt idx="4">
                  <c:v>0.58874599999999999</c:v>
                </c:pt>
                <c:pt idx="5">
                  <c:v>0.39289599999999997</c:v>
                </c:pt>
                <c:pt idx="6">
                  <c:v>0.31607999999999997</c:v>
                </c:pt>
                <c:pt idx="7">
                  <c:v>0.31349900000000003</c:v>
                </c:pt>
                <c:pt idx="8">
                  <c:v>0.57745100000000005</c:v>
                </c:pt>
                <c:pt idx="9">
                  <c:v>0.50955700000000004</c:v>
                </c:pt>
                <c:pt idx="10">
                  <c:v>0.86392200000000008</c:v>
                </c:pt>
                <c:pt idx="11">
                  <c:v>1.2029089999999998</c:v>
                </c:pt>
              </c:numCache>
            </c:numRef>
          </c:val>
          <c:extLst>
            <c:ext xmlns:c16="http://schemas.microsoft.com/office/drawing/2014/chart" uri="{C3380CC4-5D6E-409C-BE32-E72D297353CC}">
              <c16:uniqueId val="{00000007-72DF-4AAF-B273-0CD73148B88E}"/>
            </c:ext>
          </c:extLst>
        </c:ser>
        <c:dLbls>
          <c:showLegendKey val="0"/>
          <c:showVal val="0"/>
          <c:showCatName val="0"/>
          <c:showSerName val="0"/>
          <c:showPercent val="0"/>
          <c:showBubbleSize val="0"/>
        </c:dLbls>
        <c:gapWidth val="50"/>
        <c:overlap val="100"/>
        <c:axId val="290162944"/>
        <c:axId val="290172928"/>
      </c:barChart>
      <c:catAx>
        <c:axId val="29016294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90172928"/>
        <c:crosses val="autoZero"/>
        <c:auto val="1"/>
        <c:lblAlgn val="ctr"/>
        <c:lblOffset val="100"/>
        <c:noMultiLvlLbl val="0"/>
      </c:catAx>
      <c:valAx>
        <c:axId val="290172928"/>
        <c:scaling>
          <c:orientation val="minMax"/>
          <c:max val="28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0162944"/>
        <c:crosses val="autoZero"/>
        <c:crossBetween val="between"/>
        <c:majorUnit val="4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233060"/>
                </a:solidFill>
                <a:latin typeface="+mn-lt"/>
              </a:defRPr>
            </a:pPr>
            <a:r>
              <a:rPr lang="cs-CZ" sz="1000" b="1" i="0" baseline="0">
                <a:solidFill>
                  <a:srgbClr val="233060"/>
                </a:solidFill>
                <a:effectLst/>
                <a:latin typeface="+mn-lt"/>
              </a:rPr>
              <a:t>Share in CR</a:t>
            </a:r>
            <a:endParaRPr lang="cs-CZ" sz="1000">
              <a:solidFill>
                <a:srgbClr val="233060"/>
              </a:solidFill>
              <a:effectLst/>
              <a:latin typeface="+mn-lt"/>
            </a:endParaRPr>
          </a:p>
        </c:rich>
      </c:tx>
      <c:layout>
        <c:manualLayout>
          <c:xMode val="edge"/>
          <c:yMode val="edge"/>
          <c:x val="5.1553002128805394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'8.12'!$M$39</c:f>
              <c:strCache>
                <c:ptCount val="1"/>
                <c:pt idx="0">
                  <c:v>Installed capacity</c:v>
                </c:pt>
              </c:strCache>
            </c:strRef>
          </c:tx>
          <c:invertIfNegative val="0"/>
          <c:val>
            <c:numRef>
              <c:f>'8.12'!$N$39</c:f>
              <c:numCache>
                <c:formatCode>0.0%</c:formatCode>
                <c:ptCount val="1"/>
                <c:pt idx="0">
                  <c:v>0.12115733703364208</c:v>
                </c:pt>
              </c:numCache>
            </c:numRef>
          </c:val>
          <c:extLst>
            <c:ext xmlns:c16="http://schemas.microsoft.com/office/drawing/2014/chart" uri="{C3380CC4-5D6E-409C-BE32-E72D297353CC}">
              <c16:uniqueId val="{00000000-4E36-46C0-A91E-7D3667508618}"/>
            </c:ext>
          </c:extLst>
        </c:ser>
        <c:ser>
          <c:idx val="1"/>
          <c:order val="1"/>
          <c:tx>
            <c:strRef>
              <c:f>'8.12'!$M$40</c:f>
              <c:strCache>
                <c:ptCount val="1"/>
                <c:pt idx="0">
                  <c:v>Gross heat production</c:v>
                </c:pt>
              </c:strCache>
            </c:strRef>
          </c:tx>
          <c:invertIfNegative val="0"/>
          <c:val>
            <c:numRef>
              <c:f>'8.12'!$N$40</c:f>
              <c:numCache>
                <c:formatCode>0.0%</c:formatCode>
                <c:ptCount val="1"/>
                <c:pt idx="0">
                  <c:v>0.17175738126959672</c:v>
                </c:pt>
              </c:numCache>
            </c:numRef>
          </c:val>
          <c:extLst>
            <c:ext xmlns:c16="http://schemas.microsoft.com/office/drawing/2014/chart" uri="{C3380CC4-5D6E-409C-BE32-E72D297353CC}">
              <c16:uniqueId val="{00000001-4E36-46C0-A91E-7D3667508618}"/>
            </c:ext>
          </c:extLst>
        </c:ser>
        <c:ser>
          <c:idx val="2"/>
          <c:order val="2"/>
          <c:tx>
            <c:strRef>
              <c:f>'8.12'!$M$41</c:f>
              <c:strCache>
                <c:ptCount val="1"/>
                <c:pt idx="0">
                  <c:v>Heat supply</c:v>
                </c:pt>
              </c:strCache>
            </c:strRef>
          </c:tx>
          <c:invertIfNegative val="0"/>
          <c:val>
            <c:numRef>
              <c:f>'8.12'!$N$41</c:f>
              <c:numCache>
                <c:formatCode>0.0%</c:formatCode>
                <c:ptCount val="1"/>
                <c:pt idx="0">
                  <c:v>0.23427564525501759</c:v>
                </c:pt>
              </c:numCache>
            </c:numRef>
          </c:val>
          <c:extLst>
            <c:ext xmlns:c16="http://schemas.microsoft.com/office/drawing/2014/chart" uri="{C3380CC4-5D6E-409C-BE32-E72D297353CC}">
              <c16:uniqueId val="{00000002-4E36-46C0-A91E-7D3667508618}"/>
            </c:ext>
          </c:extLst>
        </c:ser>
        <c:dLbls>
          <c:showLegendKey val="0"/>
          <c:showVal val="0"/>
          <c:showCatName val="0"/>
          <c:showSerName val="0"/>
          <c:showPercent val="0"/>
          <c:showBubbleSize val="0"/>
        </c:dLbls>
        <c:gapWidth val="150"/>
        <c:axId val="290195712"/>
        <c:axId val="290209792"/>
      </c:barChart>
      <c:catAx>
        <c:axId val="290195712"/>
        <c:scaling>
          <c:orientation val="maxMin"/>
        </c:scaling>
        <c:delete val="0"/>
        <c:axPos val="l"/>
        <c:numFmt formatCode="General" sourceLinked="1"/>
        <c:majorTickMark val="none"/>
        <c:minorTickMark val="none"/>
        <c:tickLblPos val="none"/>
        <c:crossAx val="290209792"/>
        <c:crosses val="autoZero"/>
        <c:auto val="1"/>
        <c:lblAlgn val="ctr"/>
        <c:lblOffset val="100"/>
        <c:noMultiLvlLbl val="0"/>
      </c:catAx>
      <c:valAx>
        <c:axId val="290209792"/>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90195712"/>
        <c:crosses val="max"/>
        <c:crossBetween val="between"/>
      </c:valAx>
    </c:plotArea>
    <c:legend>
      <c:legendPos val="b"/>
      <c:layout>
        <c:manualLayout>
          <c:xMode val="edge"/>
          <c:yMode val="edge"/>
          <c:x val="1.5162396231415507E-3"/>
          <c:y val="0.71152138606858228"/>
          <c:w val="0.62176039710517361"/>
          <c:h val="0.28847861393141766"/>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solidFill>
                  <a:srgbClr val="233060"/>
                </a:solidFill>
                <a:latin typeface="+mn-lt"/>
              </a:defRPr>
            </a:pPr>
            <a:r>
              <a:rPr lang="cs-CZ" sz="1000" b="1" i="0" u="none" strike="noStrike" baseline="0">
                <a:solidFill>
                  <a:srgbClr val="233060"/>
                </a:solidFill>
                <a:effectLst/>
                <a:latin typeface="+mn-lt"/>
              </a:rPr>
              <a:t>Heat supply by fuel </a:t>
            </a:r>
            <a:r>
              <a:rPr lang="en-US" sz="1000" b="1" i="0" u="none" strike="noStrike" baseline="0">
                <a:solidFill>
                  <a:srgbClr val="233060"/>
                </a:solidFill>
                <a:effectLst/>
                <a:latin typeface="+mn-lt"/>
              </a:rPr>
              <a:t>[</a:t>
            </a:r>
            <a:r>
              <a:rPr lang="cs-CZ" sz="1000" b="1" i="0" u="none" strike="noStrike" baseline="0">
                <a:solidFill>
                  <a:srgbClr val="233060"/>
                </a:solidFill>
                <a:effectLst/>
                <a:latin typeface="+mn-lt"/>
              </a:rPr>
              <a:t>TJ</a:t>
            </a:r>
            <a:r>
              <a:rPr lang="en-US" sz="1000" b="1" i="0" u="none" strike="noStrike" baseline="0">
                <a:solidFill>
                  <a:srgbClr val="233060"/>
                </a:solidFill>
                <a:effectLst/>
                <a:latin typeface="+mn-lt"/>
              </a:rPr>
              <a:t>]</a:t>
            </a:r>
            <a:endParaRPr lang="cs-CZ" sz="1000">
              <a:solidFill>
                <a:srgbClr val="233060"/>
              </a:solidFill>
              <a:latin typeface="+mn-lt"/>
              <a:cs typeface="Arial" panose="020B0604020202020204" pitchFamily="34" charset="0"/>
            </a:endParaRPr>
          </a:p>
        </c:rich>
      </c:tx>
      <c:layout>
        <c:manualLayout>
          <c:xMode val="edge"/>
          <c:yMode val="edge"/>
          <c:x val="3.294643608071004E-3"/>
          <c:y val="8.8360734437726556E-3"/>
        </c:manualLayout>
      </c:layout>
      <c:overlay val="0"/>
    </c:title>
    <c:autoTitleDeleted val="0"/>
    <c:plotArea>
      <c:layout/>
      <c:barChart>
        <c:barDir val="col"/>
        <c:grouping val="stacked"/>
        <c:varyColors val="0"/>
        <c:ser>
          <c:idx val="0"/>
          <c:order val="0"/>
          <c:tx>
            <c:strRef>
              <c:f>'8.12'!$A$9</c:f>
              <c:strCache>
                <c:ptCount val="1"/>
                <c:pt idx="0">
                  <c:v>Biomass</c:v>
                </c:pt>
              </c:strCache>
            </c:strRef>
          </c:tx>
          <c:spPr>
            <a:solidFill>
              <a:srgbClr val="23315F"/>
            </a:solidFill>
          </c:spPr>
          <c:invertIfNegative val="0"/>
          <c:val>
            <c:numRef>
              <c:f>'8.12'!$B$9:$M$9</c:f>
              <c:numCache>
                <c:formatCode>#,##0.0</c:formatCode>
                <c:ptCount val="12"/>
                <c:pt idx="0">
                  <c:v>198.580232</c:v>
                </c:pt>
                <c:pt idx="1">
                  <c:v>162.56747700000003</c:v>
                </c:pt>
                <c:pt idx="2">
                  <c:v>177.303719</c:v>
                </c:pt>
                <c:pt idx="3">
                  <c:v>141.50748000000002</c:v>
                </c:pt>
                <c:pt idx="4">
                  <c:v>68.661907999999997</c:v>
                </c:pt>
                <c:pt idx="5">
                  <c:v>37.306705000000001</c:v>
                </c:pt>
                <c:pt idx="6">
                  <c:v>24.708919000000002</c:v>
                </c:pt>
                <c:pt idx="7">
                  <c:v>31.286953</c:v>
                </c:pt>
                <c:pt idx="8">
                  <c:v>49.334983999999999</c:v>
                </c:pt>
                <c:pt idx="9">
                  <c:v>138.66953799999999</c:v>
                </c:pt>
                <c:pt idx="10">
                  <c:v>259.62285200000002</c:v>
                </c:pt>
                <c:pt idx="11">
                  <c:v>280.29522699999995</c:v>
                </c:pt>
              </c:numCache>
            </c:numRef>
          </c:val>
          <c:extLst>
            <c:ext xmlns:c16="http://schemas.microsoft.com/office/drawing/2014/chart" uri="{C3380CC4-5D6E-409C-BE32-E72D297353CC}">
              <c16:uniqueId val="{00000000-2D92-4281-A4C1-DC17004EBD29}"/>
            </c:ext>
          </c:extLst>
        </c:ser>
        <c:ser>
          <c:idx val="1"/>
          <c:order val="1"/>
          <c:tx>
            <c:strRef>
              <c:f>'8.12'!$A$10</c:f>
              <c:strCache>
                <c:ptCount val="1"/>
                <c:pt idx="0">
                  <c:v>Biogas</c:v>
                </c:pt>
              </c:strCache>
            </c:strRef>
          </c:tx>
          <c:spPr>
            <a:solidFill>
              <a:srgbClr val="5A6588"/>
            </a:solidFill>
          </c:spPr>
          <c:invertIfNegative val="0"/>
          <c:val>
            <c:numRef>
              <c:f>'8.12'!$B$10:$M$10</c:f>
              <c:numCache>
                <c:formatCode>#,##0.0</c:formatCode>
                <c:ptCount val="12"/>
                <c:pt idx="0">
                  <c:v>4.5836519999999998</c:v>
                </c:pt>
                <c:pt idx="1">
                  <c:v>4.9364399999999993</c:v>
                </c:pt>
                <c:pt idx="2">
                  <c:v>4.7025710000000007</c:v>
                </c:pt>
                <c:pt idx="3">
                  <c:v>3.648971</c:v>
                </c:pt>
                <c:pt idx="4">
                  <c:v>2.7080980000000001</c:v>
                </c:pt>
                <c:pt idx="5">
                  <c:v>3.0388500000000001</c:v>
                </c:pt>
                <c:pt idx="6">
                  <c:v>2.5792030000000001</c:v>
                </c:pt>
                <c:pt idx="7">
                  <c:v>2.3066740000000001</c:v>
                </c:pt>
                <c:pt idx="8">
                  <c:v>2.251417</c:v>
                </c:pt>
                <c:pt idx="9">
                  <c:v>3.2534940000000003</c:v>
                </c:pt>
                <c:pt idx="10">
                  <c:v>3.6442860000000006</c:v>
                </c:pt>
                <c:pt idx="11">
                  <c:v>3.930755</c:v>
                </c:pt>
              </c:numCache>
            </c:numRef>
          </c:val>
          <c:extLst>
            <c:ext xmlns:c16="http://schemas.microsoft.com/office/drawing/2014/chart" uri="{C3380CC4-5D6E-409C-BE32-E72D297353CC}">
              <c16:uniqueId val="{00000001-2D92-4281-A4C1-DC17004EBD29}"/>
            </c:ext>
          </c:extLst>
        </c:ser>
        <c:ser>
          <c:idx val="2"/>
          <c:order val="2"/>
          <c:tx>
            <c:strRef>
              <c:f>'8.12'!$A$11</c:f>
              <c:strCache>
                <c:ptCount val="1"/>
                <c:pt idx="0">
                  <c:v>Hard coal</c:v>
                </c:pt>
              </c:strCache>
            </c:strRef>
          </c:tx>
          <c:spPr>
            <a:solidFill>
              <a:srgbClr val="9198B0"/>
            </a:solidFill>
          </c:spPr>
          <c:invertIfNegative val="0"/>
          <c:val>
            <c:numRef>
              <c:f>'8.12'!$B$11:$M$11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2D92-4281-A4C1-DC17004EBD29}"/>
            </c:ext>
          </c:extLst>
        </c:ser>
        <c:ser>
          <c:idx val="3"/>
          <c:order val="3"/>
          <c:tx>
            <c:strRef>
              <c:f>'8.12'!$A$12</c:f>
              <c:strCache>
                <c:ptCount val="1"/>
                <c:pt idx="0">
                  <c:v>Electrical energy</c:v>
                </c:pt>
              </c:strCache>
            </c:strRef>
          </c:tx>
          <c:spPr>
            <a:solidFill>
              <a:srgbClr val="C8CBD7"/>
            </a:solidFill>
          </c:spPr>
          <c:invertIfNegative val="0"/>
          <c:val>
            <c:numRef>
              <c:f>'8.12'!$B$12:$M$12</c:f>
              <c:numCache>
                <c:formatCode>#,##0.0</c:formatCode>
                <c:ptCount val="12"/>
                <c:pt idx="0">
                  <c:v>2.9238729999999999</c:v>
                </c:pt>
                <c:pt idx="1">
                  <c:v>2.8504420000000001</c:v>
                </c:pt>
                <c:pt idx="2">
                  <c:v>3.6680000000000001</c:v>
                </c:pt>
                <c:pt idx="3">
                  <c:v>2.6188600000000002</c:v>
                </c:pt>
                <c:pt idx="4">
                  <c:v>4.0073980000000002</c:v>
                </c:pt>
                <c:pt idx="5">
                  <c:v>3.6563569999999999</c:v>
                </c:pt>
                <c:pt idx="6">
                  <c:v>0.84017299999999995</c:v>
                </c:pt>
                <c:pt idx="7">
                  <c:v>5.4347149999999997</c:v>
                </c:pt>
                <c:pt idx="8">
                  <c:v>5.8521360000000007</c:v>
                </c:pt>
                <c:pt idx="9">
                  <c:v>4.9028370000000008</c:v>
                </c:pt>
                <c:pt idx="10">
                  <c:v>1.9677739999999999</c:v>
                </c:pt>
                <c:pt idx="11">
                  <c:v>3.1944969999999997</c:v>
                </c:pt>
              </c:numCache>
            </c:numRef>
          </c:val>
          <c:extLst>
            <c:ext xmlns:c16="http://schemas.microsoft.com/office/drawing/2014/chart" uri="{C3380CC4-5D6E-409C-BE32-E72D297353CC}">
              <c16:uniqueId val="{00000003-2D92-4281-A4C1-DC17004EBD29}"/>
            </c:ext>
          </c:extLst>
        </c:ser>
        <c:ser>
          <c:idx val="4"/>
          <c:order val="4"/>
          <c:tx>
            <c:strRef>
              <c:f>'8.12'!$A$13</c:f>
              <c:strCache>
                <c:ptCount val="1"/>
                <c:pt idx="0">
                  <c:v>Ambient energy (heat pump)</c:v>
                </c:pt>
              </c:strCache>
            </c:strRef>
          </c:tx>
          <c:spPr>
            <a:solidFill>
              <a:srgbClr val="E02C1F"/>
            </a:solidFill>
          </c:spPr>
          <c:invertIfNegative val="0"/>
          <c:val>
            <c:numRef>
              <c:f>'8.12'!$B$13:$M$13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2D92-4281-A4C1-DC17004EBD29}"/>
            </c:ext>
          </c:extLst>
        </c:ser>
        <c:ser>
          <c:idx val="5"/>
          <c:order val="5"/>
          <c:tx>
            <c:strRef>
              <c:f>'8.12'!$A$14</c:f>
              <c:strCache>
                <c:ptCount val="1"/>
                <c:pt idx="0">
                  <c:v>Solar energy (solar panel)</c:v>
                </c:pt>
              </c:strCache>
            </c:strRef>
          </c:tx>
          <c:spPr>
            <a:solidFill>
              <a:srgbClr val="E86158"/>
            </a:solidFill>
          </c:spPr>
          <c:invertIfNegative val="0"/>
          <c:val>
            <c:numRef>
              <c:f>'8.12'!$B$14:$M$14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2D92-4281-A4C1-DC17004EBD29}"/>
            </c:ext>
          </c:extLst>
        </c:ser>
        <c:ser>
          <c:idx val="6"/>
          <c:order val="6"/>
          <c:tx>
            <c:strRef>
              <c:f>'8.12'!$A$15</c:f>
              <c:strCache>
                <c:ptCount val="1"/>
                <c:pt idx="0">
                  <c:v>Brown coal</c:v>
                </c:pt>
              </c:strCache>
            </c:strRef>
          </c:tx>
          <c:spPr>
            <a:solidFill>
              <a:srgbClr val="F0948F"/>
            </a:solidFill>
          </c:spPr>
          <c:invertIfNegative val="0"/>
          <c:val>
            <c:numRef>
              <c:f>'8.12'!$B$15:$M$15</c:f>
              <c:numCache>
                <c:formatCode>#,##0.0</c:formatCode>
                <c:ptCount val="12"/>
                <c:pt idx="0">
                  <c:v>1850.618074</c:v>
                </c:pt>
                <c:pt idx="1">
                  <c:v>1258.647565</c:v>
                </c:pt>
                <c:pt idx="2">
                  <c:v>1130.5843020000002</c:v>
                </c:pt>
                <c:pt idx="3">
                  <c:v>747.55426399999999</c:v>
                </c:pt>
                <c:pt idx="4">
                  <c:v>399.59524500000003</c:v>
                </c:pt>
                <c:pt idx="5">
                  <c:v>294.09934100000004</c:v>
                </c:pt>
                <c:pt idx="6">
                  <c:v>177.42505799999995</c:v>
                </c:pt>
                <c:pt idx="7">
                  <c:v>256.42790300000001</c:v>
                </c:pt>
                <c:pt idx="8">
                  <c:v>429.12132800000006</c:v>
                </c:pt>
                <c:pt idx="9">
                  <c:v>808.62715000000003</c:v>
                </c:pt>
                <c:pt idx="10">
                  <c:v>1360.4641430000001</c:v>
                </c:pt>
                <c:pt idx="11">
                  <c:v>1610.4572470000003</c:v>
                </c:pt>
              </c:numCache>
            </c:numRef>
          </c:val>
          <c:extLst>
            <c:ext xmlns:c16="http://schemas.microsoft.com/office/drawing/2014/chart" uri="{C3380CC4-5D6E-409C-BE32-E72D297353CC}">
              <c16:uniqueId val="{00000006-2D92-4281-A4C1-DC17004EBD29}"/>
            </c:ext>
          </c:extLst>
        </c:ser>
        <c:ser>
          <c:idx val="7"/>
          <c:order val="7"/>
          <c:tx>
            <c:strRef>
              <c:f>'8.12'!$A$16</c:f>
              <c:strCache>
                <c:ptCount val="1"/>
                <c:pt idx="0">
                  <c:v>Nuclear fuel</c:v>
                </c:pt>
              </c:strCache>
            </c:strRef>
          </c:tx>
          <c:spPr>
            <a:solidFill>
              <a:srgbClr val="F7C9C7"/>
            </a:solidFill>
          </c:spPr>
          <c:invertIfNegative val="0"/>
          <c:val>
            <c:numRef>
              <c:f>'8.12'!$B$16:$M$16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2D92-4281-A4C1-DC17004EBD29}"/>
            </c:ext>
          </c:extLst>
        </c:ser>
        <c:ser>
          <c:idx val="8"/>
          <c:order val="8"/>
          <c:tx>
            <c:strRef>
              <c:f>'8.12'!$A$17</c:f>
              <c:strCache>
                <c:ptCount val="1"/>
                <c:pt idx="0">
                  <c:v>Coke</c:v>
                </c:pt>
              </c:strCache>
            </c:strRef>
          </c:tx>
          <c:spPr>
            <a:solidFill>
              <a:srgbClr val="262626"/>
            </a:solidFill>
          </c:spPr>
          <c:invertIfNegative val="0"/>
          <c:val>
            <c:numRef>
              <c:f>'8.12'!$B$17:$M$17</c:f>
              <c:numCache>
                <c:formatCode>#,##0.0</c:formatCode>
                <c:ptCount val="12"/>
                <c:pt idx="0">
                  <c:v>0</c:v>
                </c:pt>
                <c:pt idx="1">
                  <c:v>0</c:v>
                </c:pt>
                <c:pt idx="2">
                  <c:v>0</c:v>
                </c:pt>
                <c:pt idx="3">
                  <c:v>0</c:v>
                </c:pt>
                <c:pt idx="4">
                  <c:v>0</c:v>
                </c:pt>
                <c:pt idx="5">
                  <c:v>0</c:v>
                </c:pt>
                <c:pt idx="6">
                  <c:v>0</c:v>
                </c:pt>
                <c:pt idx="7">
                  <c:v>0</c:v>
                </c:pt>
                <c:pt idx="8">
                  <c:v>0</c:v>
                </c:pt>
                <c:pt idx="9">
                  <c:v>0</c:v>
                </c:pt>
                <c:pt idx="10">
                  <c:v>3.5999999999999997E-2</c:v>
                </c:pt>
                <c:pt idx="11">
                  <c:v>0.02</c:v>
                </c:pt>
              </c:numCache>
            </c:numRef>
          </c:val>
          <c:extLst>
            <c:ext xmlns:c16="http://schemas.microsoft.com/office/drawing/2014/chart" uri="{C3380CC4-5D6E-409C-BE32-E72D297353CC}">
              <c16:uniqueId val="{00000008-2D92-4281-A4C1-DC17004EBD29}"/>
            </c:ext>
          </c:extLst>
        </c:ser>
        <c:ser>
          <c:idx val="9"/>
          <c:order val="9"/>
          <c:tx>
            <c:strRef>
              <c:f>'8.12'!$A$18</c:f>
              <c:strCache>
                <c:ptCount val="1"/>
                <c:pt idx="0">
                  <c:v>Waste heat</c:v>
                </c:pt>
              </c:strCache>
            </c:strRef>
          </c:tx>
          <c:spPr>
            <a:solidFill>
              <a:srgbClr val="646363"/>
            </a:solidFill>
          </c:spPr>
          <c:invertIfNegative val="0"/>
          <c:val>
            <c:numRef>
              <c:f>'8.12'!$B$18:$M$18</c:f>
              <c:numCache>
                <c:formatCode>#,##0.0</c:formatCode>
                <c:ptCount val="12"/>
                <c:pt idx="0">
                  <c:v>17.995000000000001</c:v>
                </c:pt>
                <c:pt idx="1">
                  <c:v>21.70797</c:v>
                </c:pt>
                <c:pt idx="2">
                  <c:v>11.972805000000001</c:v>
                </c:pt>
                <c:pt idx="3">
                  <c:v>26.956</c:v>
                </c:pt>
                <c:pt idx="4">
                  <c:v>22.468</c:v>
                </c:pt>
                <c:pt idx="5">
                  <c:v>30.960999999999999</c:v>
                </c:pt>
                <c:pt idx="6">
                  <c:v>29.667000000000002</c:v>
                </c:pt>
                <c:pt idx="7">
                  <c:v>22.050999999999998</c:v>
                </c:pt>
                <c:pt idx="8">
                  <c:v>20.844999999999999</c:v>
                </c:pt>
                <c:pt idx="9">
                  <c:v>21.931999999999999</c:v>
                </c:pt>
                <c:pt idx="10">
                  <c:v>17.416</c:v>
                </c:pt>
                <c:pt idx="11">
                  <c:v>19.922000000000001</c:v>
                </c:pt>
              </c:numCache>
            </c:numRef>
          </c:val>
          <c:extLst>
            <c:ext xmlns:c16="http://schemas.microsoft.com/office/drawing/2014/chart" uri="{C3380CC4-5D6E-409C-BE32-E72D297353CC}">
              <c16:uniqueId val="{00000009-2D92-4281-A4C1-DC17004EBD29}"/>
            </c:ext>
          </c:extLst>
        </c:ser>
        <c:ser>
          <c:idx val="10"/>
          <c:order val="10"/>
          <c:tx>
            <c:strRef>
              <c:f>'8.12'!$A$19</c:f>
              <c:strCache>
                <c:ptCount val="1"/>
                <c:pt idx="0">
                  <c:v>Other liquid fuels</c:v>
                </c:pt>
              </c:strCache>
            </c:strRef>
          </c:tx>
          <c:spPr>
            <a:solidFill>
              <a:srgbClr val="9D9D9C"/>
            </a:solidFill>
          </c:spPr>
          <c:invertIfNegative val="0"/>
          <c:val>
            <c:numRef>
              <c:f>'8.12'!$B$19:$M$19</c:f>
              <c:numCache>
                <c:formatCode>#,##0.0</c:formatCode>
                <c:ptCount val="12"/>
                <c:pt idx="0">
                  <c:v>1.7772589999999999</c:v>
                </c:pt>
                <c:pt idx="1">
                  <c:v>1.547153</c:v>
                </c:pt>
                <c:pt idx="2">
                  <c:v>1.202213</c:v>
                </c:pt>
                <c:pt idx="3">
                  <c:v>1.2183009999999999</c:v>
                </c:pt>
                <c:pt idx="4">
                  <c:v>0.50360900000000008</c:v>
                </c:pt>
                <c:pt idx="5">
                  <c:v>0.463119</c:v>
                </c:pt>
                <c:pt idx="6">
                  <c:v>0.23300000000000001</c:v>
                </c:pt>
                <c:pt idx="7">
                  <c:v>0.83323500000000006</c:v>
                </c:pt>
                <c:pt idx="8">
                  <c:v>0.569936</c:v>
                </c:pt>
                <c:pt idx="9">
                  <c:v>1.33202</c:v>
                </c:pt>
                <c:pt idx="10">
                  <c:v>1.1457080000000002</c:v>
                </c:pt>
                <c:pt idx="11">
                  <c:v>0.99381799999999998</c:v>
                </c:pt>
              </c:numCache>
            </c:numRef>
          </c:val>
          <c:extLst>
            <c:ext xmlns:c16="http://schemas.microsoft.com/office/drawing/2014/chart" uri="{C3380CC4-5D6E-409C-BE32-E72D297353CC}">
              <c16:uniqueId val="{0000000A-2D92-4281-A4C1-DC17004EBD29}"/>
            </c:ext>
          </c:extLst>
        </c:ser>
        <c:ser>
          <c:idx val="11"/>
          <c:order val="11"/>
          <c:tx>
            <c:strRef>
              <c:f>'8.12'!$A$20</c:f>
              <c:strCache>
                <c:ptCount val="1"/>
                <c:pt idx="0">
                  <c:v>Other solid fuels</c:v>
                </c:pt>
              </c:strCache>
            </c:strRef>
          </c:tx>
          <c:spPr>
            <a:solidFill>
              <a:srgbClr val="D0D0D0"/>
            </a:solidFill>
          </c:spPr>
          <c:invertIfNegative val="0"/>
          <c:val>
            <c:numRef>
              <c:f>'8.12'!$B$20:$M$20</c:f>
              <c:numCache>
                <c:formatCode>#,##0.0</c:formatCode>
                <c:ptCount val="12"/>
                <c:pt idx="0">
                  <c:v>4.4059999999999997</c:v>
                </c:pt>
                <c:pt idx="1">
                  <c:v>5.5759999999999996</c:v>
                </c:pt>
                <c:pt idx="2">
                  <c:v>4.6740000000000004</c:v>
                </c:pt>
                <c:pt idx="3">
                  <c:v>5.859</c:v>
                </c:pt>
                <c:pt idx="4">
                  <c:v>5.4</c:v>
                </c:pt>
                <c:pt idx="5">
                  <c:v>7.1029999999999998</c:v>
                </c:pt>
                <c:pt idx="6">
                  <c:v>6.5629999999999997</c:v>
                </c:pt>
                <c:pt idx="7">
                  <c:v>6.2569999999999997</c:v>
                </c:pt>
                <c:pt idx="8">
                  <c:v>4.6909999999999998</c:v>
                </c:pt>
                <c:pt idx="9">
                  <c:v>3.762</c:v>
                </c:pt>
                <c:pt idx="10">
                  <c:v>7.7110000000000003</c:v>
                </c:pt>
                <c:pt idx="11">
                  <c:v>6.96</c:v>
                </c:pt>
              </c:numCache>
            </c:numRef>
          </c:val>
          <c:extLst>
            <c:ext xmlns:c16="http://schemas.microsoft.com/office/drawing/2014/chart" uri="{C3380CC4-5D6E-409C-BE32-E72D297353CC}">
              <c16:uniqueId val="{0000000B-2D92-4281-A4C1-DC17004EBD29}"/>
            </c:ext>
          </c:extLst>
        </c:ser>
        <c:ser>
          <c:idx val="12"/>
          <c:order val="12"/>
          <c:tx>
            <c:strRef>
              <c:f>'8.12'!$A$21</c:f>
              <c:strCache>
                <c:ptCount val="1"/>
                <c:pt idx="0">
                  <c:v>Other gases</c:v>
                </c:pt>
              </c:strCache>
            </c:strRef>
          </c:tx>
          <c:spPr>
            <a:pattFill prst="ltUpDiag">
              <a:fgClr>
                <a:srgbClr val="23315F"/>
              </a:fgClr>
              <a:bgClr>
                <a:sysClr val="window" lastClr="FFFFFF"/>
              </a:bgClr>
            </a:pattFill>
          </c:spPr>
          <c:invertIfNegative val="0"/>
          <c:val>
            <c:numRef>
              <c:f>'8.12'!$B$21:$M$21</c:f>
              <c:numCache>
                <c:formatCode>#,##0.0</c:formatCode>
                <c:ptCount val="12"/>
                <c:pt idx="0">
                  <c:v>38.408540000000002</c:v>
                </c:pt>
                <c:pt idx="1">
                  <c:v>52.188670000000009</c:v>
                </c:pt>
                <c:pt idx="2">
                  <c:v>36.301690000000001</c:v>
                </c:pt>
                <c:pt idx="3">
                  <c:v>48.817679999999996</c:v>
                </c:pt>
                <c:pt idx="4">
                  <c:v>53.743409999999997</c:v>
                </c:pt>
                <c:pt idx="5">
                  <c:v>47.381599999999999</c:v>
                </c:pt>
                <c:pt idx="6">
                  <c:v>53.175620000000002</c:v>
                </c:pt>
                <c:pt idx="7">
                  <c:v>46.145650000000003</c:v>
                </c:pt>
                <c:pt idx="8">
                  <c:v>34.201120000000003</c:v>
                </c:pt>
                <c:pt idx="9">
                  <c:v>46.100820000000006</c:v>
                </c:pt>
                <c:pt idx="10">
                  <c:v>46.948650000000001</c:v>
                </c:pt>
                <c:pt idx="11">
                  <c:v>51.807102999999998</c:v>
                </c:pt>
              </c:numCache>
            </c:numRef>
          </c:val>
          <c:extLst>
            <c:ext xmlns:c16="http://schemas.microsoft.com/office/drawing/2014/chart" uri="{C3380CC4-5D6E-409C-BE32-E72D297353CC}">
              <c16:uniqueId val="{0000000C-2D92-4281-A4C1-DC17004EBD29}"/>
            </c:ext>
          </c:extLst>
        </c:ser>
        <c:ser>
          <c:idx val="13"/>
          <c:order val="13"/>
          <c:tx>
            <c:strRef>
              <c:f>'8.12'!$A$22</c:f>
              <c:strCache>
                <c:ptCount val="1"/>
                <c:pt idx="0">
                  <c:v>Other</c:v>
                </c:pt>
              </c:strCache>
            </c:strRef>
          </c:tx>
          <c:spPr>
            <a:pattFill prst="ltUpDiag">
              <a:fgClr>
                <a:srgbClr val="E02C1F"/>
              </a:fgClr>
              <a:bgClr>
                <a:sysClr val="window" lastClr="FFFFFF"/>
              </a:bgClr>
            </a:pattFill>
          </c:spPr>
          <c:invertIfNegative val="0"/>
          <c:val>
            <c:numRef>
              <c:f>'8.12'!$B$22:$M$22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2D92-4281-A4C1-DC17004EBD29}"/>
            </c:ext>
          </c:extLst>
        </c:ser>
        <c:ser>
          <c:idx val="14"/>
          <c:order val="14"/>
          <c:tx>
            <c:strRef>
              <c:f>'8.12'!$A$23</c:f>
              <c:strCache>
                <c:ptCount val="1"/>
                <c:pt idx="0">
                  <c:v>Fuel oils</c:v>
                </c:pt>
              </c:strCache>
            </c:strRef>
          </c:tx>
          <c:spPr>
            <a:pattFill prst="ltUpDiag">
              <a:fgClr>
                <a:srgbClr val="5A6588"/>
              </a:fgClr>
              <a:bgClr>
                <a:sysClr val="window" lastClr="FFFFFF"/>
              </a:bgClr>
            </a:pattFill>
          </c:spPr>
          <c:invertIfNegative val="0"/>
          <c:val>
            <c:numRef>
              <c:f>'8.12'!$B$23:$M$23</c:f>
              <c:numCache>
                <c:formatCode>#,##0.0</c:formatCode>
                <c:ptCount val="12"/>
                <c:pt idx="0">
                  <c:v>3.6249919999999998</c:v>
                </c:pt>
                <c:pt idx="1">
                  <c:v>2.1552190000000002</c:v>
                </c:pt>
                <c:pt idx="2">
                  <c:v>2.2247549999999996</c:v>
                </c:pt>
                <c:pt idx="3">
                  <c:v>1.4272749999999998</c:v>
                </c:pt>
                <c:pt idx="4">
                  <c:v>1.1156919999999999</c:v>
                </c:pt>
                <c:pt idx="5">
                  <c:v>0.88241499999999995</c:v>
                </c:pt>
                <c:pt idx="6">
                  <c:v>3.5225389999999996</c:v>
                </c:pt>
                <c:pt idx="7">
                  <c:v>0.76661500000000005</c:v>
                </c:pt>
                <c:pt idx="8">
                  <c:v>1.2478509999999998</c:v>
                </c:pt>
                <c:pt idx="9">
                  <c:v>2.1246109999999998</c:v>
                </c:pt>
                <c:pt idx="10">
                  <c:v>2.3732259999999998</c:v>
                </c:pt>
                <c:pt idx="11">
                  <c:v>1.590743</c:v>
                </c:pt>
              </c:numCache>
            </c:numRef>
          </c:val>
          <c:extLst>
            <c:ext xmlns:c16="http://schemas.microsoft.com/office/drawing/2014/chart" uri="{C3380CC4-5D6E-409C-BE32-E72D297353CC}">
              <c16:uniqueId val="{0000000E-2D92-4281-A4C1-DC17004EBD29}"/>
            </c:ext>
          </c:extLst>
        </c:ser>
        <c:ser>
          <c:idx val="15"/>
          <c:order val="15"/>
          <c:tx>
            <c:strRef>
              <c:f>'8.12'!$A$24</c:f>
              <c:strCache>
                <c:ptCount val="1"/>
                <c:pt idx="0">
                  <c:v>Natural gas</c:v>
                </c:pt>
              </c:strCache>
            </c:strRef>
          </c:tx>
          <c:spPr>
            <a:pattFill prst="ltUpDiag">
              <a:fgClr>
                <a:srgbClr val="E86158"/>
              </a:fgClr>
              <a:bgClr>
                <a:sysClr val="window" lastClr="FFFFFF"/>
              </a:bgClr>
            </a:pattFill>
          </c:spPr>
          <c:invertIfNegative val="0"/>
          <c:val>
            <c:numRef>
              <c:f>'8.12'!$B$24:$M$24</c:f>
              <c:numCache>
                <c:formatCode>#,##0.0</c:formatCode>
                <c:ptCount val="12"/>
                <c:pt idx="0">
                  <c:v>534.7469339999999</c:v>
                </c:pt>
                <c:pt idx="1">
                  <c:v>390.49098199999997</c:v>
                </c:pt>
                <c:pt idx="2">
                  <c:v>407.75603699999988</c:v>
                </c:pt>
                <c:pt idx="3">
                  <c:v>276.03996199999995</c:v>
                </c:pt>
                <c:pt idx="4">
                  <c:v>295.41036699999989</c:v>
                </c:pt>
                <c:pt idx="5">
                  <c:v>249.12861999999993</c:v>
                </c:pt>
                <c:pt idx="6">
                  <c:v>250.44068000000001</c:v>
                </c:pt>
                <c:pt idx="7">
                  <c:v>264.889208</c:v>
                </c:pt>
                <c:pt idx="8">
                  <c:v>268.02116699999993</c:v>
                </c:pt>
                <c:pt idx="9">
                  <c:v>371.87346599999995</c:v>
                </c:pt>
                <c:pt idx="10">
                  <c:v>446.04520000000008</c:v>
                </c:pt>
                <c:pt idx="11">
                  <c:v>447.90914499999997</c:v>
                </c:pt>
              </c:numCache>
            </c:numRef>
          </c:val>
          <c:extLst>
            <c:ext xmlns:c16="http://schemas.microsoft.com/office/drawing/2014/chart" uri="{C3380CC4-5D6E-409C-BE32-E72D297353CC}">
              <c16:uniqueId val="{0000000F-2D92-4281-A4C1-DC17004EBD29}"/>
            </c:ext>
          </c:extLst>
        </c:ser>
        <c:dLbls>
          <c:showLegendKey val="0"/>
          <c:showVal val="0"/>
          <c:showCatName val="0"/>
          <c:showSerName val="0"/>
          <c:showPercent val="0"/>
          <c:showBubbleSize val="0"/>
        </c:dLbls>
        <c:gapWidth val="50"/>
        <c:overlap val="100"/>
        <c:axId val="289913088"/>
        <c:axId val="289914880"/>
      </c:barChart>
      <c:catAx>
        <c:axId val="28991308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914880"/>
        <c:crosses val="autoZero"/>
        <c:auto val="1"/>
        <c:lblAlgn val="ctr"/>
        <c:lblOffset val="100"/>
        <c:noMultiLvlLbl val="0"/>
      </c:catAx>
      <c:valAx>
        <c:axId val="289914880"/>
        <c:scaling>
          <c:orientation val="minMax"/>
          <c:max val="28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913088"/>
        <c:crosses val="autoZero"/>
        <c:crossBetween val="between"/>
        <c:majorUnit val="4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383C-448A-A657-8685270857EA}"/>
              </c:ext>
            </c:extLst>
          </c:dPt>
          <c:dPt>
            <c:idx val="1"/>
            <c:bubble3D val="0"/>
            <c:spPr>
              <a:solidFill>
                <a:schemeClr val="accent2"/>
              </a:solidFill>
            </c:spPr>
            <c:extLst>
              <c:ext xmlns:c16="http://schemas.microsoft.com/office/drawing/2014/chart" uri="{C3380CC4-5D6E-409C-BE32-E72D297353CC}">
                <c16:uniqueId val="{00000003-383C-448A-A657-8685270857EA}"/>
              </c:ext>
            </c:extLst>
          </c:dPt>
          <c:dPt>
            <c:idx val="2"/>
            <c:bubble3D val="0"/>
            <c:spPr>
              <a:solidFill>
                <a:schemeClr val="accent3"/>
              </a:solidFill>
            </c:spPr>
            <c:extLst>
              <c:ext xmlns:c16="http://schemas.microsoft.com/office/drawing/2014/chart" uri="{C3380CC4-5D6E-409C-BE32-E72D297353CC}">
                <c16:uniqueId val="{00000005-383C-448A-A657-8685270857EA}"/>
              </c:ext>
            </c:extLst>
          </c:dPt>
          <c:dPt>
            <c:idx val="3"/>
            <c:bubble3D val="0"/>
            <c:spPr>
              <a:solidFill>
                <a:schemeClr val="accent4"/>
              </a:solidFill>
            </c:spPr>
            <c:extLst>
              <c:ext xmlns:c16="http://schemas.microsoft.com/office/drawing/2014/chart" uri="{C3380CC4-5D6E-409C-BE32-E72D297353CC}">
                <c16:uniqueId val="{00000007-383C-448A-A657-8685270857EA}"/>
              </c:ext>
            </c:extLst>
          </c:dPt>
          <c:dPt>
            <c:idx val="4"/>
            <c:bubble3D val="0"/>
            <c:spPr>
              <a:solidFill>
                <a:schemeClr val="accent5"/>
              </a:solidFill>
            </c:spPr>
            <c:extLst>
              <c:ext xmlns:c16="http://schemas.microsoft.com/office/drawing/2014/chart" uri="{C3380CC4-5D6E-409C-BE32-E72D297353CC}">
                <c16:uniqueId val="{00000009-383C-448A-A657-8685270857EA}"/>
              </c:ext>
            </c:extLst>
          </c:dPt>
          <c:dPt>
            <c:idx val="5"/>
            <c:bubble3D val="0"/>
            <c:spPr>
              <a:solidFill>
                <a:schemeClr val="accent6"/>
              </a:solidFill>
            </c:spPr>
            <c:extLst>
              <c:ext xmlns:c16="http://schemas.microsoft.com/office/drawing/2014/chart" uri="{C3380CC4-5D6E-409C-BE32-E72D297353CC}">
                <c16:uniqueId val="{0000000B-383C-448A-A657-8685270857EA}"/>
              </c:ext>
            </c:extLst>
          </c:dPt>
          <c:dPt>
            <c:idx val="6"/>
            <c:bubble3D val="0"/>
            <c:spPr>
              <a:solidFill>
                <a:srgbClr val="F0948F"/>
              </a:solidFill>
            </c:spPr>
            <c:extLst>
              <c:ext xmlns:c16="http://schemas.microsoft.com/office/drawing/2014/chart" uri="{C3380CC4-5D6E-409C-BE32-E72D297353CC}">
                <c16:uniqueId val="{0000000D-383C-448A-A657-8685270857EA}"/>
              </c:ext>
            </c:extLst>
          </c:dPt>
          <c:dPt>
            <c:idx val="7"/>
            <c:bubble3D val="0"/>
            <c:spPr>
              <a:solidFill>
                <a:srgbClr val="F7C9C7"/>
              </a:solidFill>
            </c:spPr>
            <c:extLst>
              <c:ext xmlns:c16="http://schemas.microsoft.com/office/drawing/2014/chart" uri="{C3380CC4-5D6E-409C-BE32-E72D297353CC}">
                <c16:uniqueId val="{0000000F-383C-448A-A657-8685270857EA}"/>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383C-448A-A657-8685270857EA}"/>
            </c:ext>
          </c:extLst>
        </c:ser>
        <c:ser>
          <c:idx val="2"/>
          <c:order val="1"/>
          <c:dPt>
            <c:idx val="0"/>
            <c:bubble3D val="0"/>
            <c:spPr>
              <a:solidFill>
                <a:schemeClr val="accent1"/>
              </a:solidFill>
            </c:spPr>
            <c:extLst>
              <c:ext xmlns:c16="http://schemas.microsoft.com/office/drawing/2014/chart" uri="{C3380CC4-5D6E-409C-BE32-E72D297353CC}">
                <c16:uniqueId val="{00000012-383C-448A-A657-8685270857EA}"/>
              </c:ext>
            </c:extLst>
          </c:dPt>
          <c:dPt>
            <c:idx val="1"/>
            <c:bubble3D val="0"/>
            <c:spPr>
              <a:solidFill>
                <a:schemeClr val="accent2"/>
              </a:solidFill>
            </c:spPr>
            <c:extLst>
              <c:ext xmlns:c16="http://schemas.microsoft.com/office/drawing/2014/chart" uri="{C3380CC4-5D6E-409C-BE32-E72D297353CC}">
                <c16:uniqueId val="{00000014-383C-448A-A657-8685270857EA}"/>
              </c:ext>
            </c:extLst>
          </c:dPt>
          <c:dPt>
            <c:idx val="2"/>
            <c:bubble3D val="0"/>
            <c:spPr>
              <a:solidFill>
                <a:schemeClr val="accent3"/>
              </a:solidFill>
            </c:spPr>
            <c:extLst>
              <c:ext xmlns:c16="http://schemas.microsoft.com/office/drawing/2014/chart" uri="{C3380CC4-5D6E-409C-BE32-E72D297353CC}">
                <c16:uniqueId val="{00000016-383C-448A-A657-8685270857EA}"/>
              </c:ext>
            </c:extLst>
          </c:dPt>
          <c:dPt>
            <c:idx val="3"/>
            <c:bubble3D val="0"/>
            <c:spPr>
              <a:solidFill>
                <a:schemeClr val="accent4"/>
              </a:solidFill>
            </c:spPr>
            <c:extLst>
              <c:ext xmlns:c16="http://schemas.microsoft.com/office/drawing/2014/chart" uri="{C3380CC4-5D6E-409C-BE32-E72D297353CC}">
                <c16:uniqueId val="{00000018-383C-448A-A657-8685270857EA}"/>
              </c:ext>
            </c:extLst>
          </c:dPt>
          <c:dPt>
            <c:idx val="4"/>
            <c:bubble3D val="0"/>
            <c:spPr>
              <a:solidFill>
                <a:schemeClr val="accent5"/>
              </a:solidFill>
            </c:spPr>
            <c:extLst>
              <c:ext xmlns:c16="http://schemas.microsoft.com/office/drawing/2014/chart" uri="{C3380CC4-5D6E-409C-BE32-E72D297353CC}">
                <c16:uniqueId val="{0000001A-383C-448A-A657-8685270857EA}"/>
              </c:ext>
            </c:extLst>
          </c:dPt>
          <c:dPt>
            <c:idx val="5"/>
            <c:bubble3D val="0"/>
            <c:spPr>
              <a:solidFill>
                <a:schemeClr val="accent6"/>
              </a:solidFill>
            </c:spPr>
            <c:extLst>
              <c:ext xmlns:c16="http://schemas.microsoft.com/office/drawing/2014/chart" uri="{C3380CC4-5D6E-409C-BE32-E72D297353CC}">
                <c16:uniqueId val="{0000001C-383C-448A-A657-8685270857EA}"/>
              </c:ext>
            </c:extLst>
          </c:dPt>
          <c:dPt>
            <c:idx val="6"/>
            <c:bubble3D val="0"/>
            <c:spPr>
              <a:solidFill>
                <a:srgbClr val="F0948F"/>
              </a:solidFill>
            </c:spPr>
            <c:extLst>
              <c:ext xmlns:c16="http://schemas.microsoft.com/office/drawing/2014/chart" uri="{C3380CC4-5D6E-409C-BE32-E72D297353CC}">
                <c16:uniqueId val="{0000001E-383C-448A-A657-8685270857EA}"/>
              </c:ext>
            </c:extLst>
          </c:dPt>
          <c:dPt>
            <c:idx val="7"/>
            <c:bubble3D val="0"/>
            <c:spPr>
              <a:solidFill>
                <a:srgbClr val="F7C9C7"/>
              </a:solidFill>
            </c:spPr>
            <c:extLst>
              <c:ext xmlns:c16="http://schemas.microsoft.com/office/drawing/2014/chart" uri="{C3380CC4-5D6E-409C-BE32-E72D297353CC}">
                <c16:uniqueId val="{00000020-383C-448A-A657-8685270857EA}"/>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383C-448A-A657-8685270857EA}"/>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'5.2'!$O$7</c:f>
              <c:strCache>
                <c:ptCount val="1"/>
              </c:strCache>
            </c:strRef>
          </c:tx>
          <c:spPr>
            <a:solidFill>
              <a:schemeClr val="tx2"/>
            </a:solidFill>
          </c:spPr>
          <c:invertIfNegative val="0"/>
          <c:cat>
            <c:numRef>
              <c:f>'5.2'!$P$6</c:f>
              <c:numCache>
                <c:formatCode>General</c:formatCode>
                <c:ptCount val="1"/>
              </c:numCache>
            </c:numRef>
          </c:cat>
          <c:val>
            <c:numRef>
              <c:f>'5.2'!$P$7</c:f>
              <c:numCache>
                <c:formatCode>#,##0.0</c:formatCode>
                <c:ptCount val="1"/>
              </c:numCache>
            </c:numRef>
          </c:val>
          <c:extLst>
            <c:ext xmlns:c16="http://schemas.microsoft.com/office/drawing/2014/chart" uri="{C3380CC4-5D6E-409C-BE32-E72D297353CC}">
              <c16:uniqueId val="{00000000-C881-4992-8822-015BC78A9487}"/>
            </c:ext>
          </c:extLst>
        </c:ser>
        <c:ser>
          <c:idx val="1"/>
          <c:order val="1"/>
          <c:tx>
            <c:strRef>
              <c:f>'5.2'!$O$8</c:f>
              <c:strCache>
                <c:ptCount val="1"/>
              </c:strCache>
            </c:strRef>
          </c:tx>
          <c:spPr>
            <a:solidFill>
              <a:schemeClr val="accent2"/>
            </a:solidFill>
          </c:spPr>
          <c:invertIfNegative val="0"/>
          <c:cat>
            <c:numRef>
              <c:f>'5.2'!$P$6</c:f>
              <c:numCache>
                <c:formatCode>General</c:formatCode>
                <c:ptCount val="1"/>
              </c:numCache>
            </c:numRef>
          </c:cat>
          <c:val>
            <c:numRef>
              <c:f>'5.2'!$P$8</c:f>
              <c:numCache>
                <c:formatCode>#,##0.0</c:formatCode>
                <c:ptCount val="1"/>
              </c:numCache>
            </c:numRef>
          </c:val>
          <c:extLst>
            <c:ext xmlns:c16="http://schemas.microsoft.com/office/drawing/2014/chart" uri="{C3380CC4-5D6E-409C-BE32-E72D297353CC}">
              <c16:uniqueId val="{00000001-C881-4992-8822-015BC78A9487}"/>
            </c:ext>
          </c:extLst>
        </c:ser>
        <c:ser>
          <c:idx val="2"/>
          <c:order val="2"/>
          <c:tx>
            <c:strRef>
              <c:f>'5.2'!$O$9</c:f>
              <c:strCache>
                <c:ptCount val="1"/>
              </c:strCache>
            </c:strRef>
          </c:tx>
          <c:spPr>
            <a:solidFill>
              <a:schemeClr val="accent3"/>
            </a:solidFill>
          </c:spPr>
          <c:invertIfNegative val="0"/>
          <c:cat>
            <c:numRef>
              <c:f>'5.2'!$P$6</c:f>
              <c:numCache>
                <c:formatCode>General</c:formatCode>
                <c:ptCount val="1"/>
              </c:numCache>
            </c:numRef>
          </c:cat>
          <c:val>
            <c:numRef>
              <c:f>'5.2'!$P$9</c:f>
              <c:numCache>
                <c:formatCode>#,##0.0</c:formatCode>
                <c:ptCount val="1"/>
              </c:numCache>
            </c:numRef>
          </c:val>
          <c:extLst>
            <c:ext xmlns:c16="http://schemas.microsoft.com/office/drawing/2014/chart" uri="{C3380CC4-5D6E-409C-BE32-E72D297353CC}">
              <c16:uniqueId val="{00000002-C881-4992-8822-015BC78A9487}"/>
            </c:ext>
          </c:extLst>
        </c:ser>
        <c:ser>
          <c:idx val="3"/>
          <c:order val="3"/>
          <c:tx>
            <c:strRef>
              <c:f>'5.2'!$O$10</c:f>
              <c:strCache>
                <c:ptCount val="1"/>
              </c:strCache>
            </c:strRef>
          </c:tx>
          <c:spPr>
            <a:solidFill>
              <a:schemeClr val="accent4"/>
            </a:solidFill>
          </c:spPr>
          <c:invertIfNegative val="0"/>
          <c:cat>
            <c:numRef>
              <c:f>'5.2'!$P$6</c:f>
              <c:numCache>
                <c:formatCode>General</c:formatCode>
                <c:ptCount val="1"/>
              </c:numCache>
            </c:numRef>
          </c:cat>
          <c:val>
            <c:numRef>
              <c:f>'5.2'!$P$10</c:f>
              <c:numCache>
                <c:formatCode>#,##0.0</c:formatCode>
                <c:ptCount val="1"/>
              </c:numCache>
            </c:numRef>
          </c:val>
          <c:extLst>
            <c:ext xmlns:c16="http://schemas.microsoft.com/office/drawing/2014/chart" uri="{C3380CC4-5D6E-409C-BE32-E72D297353CC}">
              <c16:uniqueId val="{00000003-C881-4992-8822-015BC78A9487}"/>
            </c:ext>
          </c:extLst>
        </c:ser>
        <c:ser>
          <c:idx val="4"/>
          <c:order val="4"/>
          <c:tx>
            <c:strRef>
              <c:f>'5.2'!$O$11</c:f>
              <c:strCache>
                <c:ptCount val="1"/>
              </c:strCache>
            </c:strRef>
          </c:tx>
          <c:spPr>
            <a:solidFill>
              <a:schemeClr val="accent5"/>
            </a:solidFill>
          </c:spPr>
          <c:invertIfNegative val="0"/>
          <c:cat>
            <c:numRef>
              <c:f>'5.2'!$P$6</c:f>
              <c:numCache>
                <c:formatCode>General</c:formatCode>
                <c:ptCount val="1"/>
              </c:numCache>
            </c:numRef>
          </c:cat>
          <c:val>
            <c:numRef>
              <c:f>'5.2'!$P$11</c:f>
              <c:numCache>
                <c:formatCode>#,##0.0</c:formatCode>
                <c:ptCount val="1"/>
              </c:numCache>
            </c:numRef>
          </c:val>
          <c:extLst>
            <c:ext xmlns:c16="http://schemas.microsoft.com/office/drawing/2014/chart" uri="{C3380CC4-5D6E-409C-BE32-E72D297353CC}">
              <c16:uniqueId val="{00000004-C881-4992-8822-015BC78A9487}"/>
            </c:ext>
          </c:extLst>
        </c:ser>
        <c:ser>
          <c:idx val="5"/>
          <c:order val="5"/>
          <c:tx>
            <c:strRef>
              <c:f>'5.2'!$O$12</c:f>
              <c:strCache>
                <c:ptCount val="1"/>
              </c:strCache>
            </c:strRef>
          </c:tx>
          <c:spPr>
            <a:solidFill>
              <a:schemeClr val="accent6"/>
            </a:solidFill>
          </c:spPr>
          <c:invertIfNegative val="0"/>
          <c:cat>
            <c:numRef>
              <c:f>'5.2'!$P$6</c:f>
              <c:numCache>
                <c:formatCode>General</c:formatCode>
                <c:ptCount val="1"/>
              </c:numCache>
            </c:numRef>
          </c:cat>
          <c:val>
            <c:numRef>
              <c:f>'5.2'!$P$12</c:f>
              <c:numCache>
                <c:formatCode>#,##0.0</c:formatCode>
                <c:ptCount val="1"/>
              </c:numCache>
            </c:numRef>
          </c:val>
          <c:extLst>
            <c:ext xmlns:c16="http://schemas.microsoft.com/office/drawing/2014/chart" uri="{C3380CC4-5D6E-409C-BE32-E72D297353CC}">
              <c16:uniqueId val="{00000005-C881-4992-8822-015BC78A9487}"/>
            </c:ext>
          </c:extLst>
        </c:ser>
        <c:ser>
          <c:idx val="6"/>
          <c:order val="6"/>
          <c:tx>
            <c:strRef>
              <c:f>'5.2'!$O$13</c:f>
              <c:strCache>
                <c:ptCount val="1"/>
              </c:strCache>
            </c:strRef>
          </c:tx>
          <c:spPr>
            <a:solidFill>
              <a:srgbClr val="F0948F"/>
            </a:solidFill>
          </c:spPr>
          <c:invertIfNegative val="0"/>
          <c:cat>
            <c:numRef>
              <c:f>'5.2'!$P$6</c:f>
              <c:numCache>
                <c:formatCode>General</c:formatCode>
                <c:ptCount val="1"/>
              </c:numCache>
            </c:numRef>
          </c:cat>
          <c:val>
            <c:numRef>
              <c:f>'5.2'!$P$13</c:f>
              <c:numCache>
                <c:formatCode>#,##0.0</c:formatCode>
                <c:ptCount val="1"/>
              </c:numCache>
            </c:numRef>
          </c:val>
          <c:extLst>
            <c:ext xmlns:c16="http://schemas.microsoft.com/office/drawing/2014/chart" uri="{C3380CC4-5D6E-409C-BE32-E72D297353CC}">
              <c16:uniqueId val="{00000006-C881-4992-8822-015BC78A9487}"/>
            </c:ext>
          </c:extLst>
        </c:ser>
        <c:ser>
          <c:idx val="7"/>
          <c:order val="7"/>
          <c:tx>
            <c:strRef>
              <c:f>'5.2'!$O$14</c:f>
              <c:strCache>
                <c:ptCount val="1"/>
              </c:strCache>
            </c:strRef>
          </c:tx>
          <c:spPr>
            <a:solidFill>
              <a:srgbClr val="F7C9C7"/>
            </a:solidFill>
          </c:spPr>
          <c:invertIfNegative val="0"/>
          <c:cat>
            <c:numRef>
              <c:f>'5.2'!$P$6</c:f>
              <c:numCache>
                <c:formatCode>General</c:formatCode>
                <c:ptCount val="1"/>
              </c:numCache>
            </c:numRef>
          </c:cat>
          <c:val>
            <c:numRef>
              <c:f>'5.2'!$P$14</c:f>
              <c:numCache>
                <c:formatCode>#,##0.0</c:formatCode>
                <c:ptCount val="1"/>
              </c:numCache>
            </c:numRef>
          </c:val>
          <c:extLst>
            <c:ext xmlns:c16="http://schemas.microsoft.com/office/drawing/2014/chart" uri="{C3380CC4-5D6E-409C-BE32-E72D297353CC}">
              <c16:uniqueId val="{00000007-C881-4992-8822-015BC78A9487}"/>
            </c:ext>
          </c:extLst>
        </c:ser>
        <c:ser>
          <c:idx val="8"/>
          <c:order val="8"/>
          <c:tx>
            <c:strRef>
              <c:f>'5.2'!$O$15</c:f>
              <c:strCache>
                <c:ptCount val="1"/>
              </c:strCache>
            </c:strRef>
          </c:tx>
          <c:spPr>
            <a:solidFill>
              <a:schemeClr val="tx1"/>
            </a:solidFill>
          </c:spPr>
          <c:invertIfNegative val="0"/>
          <c:cat>
            <c:numRef>
              <c:f>'5.2'!$P$6</c:f>
              <c:numCache>
                <c:formatCode>General</c:formatCode>
                <c:ptCount val="1"/>
              </c:numCache>
            </c:numRef>
          </c:cat>
          <c:val>
            <c:numRef>
              <c:f>'5.2'!$P$15</c:f>
              <c:numCache>
                <c:formatCode>#,##0.0</c:formatCode>
                <c:ptCount val="1"/>
              </c:numCache>
            </c:numRef>
          </c:val>
          <c:extLst>
            <c:ext xmlns:c16="http://schemas.microsoft.com/office/drawing/2014/chart" uri="{C3380CC4-5D6E-409C-BE32-E72D297353CC}">
              <c16:uniqueId val="{00000008-C881-4992-8822-015BC78A9487}"/>
            </c:ext>
          </c:extLst>
        </c:ser>
        <c:ser>
          <c:idx val="9"/>
          <c:order val="9"/>
          <c:tx>
            <c:strRef>
              <c:f>'5.2'!$O$16</c:f>
              <c:strCache>
                <c:ptCount val="1"/>
              </c:strCache>
            </c:strRef>
          </c:tx>
          <c:spPr>
            <a:solidFill>
              <a:srgbClr val="646363"/>
            </a:solidFill>
          </c:spPr>
          <c:invertIfNegative val="0"/>
          <c:cat>
            <c:numRef>
              <c:f>'5.2'!$P$6</c:f>
              <c:numCache>
                <c:formatCode>General</c:formatCode>
                <c:ptCount val="1"/>
              </c:numCache>
            </c:numRef>
          </c:cat>
          <c:val>
            <c:numRef>
              <c:f>'5.2'!$P$16</c:f>
              <c:numCache>
                <c:formatCode>#,##0.0</c:formatCode>
                <c:ptCount val="1"/>
              </c:numCache>
            </c:numRef>
          </c:val>
          <c:extLst>
            <c:ext xmlns:c16="http://schemas.microsoft.com/office/drawing/2014/chart" uri="{C3380CC4-5D6E-409C-BE32-E72D297353CC}">
              <c16:uniqueId val="{00000009-C881-4992-8822-015BC78A9487}"/>
            </c:ext>
          </c:extLst>
        </c:ser>
        <c:ser>
          <c:idx val="10"/>
          <c:order val="10"/>
          <c:tx>
            <c:strRef>
              <c:f>'5.2'!$O$17</c:f>
              <c:strCache>
                <c:ptCount val="1"/>
              </c:strCache>
            </c:strRef>
          </c:tx>
          <c:spPr>
            <a:solidFill>
              <a:srgbClr val="9D9D9C"/>
            </a:solidFill>
          </c:spPr>
          <c:invertIfNegative val="0"/>
          <c:cat>
            <c:numRef>
              <c:f>'5.2'!$P$6</c:f>
              <c:numCache>
                <c:formatCode>General</c:formatCode>
                <c:ptCount val="1"/>
              </c:numCache>
            </c:numRef>
          </c:cat>
          <c:val>
            <c:numRef>
              <c:f>'5.2'!$P$17</c:f>
              <c:numCache>
                <c:formatCode>#,##0.0</c:formatCode>
                <c:ptCount val="1"/>
              </c:numCache>
            </c:numRef>
          </c:val>
          <c:extLst>
            <c:ext xmlns:c16="http://schemas.microsoft.com/office/drawing/2014/chart" uri="{C3380CC4-5D6E-409C-BE32-E72D297353CC}">
              <c16:uniqueId val="{0000000A-C881-4992-8822-015BC78A9487}"/>
            </c:ext>
          </c:extLst>
        </c:ser>
        <c:ser>
          <c:idx val="11"/>
          <c:order val="11"/>
          <c:tx>
            <c:strRef>
              <c:f>'5.2'!$O$18</c:f>
              <c:strCache>
                <c:ptCount val="1"/>
              </c:strCache>
            </c:strRef>
          </c:tx>
          <c:spPr>
            <a:solidFill>
              <a:srgbClr val="D0D0D0"/>
            </a:solidFill>
          </c:spPr>
          <c:invertIfNegative val="0"/>
          <c:cat>
            <c:numRef>
              <c:f>'5.2'!$P$6</c:f>
              <c:numCache>
                <c:formatCode>General</c:formatCode>
                <c:ptCount val="1"/>
              </c:numCache>
            </c:numRef>
          </c:cat>
          <c:val>
            <c:numRef>
              <c:f>'5.2'!$P$18</c:f>
              <c:numCache>
                <c:formatCode>#,##0.0</c:formatCode>
                <c:ptCount val="1"/>
              </c:numCache>
            </c:numRef>
          </c:val>
          <c:extLst>
            <c:ext xmlns:c16="http://schemas.microsoft.com/office/drawing/2014/chart" uri="{C3380CC4-5D6E-409C-BE32-E72D297353CC}">
              <c16:uniqueId val="{0000000B-C881-4992-8822-015BC78A9487}"/>
            </c:ext>
          </c:extLst>
        </c:ser>
        <c:ser>
          <c:idx val="12"/>
          <c:order val="12"/>
          <c:tx>
            <c:strRef>
              <c:f>'5.2'!$O$19</c:f>
              <c:strCache>
                <c:ptCount val="1"/>
              </c:strCache>
            </c:strRef>
          </c:tx>
          <c:spPr>
            <a:pattFill prst="ltUpDiag">
              <a:fgClr>
                <a:schemeClr val="tx2"/>
              </a:fgClr>
              <a:bgClr>
                <a:schemeClr val="bg1"/>
              </a:bgClr>
            </a:pattFill>
          </c:spPr>
          <c:invertIfNegative val="0"/>
          <c:cat>
            <c:numRef>
              <c:f>'5.2'!$P$6</c:f>
              <c:numCache>
                <c:formatCode>General</c:formatCode>
                <c:ptCount val="1"/>
              </c:numCache>
            </c:numRef>
          </c:cat>
          <c:val>
            <c:numRef>
              <c:f>'5.2'!$P$19</c:f>
              <c:numCache>
                <c:formatCode>#,##0.0</c:formatCode>
                <c:ptCount val="1"/>
              </c:numCache>
            </c:numRef>
          </c:val>
          <c:extLst>
            <c:ext xmlns:c16="http://schemas.microsoft.com/office/drawing/2014/chart" uri="{C3380CC4-5D6E-409C-BE32-E72D297353CC}">
              <c16:uniqueId val="{0000000C-C881-4992-8822-015BC78A9487}"/>
            </c:ext>
          </c:extLst>
        </c:ser>
        <c:ser>
          <c:idx val="13"/>
          <c:order val="13"/>
          <c:tx>
            <c:strRef>
              <c:f>'5.2'!$O$20</c:f>
              <c:strCache>
                <c:ptCount val="1"/>
              </c:strCache>
            </c:strRef>
          </c:tx>
          <c:spPr>
            <a:pattFill prst="ltUpDiag">
              <a:fgClr>
                <a:schemeClr val="accent5"/>
              </a:fgClr>
              <a:bgClr>
                <a:schemeClr val="bg1"/>
              </a:bgClr>
            </a:pattFill>
          </c:spPr>
          <c:invertIfNegative val="0"/>
          <c:cat>
            <c:numRef>
              <c:f>'5.2'!$P$6</c:f>
              <c:numCache>
                <c:formatCode>General</c:formatCode>
                <c:ptCount val="1"/>
              </c:numCache>
            </c:numRef>
          </c:cat>
          <c:val>
            <c:numRef>
              <c:f>'5.2'!$P$20</c:f>
              <c:numCache>
                <c:formatCode>#,##0.0</c:formatCode>
                <c:ptCount val="1"/>
              </c:numCache>
            </c:numRef>
          </c:val>
          <c:extLst>
            <c:ext xmlns:c16="http://schemas.microsoft.com/office/drawing/2014/chart" uri="{C3380CC4-5D6E-409C-BE32-E72D297353CC}">
              <c16:uniqueId val="{0000000D-C881-4992-8822-015BC78A9487}"/>
            </c:ext>
          </c:extLst>
        </c:ser>
        <c:dLbls>
          <c:showLegendKey val="0"/>
          <c:showVal val="0"/>
          <c:showCatName val="0"/>
          <c:showSerName val="0"/>
          <c:showPercent val="0"/>
          <c:showBubbleSize val="0"/>
        </c:dLbls>
        <c:gapWidth val="150"/>
        <c:axId val="226242560"/>
        <c:axId val="226244096"/>
      </c:barChart>
      <c:catAx>
        <c:axId val="226242560"/>
        <c:scaling>
          <c:orientation val="minMax"/>
        </c:scaling>
        <c:delete val="1"/>
        <c:axPos val="b"/>
        <c:numFmt formatCode="General" sourceLinked="1"/>
        <c:majorTickMark val="out"/>
        <c:minorTickMark val="none"/>
        <c:tickLblPos val="nextTo"/>
        <c:crossAx val="226244096"/>
        <c:crosses val="autoZero"/>
        <c:auto val="1"/>
        <c:lblAlgn val="ctr"/>
        <c:lblOffset val="100"/>
        <c:noMultiLvlLbl val="0"/>
      </c:catAx>
      <c:valAx>
        <c:axId val="226244096"/>
        <c:scaling>
          <c:orientation val="minMax"/>
        </c:scaling>
        <c:delete val="1"/>
        <c:axPos val="l"/>
        <c:numFmt formatCode="#,##0.0" sourceLinked="1"/>
        <c:majorTickMark val="out"/>
        <c:minorTickMark val="none"/>
        <c:tickLblPos val="nextTo"/>
        <c:crossAx val="226242560"/>
        <c:crosses val="autoZero"/>
        <c:crossBetween val="between"/>
      </c:valAx>
      <c:spPr>
        <a:noFill/>
      </c:spPr>
    </c:plotArea>
    <c:legend>
      <c:legendPos val="r"/>
      <c:layout>
        <c:manualLayout>
          <c:xMode val="edge"/>
          <c:yMode val="edge"/>
          <c:x val="0"/>
          <c:y val="0"/>
          <c:w val="1"/>
          <c:h val="0.97142857142857142"/>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2D71-470A-BD04-2EF80EA2F797}"/>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2D71-470A-BD04-2EF80EA2F797}"/>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2D71-470A-BD04-2EF80EA2F797}"/>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2D71-470A-BD04-2EF80EA2F797}"/>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2D71-470A-BD04-2EF80EA2F797}"/>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2D71-470A-BD04-2EF80EA2F797}"/>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2D71-470A-BD04-2EF80EA2F797}"/>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2D71-470A-BD04-2EF80EA2F797}"/>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2D71-470A-BD04-2EF80EA2F797}"/>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2D71-470A-BD04-2EF80EA2F797}"/>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2D71-470A-BD04-2EF80EA2F797}"/>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2D71-470A-BD04-2EF80EA2F797}"/>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2D71-470A-BD04-2EF80EA2F797}"/>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2D71-470A-BD04-2EF80EA2F797}"/>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2D71-470A-BD04-2EF80EA2F797}"/>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2D71-470A-BD04-2EF80EA2F797}"/>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rgbClr val="233060"/>
                </a:solidFill>
                <a:latin typeface="Arial" panose="020B0604020202020204" pitchFamily="34" charset="0"/>
                <a:cs typeface="Arial" panose="020B0604020202020204" pitchFamily="34" charset="0"/>
              </a:defRPr>
            </a:pPr>
            <a:r>
              <a:rPr lang="cs-CZ" sz="1000" b="1" i="0" baseline="0">
                <a:solidFill>
                  <a:srgbClr val="233060"/>
                </a:solidFill>
                <a:effectLst/>
                <a:latin typeface="Arial" panose="020B0604020202020204" pitchFamily="34" charset="0"/>
                <a:cs typeface="Arial" panose="020B0604020202020204" pitchFamily="34" charset="0"/>
              </a:rPr>
              <a:t>Heat consumption by national economy sector </a:t>
            </a:r>
            <a:r>
              <a:rPr lang="en-US" sz="1000" b="1" i="0" baseline="0">
                <a:solidFill>
                  <a:srgbClr val="233060"/>
                </a:solidFill>
                <a:effectLst/>
                <a:latin typeface="Arial" panose="020B0604020202020204" pitchFamily="34" charset="0"/>
                <a:cs typeface="Arial" panose="020B0604020202020204" pitchFamily="34" charset="0"/>
              </a:rPr>
              <a:t>[</a:t>
            </a:r>
            <a:r>
              <a:rPr lang="cs-CZ" sz="1000" b="1" i="0" baseline="0">
                <a:solidFill>
                  <a:srgbClr val="233060"/>
                </a:solidFill>
                <a:effectLst/>
                <a:latin typeface="Arial" panose="020B0604020202020204" pitchFamily="34" charset="0"/>
                <a:cs typeface="Arial" panose="020B0604020202020204" pitchFamily="34" charset="0"/>
              </a:rPr>
              <a:t>TJ</a:t>
            </a:r>
            <a:r>
              <a:rPr lang="en-US" sz="1000" b="1" i="0" baseline="0">
                <a:solidFill>
                  <a:srgbClr val="233060"/>
                </a:solidFill>
                <a:effectLst/>
                <a:latin typeface="Arial" panose="020B0604020202020204" pitchFamily="34" charset="0"/>
                <a:cs typeface="Arial" panose="020B0604020202020204" pitchFamily="34" charset="0"/>
              </a:rPr>
              <a:t>]</a:t>
            </a:r>
            <a:endParaRPr lang="cs-CZ" sz="1000">
              <a:solidFill>
                <a:srgbClr val="233060"/>
              </a:solidFill>
              <a:effectLst/>
              <a:latin typeface="Arial" panose="020B0604020202020204" pitchFamily="34" charset="0"/>
              <a:cs typeface="Arial" panose="020B0604020202020204" pitchFamily="34" charset="0"/>
            </a:endParaRPr>
          </a:p>
        </c:rich>
      </c:tx>
      <c:layout>
        <c:manualLayout>
          <c:xMode val="edge"/>
          <c:yMode val="edge"/>
          <c:x val="3.9457994814478474E-4"/>
          <c:y val="1.52075774448875E-2"/>
        </c:manualLayout>
      </c:layout>
      <c:overlay val="0"/>
    </c:title>
    <c:autoTitleDeleted val="0"/>
    <c:plotArea>
      <c:layout>
        <c:manualLayout>
          <c:layoutTarget val="inner"/>
          <c:xMode val="edge"/>
          <c:yMode val="edge"/>
          <c:x val="8.5881076928623928E-2"/>
          <c:y val="0.24384722882835361"/>
          <c:w val="0.56601702853467917"/>
          <c:h val="0.58769951494813721"/>
        </c:manualLayout>
      </c:layout>
      <c:barChart>
        <c:barDir val="col"/>
        <c:grouping val="stacked"/>
        <c:varyColors val="0"/>
        <c:ser>
          <c:idx val="0"/>
          <c:order val="0"/>
          <c:tx>
            <c:strRef>
              <c:f>'8.13'!$A$27</c:f>
              <c:strCache>
                <c:ptCount val="1"/>
                <c:pt idx="0">
                  <c:v>Industry</c:v>
                </c:pt>
              </c:strCache>
            </c:strRef>
          </c:tx>
          <c:invertIfNegative val="0"/>
          <c:val>
            <c:numRef>
              <c:f>'8.13'!$B$27:$M$27</c:f>
              <c:numCache>
                <c:formatCode>#,##0.0</c:formatCode>
                <c:ptCount val="12"/>
                <c:pt idx="0">
                  <c:v>398.05647700000003</c:v>
                </c:pt>
                <c:pt idx="1">
                  <c:v>322.58390100000003</c:v>
                </c:pt>
                <c:pt idx="2">
                  <c:v>322.89639699999992</c:v>
                </c:pt>
                <c:pt idx="3">
                  <c:v>289.83218199999993</c:v>
                </c:pt>
                <c:pt idx="4">
                  <c:v>294.35936299999997</c:v>
                </c:pt>
                <c:pt idx="5">
                  <c:v>266.71038599999997</c:v>
                </c:pt>
                <c:pt idx="6">
                  <c:v>237.47102300000003</c:v>
                </c:pt>
                <c:pt idx="7">
                  <c:v>239.063613</c:v>
                </c:pt>
                <c:pt idx="8">
                  <c:v>272.36753299999998</c:v>
                </c:pt>
                <c:pt idx="9">
                  <c:v>249.22400400000001</c:v>
                </c:pt>
                <c:pt idx="10">
                  <c:v>334.98626099999996</c:v>
                </c:pt>
                <c:pt idx="11">
                  <c:v>353.61479299999996</c:v>
                </c:pt>
              </c:numCache>
            </c:numRef>
          </c:val>
          <c:extLst>
            <c:ext xmlns:c16="http://schemas.microsoft.com/office/drawing/2014/chart" uri="{C3380CC4-5D6E-409C-BE32-E72D297353CC}">
              <c16:uniqueId val="{00000000-1CD6-4B2A-9094-E970C7D48315}"/>
            </c:ext>
          </c:extLst>
        </c:ser>
        <c:ser>
          <c:idx val="1"/>
          <c:order val="1"/>
          <c:tx>
            <c:strRef>
              <c:f>'8.13'!$A$28</c:f>
              <c:strCache>
                <c:ptCount val="1"/>
                <c:pt idx="0">
                  <c:v>Energy</c:v>
                </c:pt>
              </c:strCache>
            </c:strRef>
          </c:tx>
          <c:invertIfNegative val="0"/>
          <c:val>
            <c:numRef>
              <c:f>'8.13'!$B$28:$M$28</c:f>
              <c:numCache>
                <c:formatCode>#,##0.0</c:formatCode>
                <c:ptCount val="12"/>
                <c:pt idx="0">
                  <c:v>70.823406000000006</c:v>
                </c:pt>
                <c:pt idx="1">
                  <c:v>62.667089999999995</c:v>
                </c:pt>
                <c:pt idx="2">
                  <c:v>48.329386</c:v>
                </c:pt>
                <c:pt idx="3">
                  <c:v>35.702402999999997</c:v>
                </c:pt>
                <c:pt idx="4">
                  <c:v>14.534032999999997</c:v>
                </c:pt>
                <c:pt idx="5">
                  <c:v>7.0623949999999995</c:v>
                </c:pt>
                <c:pt idx="6">
                  <c:v>6.5620829999999994</c:v>
                </c:pt>
                <c:pt idx="7">
                  <c:v>5.5271829999999991</c:v>
                </c:pt>
                <c:pt idx="8">
                  <c:v>8.8606310000000015</c:v>
                </c:pt>
                <c:pt idx="9">
                  <c:v>35.054727999999997</c:v>
                </c:pt>
                <c:pt idx="10">
                  <c:v>45.399577999999998</c:v>
                </c:pt>
                <c:pt idx="11">
                  <c:v>55.187181000000002</c:v>
                </c:pt>
              </c:numCache>
            </c:numRef>
          </c:val>
          <c:extLst>
            <c:ext xmlns:c16="http://schemas.microsoft.com/office/drawing/2014/chart" uri="{C3380CC4-5D6E-409C-BE32-E72D297353CC}">
              <c16:uniqueId val="{00000001-1CD6-4B2A-9094-E970C7D48315}"/>
            </c:ext>
          </c:extLst>
        </c:ser>
        <c:ser>
          <c:idx val="2"/>
          <c:order val="2"/>
          <c:tx>
            <c:strRef>
              <c:f>'8.13'!$A$29</c:f>
              <c:strCache>
                <c:ptCount val="1"/>
                <c:pt idx="0">
                  <c:v>Transport</c:v>
                </c:pt>
              </c:strCache>
            </c:strRef>
          </c:tx>
          <c:invertIfNegative val="0"/>
          <c:val>
            <c:numRef>
              <c:f>'8.13'!$B$29:$M$29</c:f>
              <c:numCache>
                <c:formatCode>#,##0.0</c:formatCode>
                <c:ptCount val="12"/>
                <c:pt idx="0">
                  <c:v>24.562969999999996</c:v>
                </c:pt>
                <c:pt idx="1">
                  <c:v>16.98357</c:v>
                </c:pt>
                <c:pt idx="2">
                  <c:v>15.35961</c:v>
                </c:pt>
                <c:pt idx="3">
                  <c:v>11.702249999999999</c:v>
                </c:pt>
                <c:pt idx="4">
                  <c:v>2.8623900000000004</c:v>
                </c:pt>
                <c:pt idx="5">
                  <c:v>1.2364800000000002</c:v>
                </c:pt>
                <c:pt idx="6">
                  <c:v>1.28098</c:v>
                </c:pt>
                <c:pt idx="7">
                  <c:v>1.2155</c:v>
                </c:pt>
                <c:pt idx="8">
                  <c:v>1.98777</c:v>
                </c:pt>
                <c:pt idx="9">
                  <c:v>10.817050000000002</c:v>
                </c:pt>
                <c:pt idx="10">
                  <c:v>16.96069</c:v>
                </c:pt>
                <c:pt idx="11">
                  <c:v>22.45168</c:v>
                </c:pt>
              </c:numCache>
            </c:numRef>
          </c:val>
          <c:extLst>
            <c:ext xmlns:c16="http://schemas.microsoft.com/office/drawing/2014/chart" uri="{C3380CC4-5D6E-409C-BE32-E72D297353CC}">
              <c16:uniqueId val="{00000002-1CD6-4B2A-9094-E970C7D48315}"/>
            </c:ext>
          </c:extLst>
        </c:ser>
        <c:ser>
          <c:idx val="3"/>
          <c:order val="3"/>
          <c:tx>
            <c:strRef>
              <c:f>'8.13'!$A$30</c:f>
              <c:strCache>
                <c:ptCount val="1"/>
                <c:pt idx="0">
                  <c:v>Construction</c:v>
                </c:pt>
              </c:strCache>
            </c:strRef>
          </c:tx>
          <c:invertIfNegative val="0"/>
          <c:val>
            <c:numRef>
              <c:f>'8.13'!$B$30:$M$30</c:f>
              <c:numCache>
                <c:formatCode>#,##0.0</c:formatCode>
                <c:ptCount val="12"/>
                <c:pt idx="0">
                  <c:v>1.6154670000000002</c:v>
                </c:pt>
                <c:pt idx="1">
                  <c:v>1.2550919999999999</c:v>
                </c:pt>
                <c:pt idx="2">
                  <c:v>1.233385</c:v>
                </c:pt>
                <c:pt idx="3">
                  <c:v>0.61008800000000007</c:v>
                </c:pt>
                <c:pt idx="4">
                  <c:v>0.113568</c:v>
                </c:pt>
                <c:pt idx="5">
                  <c:v>1.3653999999999999E-2</c:v>
                </c:pt>
                <c:pt idx="6">
                  <c:v>1.8247999999999997E-2</c:v>
                </c:pt>
                <c:pt idx="7">
                  <c:v>1.3694E-2</c:v>
                </c:pt>
                <c:pt idx="8">
                  <c:v>0.12003399999999999</c:v>
                </c:pt>
                <c:pt idx="9">
                  <c:v>0.89573400000000003</c:v>
                </c:pt>
                <c:pt idx="10">
                  <c:v>1.301105</c:v>
                </c:pt>
                <c:pt idx="11">
                  <c:v>1.512297</c:v>
                </c:pt>
              </c:numCache>
            </c:numRef>
          </c:val>
          <c:extLst>
            <c:ext xmlns:c16="http://schemas.microsoft.com/office/drawing/2014/chart" uri="{C3380CC4-5D6E-409C-BE32-E72D297353CC}">
              <c16:uniqueId val="{00000003-1CD6-4B2A-9094-E970C7D48315}"/>
            </c:ext>
          </c:extLst>
        </c:ser>
        <c:ser>
          <c:idx val="4"/>
          <c:order val="4"/>
          <c:tx>
            <c:strRef>
              <c:f>'8.13'!$A$31</c:f>
              <c:strCache>
                <c:ptCount val="1"/>
                <c:pt idx="0">
                  <c:v>Farming and forestry</c:v>
                </c:pt>
              </c:strCache>
            </c:strRef>
          </c:tx>
          <c:invertIfNegative val="0"/>
          <c:val>
            <c:numRef>
              <c:f>'8.13'!$B$31:$M$31</c:f>
              <c:numCache>
                <c:formatCode>#,##0.0</c:formatCode>
                <c:ptCount val="12"/>
                <c:pt idx="0">
                  <c:v>34.007989999999999</c:v>
                </c:pt>
                <c:pt idx="1">
                  <c:v>25.429140000000004</c:v>
                </c:pt>
                <c:pt idx="2">
                  <c:v>23.855539999999998</c:v>
                </c:pt>
                <c:pt idx="3">
                  <c:v>18.575330000000001</c:v>
                </c:pt>
                <c:pt idx="4">
                  <c:v>14.47293</c:v>
                </c:pt>
                <c:pt idx="5">
                  <c:v>8.6442399999999999</c:v>
                </c:pt>
                <c:pt idx="6">
                  <c:v>7.1841099999999996</c:v>
                </c:pt>
                <c:pt idx="7">
                  <c:v>4.6465399999999999</c:v>
                </c:pt>
                <c:pt idx="8">
                  <c:v>13.951630000000002</c:v>
                </c:pt>
                <c:pt idx="9">
                  <c:v>21.332060000000002</c:v>
                </c:pt>
                <c:pt idx="10">
                  <c:v>26.563350000000003</c:v>
                </c:pt>
                <c:pt idx="11">
                  <c:v>20.275620000000004</c:v>
                </c:pt>
              </c:numCache>
            </c:numRef>
          </c:val>
          <c:extLst>
            <c:ext xmlns:c16="http://schemas.microsoft.com/office/drawing/2014/chart" uri="{C3380CC4-5D6E-409C-BE32-E72D297353CC}">
              <c16:uniqueId val="{00000004-1CD6-4B2A-9094-E970C7D48315}"/>
            </c:ext>
          </c:extLst>
        </c:ser>
        <c:ser>
          <c:idx val="5"/>
          <c:order val="5"/>
          <c:tx>
            <c:strRef>
              <c:f>'8.13'!$A$32</c:f>
              <c:strCache>
                <c:ptCount val="1"/>
                <c:pt idx="0">
                  <c:v>Households</c:v>
                </c:pt>
              </c:strCache>
            </c:strRef>
          </c:tx>
          <c:spPr>
            <a:solidFill>
              <a:schemeClr val="accent6"/>
            </a:solidFill>
          </c:spPr>
          <c:invertIfNegative val="0"/>
          <c:val>
            <c:numRef>
              <c:f>'8.13'!$B$32:$M$32</c:f>
              <c:numCache>
                <c:formatCode>#,##0.0</c:formatCode>
                <c:ptCount val="12"/>
                <c:pt idx="0">
                  <c:v>608.87553700000001</c:v>
                </c:pt>
                <c:pt idx="1">
                  <c:v>421.78873199999998</c:v>
                </c:pt>
                <c:pt idx="2">
                  <c:v>384.294151</c:v>
                </c:pt>
                <c:pt idx="3">
                  <c:v>282.93833100000001</c:v>
                </c:pt>
                <c:pt idx="4">
                  <c:v>143.325973</c:v>
                </c:pt>
                <c:pt idx="5">
                  <c:v>100.695499</c:v>
                </c:pt>
                <c:pt idx="6">
                  <c:v>94.405145999999988</c:v>
                </c:pt>
                <c:pt idx="7">
                  <c:v>90.51718000000001</c:v>
                </c:pt>
                <c:pt idx="8">
                  <c:v>138.35104300000003</c:v>
                </c:pt>
                <c:pt idx="9">
                  <c:v>304.28949700000004</c:v>
                </c:pt>
                <c:pt idx="10">
                  <c:v>472.29807800000003</c:v>
                </c:pt>
                <c:pt idx="11">
                  <c:v>574.18248100000005</c:v>
                </c:pt>
              </c:numCache>
            </c:numRef>
          </c:val>
          <c:extLst>
            <c:ext xmlns:c16="http://schemas.microsoft.com/office/drawing/2014/chart" uri="{C3380CC4-5D6E-409C-BE32-E72D297353CC}">
              <c16:uniqueId val="{00000005-1CD6-4B2A-9094-E970C7D48315}"/>
            </c:ext>
          </c:extLst>
        </c:ser>
        <c:ser>
          <c:idx val="6"/>
          <c:order val="6"/>
          <c:tx>
            <c:strRef>
              <c:f>'8.13'!$A$33</c:f>
              <c:strCache>
                <c:ptCount val="1"/>
                <c:pt idx="0">
                  <c:v>Retail, services, schools, health care</c:v>
                </c:pt>
              </c:strCache>
            </c:strRef>
          </c:tx>
          <c:spPr>
            <a:solidFill>
              <a:srgbClr val="F0948F"/>
            </a:solidFill>
          </c:spPr>
          <c:invertIfNegative val="0"/>
          <c:val>
            <c:numRef>
              <c:f>'8.13'!$B$33:$M$33</c:f>
              <c:numCache>
                <c:formatCode>#,##0.0</c:formatCode>
                <c:ptCount val="12"/>
                <c:pt idx="0">
                  <c:v>274.32603300000005</c:v>
                </c:pt>
                <c:pt idx="1">
                  <c:v>186.40610900000001</c:v>
                </c:pt>
                <c:pt idx="2">
                  <c:v>162.39239599999993</c:v>
                </c:pt>
                <c:pt idx="3">
                  <c:v>120.61550700000002</c:v>
                </c:pt>
                <c:pt idx="4">
                  <c:v>53.568979000000006</c:v>
                </c:pt>
                <c:pt idx="5">
                  <c:v>37.675315000000012</c:v>
                </c:pt>
                <c:pt idx="6">
                  <c:v>35.593069</c:v>
                </c:pt>
                <c:pt idx="7">
                  <c:v>33.276616999999995</c:v>
                </c:pt>
                <c:pt idx="8">
                  <c:v>47.598277000000003</c:v>
                </c:pt>
                <c:pt idx="9">
                  <c:v>128.57373200000001</c:v>
                </c:pt>
                <c:pt idx="10">
                  <c:v>207.27479099999999</c:v>
                </c:pt>
                <c:pt idx="11">
                  <c:v>243.86118700000003</c:v>
                </c:pt>
              </c:numCache>
            </c:numRef>
          </c:val>
          <c:extLst>
            <c:ext xmlns:c16="http://schemas.microsoft.com/office/drawing/2014/chart" uri="{C3380CC4-5D6E-409C-BE32-E72D297353CC}">
              <c16:uniqueId val="{00000006-1CD6-4B2A-9094-E970C7D48315}"/>
            </c:ext>
          </c:extLst>
        </c:ser>
        <c:ser>
          <c:idx val="7"/>
          <c:order val="7"/>
          <c:tx>
            <c:strRef>
              <c:f>'8.13'!$A$34</c:f>
              <c:strCache>
                <c:ptCount val="1"/>
                <c:pt idx="0">
                  <c:v>Other</c:v>
                </c:pt>
              </c:strCache>
            </c:strRef>
          </c:tx>
          <c:spPr>
            <a:solidFill>
              <a:srgbClr val="F7C9C7"/>
            </a:solidFill>
          </c:spPr>
          <c:invertIfNegative val="0"/>
          <c:val>
            <c:numRef>
              <c:f>'8.13'!$B$34:$M$34</c:f>
              <c:numCache>
                <c:formatCode>#,##0.0</c:formatCode>
                <c:ptCount val="12"/>
                <c:pt idx="0">
                  <c:v>28.374957000000002</c:v>
                </c:pt>
                <c:pt idx="1">
                  <c:v>19.178163999999995</c:v>
                </c:pt>
                <c:pt idx="2">
                  <c:v>17.387564000000001</c:v>
                </c:pt>
                <c:pt idx="3">
                  <c:v>11.842473999999999</c:v>
                </c:pt>
                <c:pt idx="4">
                  <c:v>5.6952710000000009</c:v>
                </c:pt>
                <c:pt idx="5">
                  <c:v>3.6415289999999998</c:v>
                </c:pt>
                <c:pt idx="6">
                  <c:v>2.9653179999999999</c:v>
                </c:pt>
                <c:pt idx="7">
                  <c:v>3.100644</c:v>
                </c:pt>
                <c:pt idx="8">
                  <c:v>5.0368330000000006</c:v>
                </c:pt>
                <c:pt idx="9">
                  <c:v>13.855448000000001</c:v>
                </c:pt>
                <c:pt idx="10">
                  <c:v>20.705210999999998</c:v>
                </c:pt>
                <c:pt idx="11">
                  <c:v>24.781824</c:v>
                </c:pt>
              </c:numCache>
            </c:numRef>
          </c:val>
          <c:extLst>
            <c:ext xmlns:c16="http://schemas.microsoft.com/office/drawing/2014/chart" uri="{C3380CC4-5D6E-409C-BE32-E72D297353CC}">
              <c16:uniqueId val="{00000007-1CD6-4B2A-9094-E970C7D48315}"/>
            </c:ext>
          </c:extLst>
        </c:ser>
        <c:dLbls>
          <c:showLegendKey val="0"/>
          <c:showVal val="0"/>
          <c:showCatName val="0"/>
          <c:showSerName val="0"/>
          <c:showPercent val="0"/>
          <c:showBubbleSize val="0"/>
        </c:dLbls>
        <c:gapWidth val="50"/>
        <c:overlap val="100"/>
        <c:axId val="289430528"/>
        <c:axId val="289436416"/>
      </c:barChart>
      <c:catAx>
        <c:axId val="28943052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436416"/>
        <c:crosses val="autoZero"/>
        <c:auto val="1"/>
        <c:lblAlgn val="ctr"/>
        <c:lblOffset val="100"/>
        <c:noMultiLvlLbl val="0"/>
      </c:catAx>
      <c:valAx>
        <c:axId val="289436416"/>
        <c:scaling>
          <c:orientation val="minMax"/>
          <c:max val="175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430528"/>
        <c:crosses val="autoZero"/>
        <c:crossBetween val="between"/>
        <c:majorUnit val="25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233060"/>
                </a:solidFill>
                <a:latin typeface="Arial" panose="020B0604020202020204" pitchFamily="34" charset="0"/>
                <a:cs typeface="Arial" panose="020B0604020202020204" pitchFamily="34" charset="0"/>
              </a:defRPr>
            </a:pPr>
            <a:r>
              <a:rPr lang="cs-CZ" sz="1000" b="1" i="0" baseline="0">
                <a:solidFill>
                  <a:srgbClr val="233060"/>
                </a:solidFill>
                <a:effectLst/>
                <a:latin typeface="Arial" panose="020B0604020202020204" pitchFamily="34" charset="0"/>
                <a:cs typeface="Arial" panose="020B0604020202020204" pitchFamily="34" charset="0"/>
              </a:rPr>
              <a:t>Share in CR</a:t>
            </a:r>
            <a:endParaRPr lang="cs-CZ" sz="1000">
              <a:solidFill>
                <a:srgbClr val="233060"/>
              </a:solidFill>
              <a:effectLst/>
              <a:latin typeface="Arial" panose="020B0604020202020204" pitchFamily="34" charset="0"/>
              <a:cs typeface="Arial" panose="020B0604020202020204" pitchFamily="34" charset="0"/>
            </a:endParaRP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'8.13'!$M$39</c:f>
              <c:strCache>
                <c:ptCount val="1"/>
                <c:pt idx="0">
                  <c:v>Installed capacity</c:v>
                </c:pt>
              </c:strCache>
            </c:strRef>
          </c:tx>
          <c:invertIfNegative val="0"/>
          <c:val>
            <c:numRef>
              <c:f>'8.13'!$N$39</c:f>
              <c:numCache>
                <c:formatCode>0.0%</c:formatCode>
                <c:ptCount val="1"/>
                <c:pt idx="0">
                  <c:v>0.26305672957323195</c:v>
                </c:pt>
              </c:numCache>
            </c:numRef>
          </c:val>
          <c:extLst>
            <c:ext xmlns:c16="http://schemas.microsoft.com/office/drawing/2014/chart" uri="{C3380CC4-5D6E-409C-BE32-E72D297353CC}">
              <c16:uniqueId val="{00000000-46E4-4F37-874A-FF5326A516FF}"/>
            </c:ext>
          </c:extLst>
        </c:ser>
        <c:ser>
          <c:idx val="1"/>
          <c:order val="1"/>
          <c:tx>
            <c:strRef>
              <c:f>'8.13'!$M$40</c:f>
              <c:strCache>
                <c:ptCount val="1"/>
                <c:pt idx="0">
                  <c:v>Gross heat production</c:v>
                </c:pt>
              </c:strCache>
            </c:strRef>
          </c:tx>
          <c:invertIfNegative val="0"/>
          <c:val>
            <c:numRef>
              <c:f>'8.13'!$N$40</c:f>
              <c:numCache>
                <c:formatCode>0.0%</c:formatCode>
                <c:ptCount val="1"/>
                <c:pt idx="0">
                  <c:v>0.21824492291822689</c:v>
                </c:pt>
              </c:numCache>
            </c:numRef>
          </c:val>
          <c:extLst>
            <c:ext xmlns:c16="http://schemas.microsoft.com/office/drawing/2014/chart" uri="{C3380CC4-5D6E-409C-BE32-E72D297353CC}">
              <c16:uniqueId val="{00000001-46E4-4F37-874A-FF5326A516FF}"/>
            </c:ext>
          </c:extLst>
        </c:ser>
        <c:ser>
          <c:idx val="2"/>
          <c:order val="2"/>
          <c:tx>
            <c:strRef>
              <c:f>'8.13'!$M$41</c:f>
              <c:strCache>
                <c:ptCount val="1"/>
                <c:pt idx="0">
                  <c:v>Heat supply</c:v>
                </c:pt>
              </c:strCache>
            </c:strRef>
          </c:tx>
          <c:invertIfNegative val="0"/>
          <c:val>
            <c:numRef>
              <c:f>'8.13'!$N$41</c:f>
              <c:numCache>
                <c:formatCode>0.0%</c:formatCode>
                <c:ptCount val="1"/>
                <c:pt idx="0">
                  <c:v>0.15296581524017178</c:v>
                </c:pt>
              </c:numCache>
            </c:numRef>
          </c:val>
          <c:extLst>
            <c:ext xmlns:c16="http://schemas.microsoft.com/office/drawing/2014/chart" uri="{C3380CC4-5D6E-409C-BE32-E72D297353CC}">
              <c16:uniqueId val="{00000002-46E4-4F37-874A-FF5326A516FF}"/>
            </c:ext>
          </c:extLst>
        </c:ser>
        <c:dLbls>
          <c:showLegendKey val="0"/>
          <c:showVal val="0"/>
          <c:showCatName val="0"/>
          <c:showSerName val="0"/>
          <c:showPercent val="0"/>
          <c:showBubbleSize val="0"/>
        </c:dLbls>
        <c:gapWidth val="150"/>
        <c:axId val="289471488"/>
        <c:axId val="294978304"/>
      </c:barChart>
      <c:catAx>
        <c:axId val="289471488"/>
        <c:scaling>
          <c:orientation val="maxMin"/>
        </c:scaling>
        <c:delete val="0"/>
        <c:axPos val="l"/>
        <c:numFmt formatCode="General" sourceLinked="1"/>
        <c:majorTickMark val="none"/>
        <c:minorTickMark val="none"/>
        <c:tickLblPos val="none"/>
        <c:crossAx val="294978304"/>
        <c:crosses val="autoZero"/>
        <c:auto val="1"/>
        <c:lblAlgn val="ctr"/>
        <c:lblOffset val="100"/>
        <c:noMultiLvlLbl val="0"/>
      </c:catAx>
      <c:valAx>
        <c:axId val="294978304"/>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9471488"/>
        <c:crosses val="max"/>
        <c:crossBetween val="between"/>
      </c:valAx>
    </c:plotArea>
    <c:legend>
      <c:legendPos val="b"/>
      <c:layout>
        <c:manualLayout>
          <c:xMode val="edge"/>
          <c:yMode val="edge"/>
          <c:x val="3.5170029179910689E-2"/>
          <c:y val="0.68656067189358461"/>
          <c:w val="0.63855001453689952"/>
          <c:h val="0.2979428600091445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233060"/>
                </a:solidFill>
                <a:latin typeface="Arial" panose="020B0604020202020204" pitchFamily="34" charset="0"/>
                <a:ea typeface="+mn-ea"/>
                <a:cs typeface="Arial" panose="020B0604020202020204" pitchFamily="34" charset="0"/>
              </a:defRPr>
            </a:pPr>
            <a:r>
              <a:rPr lang="cs-CZ" sz="1000" b="1" i="0" baseline="0">
                <a:solidFill>
                  <a:srgbClr val="233060"/>
                </a:solidFill>
                <a:effectLst/>
                <a:latin typeface="Arial" panose="020B0604020202020204" pitchFamily="34" charset="0"/>
                <a:cs typeface="Arial" panose="020B0604020202020204" pitchFamily="34" charset="0"/>
              </a:rPr>
              <a:t>Heat supply by fuel </a:t>
            </a:r>
            <a:r>
              <a:rPr lang="en-US" sz="1000" b="1" i="0" baseline="0">
                <a:solidFill>
                  <a:srgbClr val="233060"/>
                </a:solidFill>
                <a:effectLst/>
                <a:latin typeface="Arial" panose="020B0604020202020204" pitchFamily="34" charset="0"/>
                <a:cs typeface="Arial" panose="020B0604020202020204" pitchFamily="34" charset="0"/>
              </a:rPr>
              <a:t>[</a:t>
            </a:r>
            <a:r>
              <a:rPr lang="cs-CZ" sz="1000" b="1" i="0" baseline="0">
                <a:solidFill>
                  <a:srgbClr val="233060"/>
                </a:solidFill>
                <a:effectLst/>
                <a:latin typeface="Arial" panose="020B0604020202020204" pitchFamily="34" charset="0"/>
                <a:cs typeface="Arial" panose="020B0604020202020204" pitchFamily="34" charset="0"/>
              </a:rPr>
              <a:t>TJ</a:t>
            </a:r>
            <a:r>
              <a:rPr lang="en-US" sz="1000" b="1" i="0" baseline="0">
                <a:solidFill>
                  <a:srgbClr val="233060"/>
                </a:solidFill>
                <a:effectLst/>
                <a:latin typeface="Arial" panose="020B0604020202020204" pitchFamily="34" charset="0"/>
                <a:cs typeface="Arial" panose="020B0604020202020204" pitchFamily="34" charset="0"/>
              </a:rPr>
              <a:t>]</a:t>
            </a:r>
            <a:endParaRPr lang="cs-CZ" sz="1000">
              <a:solidFill>
                <a:srgbClr val="233060"/>
              </a:solidFill>
              <a:effectLst/>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233060"/>
                </a:solidFill>
                <a:latin typeface="Arial" panose="020B0604020202020204" pitchFamily="34" charset="0"/>
                <a:ea typeface="+mn-ea"/>
                <a:cs typeface="Arial" panose="020B0604020202020204" pitchFamily="34" charset="0"/>
              </a:defRPr>
            </a:pPr>
            <a:endParaRPr lang="cs-CZ" sz="1000">
              <a:solidFill>
                <a:srgbClr val="233060"/>
              </a:solidFill>
              <a:latin typeface="Arial" panose="020B0604020202020204" pitchFamily="34" charset="0"/>
              <a:cs typeface="Arial" panose="020B0604020202020204" pitchFamily="34" charset="0"/>
            </a:endParaRPr>
          </a:p>
        </c:rich>
      </c:tx>
      <c:layout>
        <c:manualLayout>
          <c:xMode val="edge"/>
          <c:yMode val="edge"/>
          <c:x val="3.8962443294197343E-4"/>
          <c:y val="2.7113986074206831E-2"/>
        </c:manualLayout>
      </c:layout>
      <c:overlay val="0"/>
    </c:title>
    <c:autoTitleDeleted val="0"/>
    <c:plotArea>
      <c:layout>
        <c:manualLayout>
          <c:layoutTarget val="inner"/>
          <c:xMode val="edge"/>
          <c:yMode val="edge"/>
          <c:x val="0.13355192732503088"/>
          <c:y val="0.22190410697325544"/>
          <c:w val="0.82648439185118516"/>
          <c:h val="0.60390116905273905"/>
        </c:manualLayout>
      </c:layout>
      <c:barChart>
        <c:barDir val="col"/>
        <c:grouping val="stacked"/>
        <c:varyColors val="0"/>
        <c:ser>
          <c:idx val="0"/>
          <c:order val="0"/>
          <c:tx>
            <c:strRef>
              <c:f>'8.13'!$A$10</c:f>
              <c:strCache>
                <c:ptCount val="1"/>
                <c:pt idx="0">
                  <c:v>Biomass</c:v>
                </c:pt>
              </c:strCache>
            </c:strRef>
          </c:tx>
          <c:spPr>
            <a:solidFill>
              <a:srgbClr val="23315F"/>
            </a:solidFill>
          </c:spPr>
          <c:invertIfNegative val="0"/>
          <c:val>
            <c:numRef>
              <c:f>'8.13'!$B$10:$M$10</c:f>
              <c:numCache>
                <c:formatCode>#,##0.0</c:formatCode>
                <c:ptCount val="12"/>
                <c:pt idx="0">
                  <c:v>162.29585299999999</c:v>
                </c:pt>
                <c:pt idx="1">
                  <c:v>136.52507499999999</c:v>
                </c:pt>
                <c:pt idx="2">
                  <c:v>138.67603999999997</c:v>
                </c:pt>
                <c:pt idx="3">
                  <c:v>125.63813999999999</c:v>
                </c:pt>
                <c:pt idx="4">
                  <c:v>121.61218000000001</c:v>
                </c:pt>
                <c:pt idx="5">
                  <c:v>114.41299999999998</c:v>
                </c:pt>
                <c:pt idx="6">
                  <c:v>114.561632</c:v>
                </c:pt>
                <c:pt idx="7">
                  <c:v>113.43380599999999</c:v>
                </c:pt>
                <c:pt idx="8">
                  <c:v>107.26146299999998</c:v>
                </c:pt>
                <c:pt idx="9">
                  <c:v>119.37611399999999</c:v>
                </c:pt>
                <c:pt idx="10">
                  <c:v>153.980537</c:v>
                </c:pt>
                <c:pt idx="11">
                  <c:v>189.83904899999996</c:v>
                </c:pt>
              </c:numCache>
            </c:numRef>
          </c:val>
          <c:extLst>
            <c:ext xmlns:c16="http://schemas.microsoft.com/office/drawing/2014/chart" uri="{C3380CC4-5D6E-409C-BE32-E72D297353CC}">
              <c16:uniqueId val="{00000000-FB1D-4903-B777-01BAE80F00BB}"/>
            </c:ext>
          </c:extLst>
        </c:ser>
        <c:ser>
          <c:idx val="1"/>
          <c:order val="1"/>
          <c:tx>
            <c:strRef>
              <c:f>'8.13'!$A$11</c:f>
              <c:strCache>
                <c:ptCount val="1"/>
                <c:pt idx="0">
                  <c:v>Biogas</c:v>
                </c:pt>
              </c:strCache>
            </c:strRef>
          </c:tx>
          <c:spPr>
            <a:solidFill>
              <a:srgbClr val="5A6588"/>
            </a:solidFill>
          </c:spPr>
          <c:invertIfNegative val="0"/>
          <c:val>
            <c:numRef>
              <c:f>'8.13'!$B$11:$M$11</c:f>
              <c:numCache>
                <c:formatCode>#,##0.0</c:formatCode>
                <c:ptCount val="12"/>
                <c:pt idx="0">
                  <c:v>0.75879700000000005</c:v>
                </c:pt>
                <c:pt idx="1">
                  <c:v>0.584399</c:v>
                </c:pt>
                <c:pt idx="2">
                  <c:v>0.57677299999999998</c:v>
                </c:pt>
                <c:pt idx="3">
                  <c:v>0.53077300000000005</c:v>
                </c:pt>
                <c:pt idx="4">
                  <c:v>0.42159000000000002</c:v>
                </c:pt>
                <c:pt idx="5">
                  <c:v>0.35539499999999996</c:v>
                </c:pt>
                <c:pt idx="6">
                  <c:v>0.27509</c:v>
                </c:pt>
                <c:pt idx="7">
                  <c:v>0.24339300000000003</c:v>
                </c:pt>
                <c:pt idx="8">
                  <c:v>0.28764700000000004</c:v>
                </c:pt>
                <c:pt idx="9">
                  <c:v>0.51230700000000007</c:v>
                </c:pt>
                <c:pt idx="10">
                  <c:v>0.54432599999999998</c:v>
                </c:pt>
                <c:pt idx="11">
                  <c:v>0.58680699999999997</c:v>
                </c:pt>
              </c:numCache>
            </c:numRef>
          </c:val>
          <c:extLst>
            <c:ext xmlns:c16="http://schemas.microsoft.com/office/drawing/2014/chart" uri="{C3380CC4-5D6E-409C-BE32-E72D297353CC}">
              <c16:uniqueId val="{00000001-FB1D-4903-B777-01BAE80F00BB}"/>
            </c:ext>
          </c:extLst>
        </c:ser>
        <c:ser>
          <c:idx val="2"/>
          <c:order val="2"/>
          <c:tx>
            <c:strRef>
              <c:f>'8.13'!$A$12</c:f>
              <c:strCache>
                <c:ptCount val="1"/>
                <c:pt idx="0">
                  <c:v>Hard coal</c:v>
                </c:pt>
              </c:strCache>
            </c:strRef>
          </c:tx>
          <c:spPr>
            <a:solidFill>
              <a:srgbClr val="9198B0"/>
            </a:solidFill>
          </c:spPr>
          <c:invertIfNegative val="0"/>
          <c:val>
            <c:numRef>
              <c:f>'8.13'!$B$12:$M$12</c:f>
              <c:numCache>
                <c:formatCode>#,##0.0</c:formatCode>
                <c:ptCount val="12"/>
                <c:pt idx="0">
                  <c:v>0.68004999999999993</c:v>
                </c:pt>
                <c:pt idx="1">
                  <c:v>0</c:v>
                </c:pt>
                <c:pt idx="2">
                  <c:v>0.33950000000000002</c:v>
                </c:pt>
                <c:pt idx="3">
                  <c:v>0.29725000000000001</c:v>
                </c:pt>
                <c:pt idx="4">
                  <c:v>5.1520000000000003E-2</c:v>
                </c:pt>
                <c:pt idx="5">
                  <c:v>0.1706</c:v>
                </c:pt>
                <c:pt idx="6">
                  <c:v>6.2189999999999995E-2</c:v>
                </c:pt>
                <c:pt idx="7">
                  <c:v>7.6129999999999989E-2</c:v>
                </c:pt>
                <c:pt idx="8">
                  <c:v>5.3850000000000002E-2</c:v>
                </c:pt>
                <c:pt idx="9">
                  <c:v>0.29014999999999996</c:v>
                </c:pt>
                <c:pt idx="10">
                  <c:v>0.21264</c:v>
                </c:pt>
                <c:pt idx="11">
                  <c:v>0.28900999999999999</c:v>
                </c:pt>
              </c:numCache>
            </c:numRef>
          </c:val>
          <c:extLst>
            <c:ext xmlns:c16="http://schemas.microsoft.com/office/drawing/2014/chart" uri="{C3380CC4-5D6E-409C-BE32-E72D297353CC}">
              <c16:uniqueId val="{00000002-FB1D-4903-B777-01BAE80F00BB}"/>
            </c:ext>
          </c:extLst>
        </c:ser>
        <c:ser>
          <c:idx val="3"/>
          <c:order val="3"/>
          <c:tx>
            <c:strRef>
              <c:f>'8.13'!$A$13</c:f>
              <c:strCache>
                <c:ptCount val="1"/>
                <c:pt idx="0">
                  <c:v>Electrical energy</c:v>
                </c:pt>
              </c:strCache>
            </c:strRef>
          </c:tx>
          <c:spPr>
            <a:solidFill>
              <a:srgbClr val="C8CBD7"/>
            </a:solidFill>
          </c:spPr>
          <c:invertIfNegative val="0"/>
          <c:val>
            <c:numRef>
              <c:f>'8.13'!$B$13:$M$13</c:f>
              <c:numCache>
                <c:formatCode>#,##0.0</c:formatCode>
                <c:ptCount val="12"/>
                <c:pt idx="0">
                  <c:v>0.10058</c:v>
                </c:pt>
                <c:pt idx="1">
                  <c:v>9.0609999999999996E-2</c:v>
                </c:pt>
                <c:pt idx="2">
                  <c:v>5.6340000000000001E-2</c:v>
                </c:pt>
                <c:pt idx="3">
                  <c:v>9.8000000000000004E-2</c:v>
                </c:pt>
                <c:pt idx="4">
                  <c:v>1.9640000000000001E-2</c:v>
                </c:pt>
                <c:pt idx="5">
                  <c:v>0</c:v>
                </c:pt>
                <c:pt idx="6">
                  <c:v>0</c:v>
                </c:pt>
                <c:pt idx="7">
                  <c:v>0</c:v>
                </c:pt>
                <c:pt idx="8">
                  <c:v>3.1219999999999998E-2</c:v>
                </c:pt>
                <c:pt idx="9">
                  <c:v>0.10102</c:v>
                </c:pt>
                <c:pt idx="10">
                  <c:v>9.1420000000000001E-2</c:v>
                </c:pt>
                <c:pt idx="11">
                  <c:v>8.2200000000000009E-2</c:v>
                </c:pt>
              </c:numCache>
            </c:numRef>
          </c:val>
          <c:extLst>
            <c:ext xmlns:c16="http://schemas.microsoft.com/office/drawing/2014/chart" uri="{C3380CC4-5D6E-409C-BE32-E72D297353CC}">
              <c16:uniqueId val="{00000003-FB1D-4903-B777-01BAE80F00BB}"/>
            </c:ext>
          </c:extLst>
        </c:ser>
        <c:ser>
          <c:idx val="4"/>
          <c:order val="4"/>
          <c:tx>
            <c:strRef>
              <c:f>'8.13'!$A$14</c:f>
              <c:strCache>
                <c:ptCount val="1"/>
                <c:pt idx="0">
                  <c:v>Ambient energy (heat pump)</c:v>
                </c:pt>
              </c:strCache>
            </c:strRef>
          </c:tx>
          <c:spPr>
            <a:solidFill>
              <a:srgbClr val="E02C1F"/>
            </a:solidFill>
          </c:spPr>
          <c:invertIfNegative val="0"/>
          <c:val>
            <c:numRef>
              <c:f>'8.13'!$B$14:$M$14</c:f>
              <c:numCache>
                <c:formatCode>#,##0.0</c:formatCode>
                <c:ptCount val="12"/>
                <c:pt idx="0">
                  <c:v>9.4208299017866999</c:v>
                </c:pt>
                <c:pt idx="1">
                  <c:v>6.3982442847878804</c:v>
                </c:pt>
                <c:pt idx="2">
                  <c:v>5.927566165009984</c:v>
                </c:pt>
                <c:pt idx="3">
                  <c:v>4.2495971244679493</c:v>
                </c:pt>
                <c:pt idx="4">
                  <c:v>1.9912408815043243</c:v>
                </c:pt>
                <c:pt idx="5">
                  <c:v>1.7174640793614164</c:v>
                </c:pt>
                <c:pt idx="6">
                  <c:v>1.5409216832414814</c:v>
                </c:pt>
                <c:pt idx="7">
                  <c:v>1.5206165475520013</c:v>
                </c:pt>
                <c:pt idx="8">
                  <c:v>1.6603173334656609</c:v>
                </c:pt>
                <c:pt idx="9">
                  <c:v>4.5356060005731536</c:v>
                </c:pt>
                <c:pt idx="10">
                  <c:v>6.8052482582036067</c:v>
                </c:pt>
                <c:pt idx="11">
                  <c:v>7.9695477400458437</c:v>
                </c:pt>
              </c:numCache>
            </c:numRef>
          </c:val>
          <c:extLst>
            <c:ext xmlns:c16="http://schemas.microsoft.com/office/drawing/2014/chart" uri="{C3380CC4-5D6E-409C-BE32-E72D297353CC}">
              <c16:uniqueId val="{00000004-FB1D-4903-B777-01BAE80F00BB}"/>
            </c:ext>
          </c:extLst>
        </c:ser>
        <c:ser>
          <c:idx val="5"/>
          <c:order val="5"/>
          <c:tx>
            <c:strRef>
              <c:f>'8.13'!$A$15</c:f>
              <c:strCache>
                <c:ptCount val="1"/>
                <c:pt idx="0">
                  <c:v>Solar energy (solar panel)</c:v>
                </c:pt>
              </c:strCache>
            </c:strRef>
          </c:tx>
          <c:spPr>
            <a:solidFill>
              <a:srgbClr val="E86158"/>
            </a:solidFill>
          </c:spPr>
          <c:invertIfNegative val="0"/>
          <c:val>
            <c:numRef>
              <c:f>'8.13'!$B$15:$M$15</c:f>
              <c:numCache>
                <c:formatCode>#,##0.0</c:formatCode>
                <c:ptCount val="12"/>
                <c:pt idx="0">
                  <c:v>1E-3</c:v>
                </c:pt>
                <c:pt idx="1">
                  <c:v>3.0000000000000001E-3</c:v>
                </c:pt>
                <c:pt idx="2">
                  <c:v>7.0000000000000001E-3</c:v>
                </c:pt>
                <c:pt idx="3">
                  <c:v>1.0999999999999999E-2</c:v>
                </c:pt>
                <c:pt idx="4">
                  <c:v>8.0000000000000002E-3</c:v>
                </c:pt>
                <c:pt idx="5">
                  <c:v>0.01</c:v>
                </c:pt>
                <c:pt idx="6">
                  <c:v>1.0999999999999999E-2</c:v>
                </c:pt>
                <c:pt idx="7">
                  <c:v>0.01</c:v>
                </c:pt>
                <c:pt idx="8">
                  <c:v>7.0000000000000001E-3</c:v>
                </c:pt>
                <c:pt idx="9">
                  <c:v>2E-3</c:v>
                </c:pt>
                <c:pt idx="10">
                  <c:v>2E-3</c:v>
                </c:pt>
                <c:pt idx="11">
                  <c:v>1E-3</c:v>
                </c:pt>
              </c:numCache>
            </c:numRef>
          </c:val>
          <c:extLst>
            <c:ext xmlns:c16="http://schemas.microsoft.com/office/drawing/2014/chart" uri="{C3380CC4-5D6E-409C-BE32-E72D297353CC}">
              <c16:uniqueId val="{00000005-FB1D-4903-B777-01BAE80F00BB}"/>
            </c:ext>
          </c:extLst>
        </c:ser>
        <c:ser>
          <c:idx val="6"/>
          <c:order val="6"/>
          <c:tx>
            <c:strRef>
              <c:f>'8.13'!$A$16</c:f>
              <c:strCache>
                <c:ptCount val="1"/>
                <c:pt idx="0">
                  <c:v>Brown coal</c:v>
                </c:pt>
              </c:strCache>
            </c:strRef>
          </c:tx>
          <c:spPr>
            <a:solidFill>
              <a:srgbClr val="F0948F"/>
            </a:solidFill>
          </c:spPr>
          <c:invertIfNegative val="0"/>
          <c:val>
            <c:numRef>
              <c:f>'8.13'!$B$16:$M$16</c:f>
              <c:numCache>
                <c:formatCode>#,##0.0</c:formatCode>
                <c:ptCount val="12"/>
                <c:pt idx="0">
                  <c:v>1293.2952639999996</c:v>
                </c:pt>
                <c:pt idx="1">
                  <c:v>920.84760300000005</c:v>
                </c:pt>
                <c:pt idx="2">
                  <c:v>886.59536200000014</c:v>
                </c:pt>
                <c:pt idx="3">
                  <c:v>654.58228099999985</c:v>
                </c:pt>
                <c:pt idx="4">
                  <c:v>435.27684199999993</c:v>
                </c:pt>
                <c:pt idx="5">
                  <c:v>356.99892600000004</c:v>
                </c:pt>
                <c:pt idx="6">
                  <c:v>290.06350500000002</c:v>
                </c:pt>
                <c:pt idx="7">
                  <c:v>318.36514799999992</c:v>
                </c:pt>
                <c:pt idx="8">
                  <c:v>444.15164100000004</c:v>
                </c:pt>
                <c:pt idx="9">
                  <c:v>691.49198200000012</c:v>
                </c:pt>
                <c:pt idx="10">
                  <c:v>1022.858232</c:v>
                </c:pt>
                <c:pt idx="11">
                  <c:v>1132.133253</c:v>
                </c:pt>
              </c:numCache>
            </c:numRef>
          </c:val>
          <c:extLst>
            <c:ext xmlns:c16="http://schemas.microsoft.com/office/drawing/2014/chart" uri="{C3380CC4-5D6E-409C-BE32-E72D297353CC}">
              <c16:uniqueId val="{00000006-FB1D-4903-B777-01BAE80F00BB}"/>
            </c:ext>
          </c:extLst>
        </c:ser>
        <c:ser>
          <c:idx val="7"/>
          <c:order val="7"/>
          <c:tx>
            <c:strRef>
              <c:f>'8.13'!$A$17</c:f>
              <c:strCache>
                <c:ptCount val="1"/>
                <c:pt idx="0">
                  <c:v>Nuclear fuel</c:v>
                </c:pt>
              </c:strCache>
            </c:strRef>
          </c:tx>
          <c:spPr>
            <a:solidFill>
              <a:srgbClr val="F7C9C7"/>
            </a:solidFill>
          </c:spPr>
          <c:invertIfNegative val="0"/>
          <c:val>
            <c:numRef>
              <c:f>'8.13'!$B$17:$M$17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FB1D-4903-B777-01BAE80F00BB}"/>
            </c:ext>
          </c:extLst>
        </c:ser>
        <c:ser>
          <c:idx val="8"/>
          <c:order val="8"/>
          <c:tx>
            <c:strRef>
              <c:f>'8.13'!$A$18</c:f>
              <c:strCache>
                <c:ptCount val="1"/>
                <c:pt idx="0">
                  <c:v>Coke</c:v>
                </c:pt>
              </c:strCache>
            </c:strRef>
          </c:tx>
          <c:spPr>
            <a:solidFill>
              <a:srgbClr val="262626"/>
            </a:solidFill>
          </c:spPr>
          <c:invertIfNegative val="0"/>
          <c:val>
            <c:numRef>
              <c:f>'8.13'!$B$18:$M$18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FB1D-4903-B777-01BAE80F00BB}"/>
            </c:ext>
          </c:extLst>
        </c:ser>
        <c:ser>
          <c:idx val="9"/>
          <c:order val="9"/>
          <c:tx>
            <c:strRef>
              <c:f>'8.13'!$A$19</c:f>
              <c:strCache>
                <c:ptCount val="1"/>
                <c:pt idx="0">
                  <c:v>Waste heat</c:v>
                </c:pt>
              </c:strCache>
            </c:strRef>
          </c:tx>
          <c:spPr>
            <a:solidFill>
              <a:srgbClr val="646363"/>
            </a:solidFill>
          </c:spPr>
          <c:invertIfNegative val="0"/>
          <c:val>
            <c:numRef>
              <c:f>'8.13'!$B$19:$M$19</c:f>
              <c:numCache>
                <c:formatCode>#,##0.0</c:formatCode>
                <c:ptCount val="12"/>
                <c:pt idx="0">
                  <c:v>0.54300000000000004</c:v>
                </c:pt>
                <c:pt idx="1">
                  <c:v>0.19800000000000001</c:v>
                </c:pt>
                <c:pt idx="2">
                  <c:v>0.36399999999999999</c:v>
                </c:pt>
                <c:pt idx="3">
                  <c:v>0.11799999999999999</c:v>
                </c:pt>
                <c:pt idx="4">
                  <c:v>1.4E-2</c:v>
                </c:pt>
                <c:pt idx="5">
                  <c:v>0</c:v>
                </c:pt>
                <c:pt idx="6">
                  <c:v>8.0000000000000002E-3</c:v>
                </c:pt>
                <c:pt idx="7">
                  <c:v>1E-3</c:v>
                </c:pt>
                <c:pt idx="8">
                  <c:v>5.1200000000000004E-3</c:v>
                </c:pt>
                <c:pt idx="9">
                  <c:v>0.309</c:v>
                </c:pt>
                <c:pt idx="10">
                  <c:v>0.41623000000000004</c:v>
                </c:pt>
                <c:pt idx="11">
                  <c:v>0.841665</c:v>
                </c:pt>
              </c:numCache>
            </c:numRef>
          </c:val>
          <c:extLst>
            <c:ext xmlns:c16="http://schemas.microsoft.com/office/drawing/2014/chart" uri="{C3380CC4-5D6E-409C-BE32-E72D297353CC}">
              <c16:uniqueId val="{00000009-FB1D-4903-B777-01BAE80F00BB}"/>
            </c:ext>
          </c:extLst>
        </c:ser>
        <c:ser>
          <c:idx val="10"/>
          <c:order val="10"/>
          <c:tx>
            <c:strRef>
              <c:f>'8.13'!$A$20</c:f>
              <c:strCache>
                <c:ptCount val="1"/>
                <c:pt idx="0">
                  <c:v>Other liquid fuels</c:v>
                </c:pt>
              </c:strCache>
            </c:strRef>
          </c:tx>
          <c:spPr>
            <a:solidFill>
              <a:srgbClr val="9D9D9C"/>
            </a:solidFill>
          </c:spPr>
          <c:invertIfNegative val="0"/>
          <c:val>
            <c:numRef>
              <c:f>'8.13'!$B$20:$M$20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FB1D-4903-B777-01BAE80F00BB}"/>
            </c:ext>
          </c:extLst>
        </c:ser>
        <c:ser>
          <c:idx val="11"/>
          <c:order val="11"/>
          <c:tx>
            <c:strRef>
              <c:f>'8.13'!$A$21</c:f>
              <c:strCache>
                <c:ptCount val="1"/>
                <c:pt idx="0">
                  <c:v>Other solid fuels</c:v>
                </c:pt>
              </c:strCache>
            </c:strRef>
          </c:tx>
          <c:spPr>
            <a:solidFill>
              <a:srgbClr val="D0D0D0"/>
            </a:solidFill>
          </c:spPr>
          <c:invertIfNegative val="0"/>
          <c:val>
            <c:numRef>
              <c:f>'8.13'!$B$21:$M$21</c:f>
              <c:numCache>
                <c:formatCode>#,##0.0</c:formatCode>
                <c:ptCount val="12"/>
                <c:pt idx="0">
                  <c:v>1.05653</c:v>
                </c:pt>
                <c:pt idx="1">
                  <c:v>0.50409999999999999</c:v>
                </c:pt>
                <c:pt idx="2">
                  <c:v>1.44943</c:v>
                </c:pt>
                <c:pt idx="3">
                  <c:v>0.87248000000000003</c:v>
                </c:pt>
                <c:pt idx="4">
                  <c:v>2.0506700000000002</c:v>
                </c:pt>
                <c:pt idx="5">
                  <c:v>0.74954999999999994</c:v>
                </c:pt>
                <c:pt idx="6">
                  <c:v>0</c:v>
                </c:pt>
                <c:pt idx="7">
                  <c:v>0</c:v>
                </c:pt>
                <c:pt idx="8">
                  <c:v>0</c:v>
                </c:pt>
                <c:pt idx="9">
                  <c:v>0</c:v>
                </c:pt>
                <c:pt idx="10">
                  <c:v>0</c:v>
                </c:pt>
                <c:pt idx="11">
                  <c:v>0</c:v>
                </c:pt>
              </c:numCache>
            </c:numRef>
          </c:val>
          <c:extLst>
            <c:ext xmlns:c16="http://schemas.microsoft.com/office/drawing/2014/chart" uri="{C3380CC4-5D6E-409C-BE32-E72D297353CC}">
              <c16:uniqueId val="{0000000B-FB1D-4903-B777-01BAE80F00BB}"/>
            </c:ext>
          </c:extLst>
        </c:ser>
        <c:ser>
          <c:idx val="12"/>
          <c:order val="12"/>
          <c:tx>
            <c:strRef>
              <c:f>'8.13'!$A$22</c:f>
              <c:strCache>
                <c:ptCount val="1"/>
                <c:pt idx="0">
                  <c:v>Other gases</c:v>
                </c:pt>
              </c:strCache>
            </c:strRef>
          </c:tx>
          <c:spPr>
            <a:pattFill prst="ltUpDiag">
              <a:fgClr>
                <a:srgbClr val="23315F"/>
              </a:fgClr>
              <a:bgClr>
                <a:sysClr val="window" lastClr="FFFFFF"/>
              </a:bgClr>
            </a:pattFill>
          </c:spPr>
          <c:invertIfNegative val="0"/>
          <c:val>
            <c:numRef>
              <c:f>'8.13'!$B$22:$M$22</c:f>
              <c:numCache>
                <c:formatCode>#,##0.0</c:formatCode>
                <c:ptCount val="12"/>
                <c:pt idx="0">
                  <c:v>0</c:v>
                </c:pt>
                <c:pt idx="1">
                  <c:v>0</c:v>
                </c:pt>
                <c:pt idx="2">
                  <c:v>0</c:v>
                </c:pt>
                <c:pt idx="3">
                  <c:v>10.163</c:v>
                </c:pt>
                <c:pt idx="4">
                  <c:v>19.068000000000001</c:v>
                </c:pt>
                <c:pt idx="5">
                  <c:v>7.6319999999999997</c:v>
                </c:pt>
                <c:pt idx="6">
                  <c:v>7.8</c:v>
                </c:pt>
                <c:pt idx="7">
                  <c:v>3.5</c:v>
                </c:pt>
                <c:pt idx="8">
                  <c:v>0</c:v>
                </c:pt>
                <c:pt idx="9">
                  <c:v>3.0979999999999999</c:v>
                </c:pt>
                <c:pt idx="10">
                  <c:v>2</c:v>
                </c:pt>
                <c:pt idx="11">
                  <c:v>6.1</c:v>
                </c:pt>
              </c:numCache>
            </c:numRef>
          </c:val>
          <c:extLst>
            <c:ext xmlns:c16="http://schemas.microsoft.com/office/drawing/2014/chart" uri="{C3380CC4-5D6E-409C-BE32-E72D297353CC}">
              <c16:uniqueId val="{0000000C-FB1D-4903-B777-01BAE80F00BB}"/>
            </c:ext>
          </c:extLst>
        </c:ser>
        <c:ser>
          <c:idx val="13"/>
          <c:order val="13"/>
          <c:tx>
            <c:strRef>
              <c:f>'8.13'!$A$23</c:f>
              <c:strCache>
                <c:ptCount val="1"/>
                <c:pt idx="0">
                  <c:v>Other</c:v>
                </c:pt>
              </c:strCache>
            </c:strRef>
          </c:tx>
          <c:spPr>
            <a:pattFill prst="ltUpDiag">
              <a:fgClr>
                <a:srgbClr val="E02C1F"/>
              </a:fgClr>
              <a:bgClr>
                <a:sysClr val="window" lastClr="FFFFFF"/>
              </a:bgClr>
            </a:pattFill>
          </c:spPr>
          <c:invertIfNegative val="0"/>
          <c:val>
            <c:numRef>
              <c:f>'8.13'!$B$23:$M$23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FB1D-4903-B777-01BAE80F00BB}"/>
            </c:ext>
          </c:extLst>
        </c:ser>
        <c:ser>
          <c:idx val="14"/>
          <c:order val="14"/>
          <c:tx>
            <c:strRef>
              <c:f>'8.13'!$A$24</c:f>
              <c:strCache>
                <c:ptCount val="1"/>
                <c:pt idx="0">
                  <c:v>Fuel oils</c:v>
                </c:pt>
              </c:strCache>
            </c:strRef>
          </c:tx>
          <c:spPr>
            <a:pattFill prst="ltUpDiag">
              <a:fgClr>
                <a:srgbClr val="5A6588"/>
              </a:fgClr>
              <a:bgClr>
                <a:sysClr val="window" lastClr="FFFFFF"/>
              </a:bgClr>
            </a:pattFill>
          </c:spPr>
          <c:invertIfNegative val="0"/>
          <c:val>
            <c:numRef>
              <c:f>'8.13'!$B$24:$M$24</c:f>
              <c:numCache>
                <c:formatCode>#,##0.0</c:formatCode>
                <c:ptCount val="12"/>
                <c:pt idx="0">
                  <c:v>0.90181499999999992</c:v>
                </c:pt>
                <c:pt idx="1">
                  <c:v>0.13237000000000002</c:v>
                </c:pt>
                <c:pt idx="2">
                  <c:v>0.13292699999999999</c:v>
                </c:pt>
                <c:pt idx="3">
                  <c:v>0.119437</c:v>
                </c:pt>
                <c:pt idx="4">
                  <c:v>6.2948000000000004E-2</c:v>
                </c:pt>
                <c:pt idx="5">
                  <c:v>5.7731000000000005E-2</c:v>
                </c:pt>
                <c:pt idx="6">
                  <c:v>1.601E-2</c:v>
                </c:pt>
                <c:pt idx="7">
                  <c:v>2.3584000000000004E-2</c:v>
                </c:pt>
                <c:pt idx="8">
                  <c:v>4.9629E-2</c:v>
                </c:pt>
                <c:pt idx="9">
                  <c:v>0.34884399999999999</c:v>
                </c:pt>
                <c:pt idx="10">
                  <c:v>0.13293100000000002</c:v>
                </c:pt>
                <c:pt idx="11">
                  <c:v>0.30567099999999991</c:v>
                </c:pt>
              </c:numCache>
            </c:numRef>
          </c:val>
          <c:extLst>
            <c:ext xmlns:c16="http://schemas.microsoft.com/office/drawing/2014/chart" uri="{C3380CC4-5D6E-409C-BE32-E72D297353CC}">
              <c16:uniqueId val="{0000000E-FB1D-4903-B777-01BAE80F00BB}"/>
            </c:ext>
          </c:extLst>
        </c:ser>
        <c:ser>
          <c:idx val="15"/>
          <c:order val="15"/>
          <c:tx>
            <c:strRef>
              <c:f>'8.13'!$A$25</c:f>
              <c:strCache>
                <c:ptCount val="1"/>
                <c:pt idx="0">
                  <c:v>Natural gas</c:v>
                </c:pt>
              </c:strCache>
            </c:strRef>
          </c:tx>
          <c:spPr>
            <a:pattFill prst="ltUpDiag">
              <a:fgClr>
                <a:srgbClr val="E86158"/>
              </a:fgClr>
              <a:bgClr>
                <a:sysClr val="window" lastClr="FFFFFF"/>
              </a:bgClr>
            </a:pattFill>
          </c:spPr>
          <c:invertIfNegative val="0"/>
          <c:val>
            <c:numRef>
              <c:f>'8.13'!$B$25:$M$25</c:f>
              <c:numCache>
                <c:formatCode>#,##0.0</c:formatCode>
                <c:ptCount val="12"/>
                <c:pt idx="0">
                  <c:v>159.88197409821328</c:v>
                </c:pt>
                <c:pt idx="1">
                  <c:v>126.29975871521212</c:v>
                </c:pt>
                <c:pt idx="2">
                  <c:v>100.95833183498999</c:v>
                </c:pt>
                <c:pt idx="3">
                  <c:v>79.372222875532074</c:v>
                </c:pt>
                <c:pt idx="4">
                  <c:v>56.696691118495679</c:v>
                </c:pt>
                <c:pt idx="5">
                  <c:v>44.258535920638593</c:v>
                </c:pt>
                <c:pt idx="6">
                  <c:v>54.623690316758513</c:v>
                </c:pt>
                <c:pt idx="7">
                  <c:v>37.147331452448</c:v>
                </c:pt>
                <c:pt idx="8">
                  <c:v>36.299168666534342</c:v>
                </c:pt>
                <c:pt idx="9">
                  <c:v>71.155475999426855</c:v>
                </c:pt>
                <c:pt idx="10">
                  <c:v>100.83033774179641</c:v>
                </c:pt>
                <c:pt idx="11">
                  <c:v>121.27690325995415</c:v>
                </c:pt>
              </c:numCache>
            </c:numRef>
          </c:val>
          <c:extLst>
            <c:ext xmlns:c16="http://schemas.microsoft.com/office/drawing/2014/chart" uri="{C3380CC4-5D6E-409C-BE32-E72D297353CC}">
              <c16:uniqueId val="{0000000F-FB1D-4903-B777-01BAE80F00BB}"/>
            </c:ext>
          </c:extLst>
        </c:ser>
        <c:dLbls>
          <c:showLegendKey val="0"/>
          <c:showVal val="0"/>
          <c:showCatName val="0"/>
          <c:showSerName val="0"/>
          <c:showPercent val="0"/>
          <c:showBubbleSize val="0"/>
        </c:dLbls>
        <c:gapWidth val="50"/>
        <c:overlap val="100"/>
        <c:axId val="290626560"/>
        <c:axId val="290640640"/>
      </c:barChart>
      <c:catAx>
        <c:axId val="29062656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90640640"/>
        <c:crosses val="autoZero"/>
        <c:auto val="1"/>
        <c:lblAlgn val="ctr"/>
        <c:lblOffset val="100"/>
        <c:noMultiLvlLbl val="0"/>
      </c:catAx>
      <c:valAx>
        <c:axId val="290640640"/>
        <c:scaling>
          <c:orientation val="minMax"/>
          <c:max val="1750"/>
        </c:scaling>
        <c:delete val="0"/>
        <c:axPos val="l"/>
        <c:majorGridlines/>
        <c:numFmt formatCode="#,##0" sourceLinked="0"/>
        <c:majorTickMark val="none"/>
        <c:minorTickMark val="none"/>
        <c:tickLblPos val="nextTo"/>
        <c:spPr>
          <a:ln>
            <a:noFill/>
          </a:ln>
        </c:spPr>
        <c:txPr>
          <a:bodyPr/>
          <a:lstStyle/>
          <a:p>
            <a:pPr>
              <a:defRPr sz="900" b="0">
                <a:latin typeface="Arial" panose="020B0604020202020204" pitchFamily="34" charset="0"/>
                <a:cs typeface="Arial" panose="020B0604020202020204" pitchFamily="34" charset="0"/>
              </a:defRPr>
            </a:pPr>
            <a:endParaRPr lang="cs-CZ"/>
          </a:p>
        </c:txPr>
        <c:crossAx val="290626560"/>
        <c:crosses val="autoZero"/>
        <c:crossBetween val="between"/>
        <c:majorUnit val="25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A53F-43EA-A72D-3385B610C0F9}"/>
              </c:ext>
            </c:extLst>
          </c:dPt>
          <c:dPt>
            <c:idx val="1"/>
            <c:bubble3D val="0"/>
            <c:spPr>
              <a:solidFill>
                <a:schemeClr val="accent2"/>
              </a:solidFill>
            </c:spPr>
            <c:extLst>
              <c:ext xmlns:c16="http://schemas.microsoft.com/office/drawing/2014/chart" uri="{C3380CC4-5D6E-409C-BE32-E72D297353CC}">
                <c16:uniqueId val="{00000003-A53F-43EA-A72D-3385B610C0F9}"/>
              </c:ext>
            </c:extLst>
          </c:dPt>
          <c:dPt>
            <c:idx val="2"/>
            <c:bubble3D val="0"/>
            <c:spPr>
              <a:solidFill>
                <a:schemeClr val="accent3"/>
              </a:solidFill>
            </c:spPr>
            <c:extLst>
              <c:ext xmlns:c16="http://schemas.microsoft.com/office/drawing/2014/chart" uri="{C3380CC4-5D6E-409C-BE32-E72D297353CC}">
                <c16:uniqueId val="{00000005-A53F-43EA-A72D-3385B610C0F9}"/>
              </c:ext>
            </c:extLst>
          </c:dPt>
          <c:dPt>
            <c:idx val="3"/>
            <c:bubble3D val="0"/>
            <c:spPr>
              <a:solidFill>
                <a:schemeClr val="accent4"/>
              </a:solidFill>
            </c:spPr>
            <c:extLst>
              <c:ext xmlns:c16="http://schemas.microsoft.com/office/drawing/2014/chart" uri="{C3380CC4-5D6E-409C-BE32-E72D297353CC}">
                <c16:uniqueId val="{00000007-A53F-43EA-A72D-3385B610C0F9}"/>
              </c:ext>
            </c:extLst>
          </c:dPt>
          <c:dPt>
            <c:idx val="4"/>
            <c:bubble3D val="0"/>
            <c:spPr>
              <a:solidFill>
                <a:schemeClr val="accent5"/>
              </a:solidFill>
            </c:spPr>
            <c:extLst>
              <c:ext xmlns:c16="http://schemas.microsoft.com/office/drawing/2014/chart" uri="{C3380CC4-5D6E-409C-BE32-E72D297353CC}">
                <c16:uniqueId val="{00000009-A53F-43EA-A72D-3385B610C0F9}"/>
              </c:ext>
            </c:extLst>
          </c:dPt>
          <c:dPt>
            <c:idx val="5"/>
            <c:bubble3D val="0"/>
            <c:spPr>
              <a:solidFill>
                <a:schemeClr val="accent6"/>
              </a:solidFill>
            </c:spPr>
            <c:extLst>
              <c:ext xmlns:c16="http://schemas.microsoft.com/office/drawing/2014/chart" uri="{C3380CC4-5D6E-409C-BE32-E72D297353CC}">
                <c16:uniqueId val="{0000000B-A53F-43EA-A72D-3385B610C0F9}"/>
              </c:ext>
            </c:extLst>
          </c:dPt>
          <c:dPt>
            <c:idx val="6"/>
            <c:bubble3D val="0"/>
            <c:spPr>
              <a:solidFill>
                <a:srgbClr val="F0948F"/>
              </a:solidFill>
            </c:spPr>
            <c:extLst>
              <c:ext xmlns:c16="http://schemas.microsoft.com/office/drawing/2014/chart" uri="{C3380CC4-5D6E-409C-BE32-E72D297353CC}">
                <c16:uniqueId val="{0000000D-A53F-43EA-A72D-3385B610C0F9}"/>
              </c:ext>
            </c:extLst>
          </c:dPt>
          <c:dPt>
            <c:idx val="7"/>
            <c:bubble3D val="0"/>
            <c:spPr>
              <a:solidFill>
                <a:srgbClr val="F7C9C7"/>
              </a:solidFill>
            </c:spPr>
            <c:extLst>
              <c:ext xmlns:c16="http://schemas.microsoft.com/office/drawing/2014/chart" uri="{C3380CC4-5D6E-409C-BE32-E72D297353CC}">
                <c16:uniqueId val="{0000000F-A53F-43EA-A72D-3385B610C0F9}"/>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A53F-43EA-A72D-3385B610C0F9}"/>
            </c:ext>
          </c:extLst>
        </c:ser>
        <c:ser>
          <c:idx val="2"/>
          <c:order val="1"/>
          <c:dPt>
            <c:idx val="0"/>
            <c:bubble3D val="0"/>
            <c:spPr>
              <a:solidFill>
                <a:schemeClr val="accent1"/>
              </a:solidFill>
            </c:spPr>
            <c:extLst>
              <c:ext xmlns:c16="http://schemas.microsoft.com/office/drawing/2014/chart" uri="{C3380CC4-5D6E-409C-BE32-E72D297353CC}">
                <c16:uniqueId val="{00000012-A53F-43EA-A72D-3385B610C0F9}"/>
              </c:ext>
            </c:extLst>
          </c:dPt>
          <c:dPt>
            <c:idx val="1"/>
            <c:bubble3D val="0"/>
            <c:spPr>
              <a:solidFill>
                <a:schemeClr val="accent2"/>
              </a:solidFill>
            </c:spPr>
            <c:extLst>
              <c:ext xmlns:c16="http://schemas.microsoft.com/office/drawing/2014/chart" uri="{C3380CC4-5D6E-409C-BE32-E72D297353CC}">
                <c16:uniqueId val="{00000014-A53F-43EA-A72D-3385B610C0F9}"/>
              </c:ext>
            </c:extLst>
          </c:dPt>
          <c:dPt>
            <c:idx val="2"/>
            <c:bubble3D val="0"/>
            <c:spPr>
              <a:solidFill>
                <a:schemeClr val="accent3"/>
              </a:solidFill>
            </c:spPr>
            <c:extLst>
              <c:ext xmlns:c16="http://schemas.microsoft.com/office/drawing/2014/chart" uri="{C3380CC4-5D6E-409C-BE32-E72D297353CC}">
                <c16:uniqueId val="{00000016-A53F-43EA-A72D-3385B610C0F9}"/>
              </c:ext>
            </c:extLst>
          </c:dPt>
          <c:dPt>
            <c:idx val="3"/>
            <c:bubble3D val="0"/>
            <c:spPr>
              <a:solidFill>
                <a:schemeClr val="accent4"/>
              </a:solidFill>
            </c:spPr>
            <c:extLst>
              <c:ext xmlns:c16="http://schemas.microsoft.com/office/drawing/2014/chart" uri="{C3380CC4-5D6E-409C-BE32-E72D297353CC}">
                <c16:uniqueId val="{00000018-A53F-43EA-A72D-3385B610C0F9}"/>
              </c:ext>
            </c:extLst>
          </c:dPt>
          <c:dPt>
            <c:idx val="4"/>
            <c:bubble3D val="0"/>
            <c:spPr>
              <a:solidFill>
                <a:schemeClr val="accent5"/>
              </a:solidFill>
            </c:spPr>
            <c:extLst>
              <c:ext xmlns:c16="http://schemas.microsoft.com/office/drawing/2014/chart" uri="{C3380CC4-5D6E-409C-BE32-E72D297353CC}">
                <c16:uniqueId val="{0000001A-A53F-43EA-A72D-3385B610C0F9}"/>
              </c:ext>
            </c:extLst>
          </c:dPt>
          <c:dPt>
            <c:idx val="5"/>
            <c:bubble3D val="0"/>
            <c:spPr>
              <a:solidFill>
                <a:schemeClr val="accent6"/>
              </a:solidFill>
            </c:spPr>
            <c:extLst>
              <c:ext xmlns:c16="http://schemas.microsoft.com/office/drawing/2014/chart" uri="{C3380CC4-5D6E-409C-BE32-E72D297353CC}">
                <c16:uniqueId val="{0000001C-A53F-43EA-A72D-3385B610C0F9}"/>
              </c:ext>
            </c:extLst>
          </c:dPt>
          <c:dPt>
            <c:idx val="6"/>
            <c:bubble3D val="0"/>
            <c:spPr>
              <a:solidFill>
                <a:srgbClr val="F0948F"/>
              </a:solidFill>
            </c:spPr>
            <c:extLst>
              <c:ext xmlns:c16="http://schemas.microsoft.com/office/drawing/2014/chart" uri="{C3380CC4-5D6E-409C-BE32-E72D297353CC}">
                <c16:uniqueId val="{0000001E-A53F-43EA-A72D-3385B610C0F9}"/>
              </c:ext>
            </c:extLst>
          </c:dPt>
          <c:dPt>
            <c:idx val="7"/>
            <c:bubble3D val="0"/>
            <c:spPr>
              <a:solidFill>
                <a:srgbClr val="F7C9C7"/>
              </a:solidFill>
            </c:spPr>
            <c:extLst>
              <c:ext xmlns:c16="http://schemas.microsoft.com/office/drawing/2014/chart" uri="{C3380CC4-5D6E-409C-BE32-E72D297353CC}">
                <c16:uniqueId val="{00000020-A53F-43EA-A72D-3385B610C0F9}"/>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A53F-43EA-A72D-3385B610C0F9}"/>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6BE9-4063-BACE-DA2BF54FD16D}"/>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6BE9-4063-BACE-DA2BF54FD16D}"/>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6BE9-4063-BACE-DA2BF54FD16D}"/>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6BE9-4063-BACE-DA2BF54FD16D}"/>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6BE9-4063-BACE-DA2BF54FD16D}"/>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6BE9-4063-BACE-DA2BF54FD16D}"/>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6BE9-4063-BACE-DA2BF54FD16D}"/>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6BE9-4063-BACE-DA2BF54FD16D}"/>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6BE9-4063-BACE-DA2BF54FD16D}"/>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6BE9-4063-BACE-DA2BF54FD16D}"/>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6BE9-4063-BACE-DA2BF54FD16D}"/>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6BE9-4063-BACE-DA2BF54FD16D}"/>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6BE9-4063-BACE-DA2BF54FD16D}"/>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6BE9-4063-BACE-DA2BF54FD16D}"/>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6BE9-4063-BACE-DA2BF54FD16D}"/>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6BE9-4063-BACE-DA2BF54FD16D}"/>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baseline="0">
                <a:solidFill>
                  <a:srgbClr val="233060"/>
                </a:solidFill>
                <a:effectLst/>
              </a:rPr>
              <a:t>Heat consumption by national economy sector </a:t>
            </a:r>
            <a:r>
              <a:rPr lang="en-US" sz="1000" b="1" i="0" baseline="0">
                <a:solidFill>
                  <a:srgbClr val="233060"/>
                </a:solidFill>
                <a:effectLst/>
              </a:rPr>
              <a:t>[</a:t>
            </a:r>
            <a:r>
              <a:rPr lang="cs-CZ" sz="1000" b="1" i="0" baseline="0">
                <a:solidFill>
                  <a:srgbClr val="233060"/>
                </a:solidFill>
                <a:effectLst/>
              </a:rPr>
              <a:t>TJ</a:t>
            </a:r>
            <a:r>
              <a:rPr lang="en-US" sz="1000" b="1" i="0" baseline="0">
                <a:solidFill>
                  <a:srgbClr val="233060"/>
                </a:solidFill>
                <a:effectLst/>
              </a:rPr>
              <a:t>]</a:t>
            </a:r>
            <a:endParaRPr lang="cs-CZ" sz="1000">
              <a:solidFill>
                <a:srgbClr val="233060"/>
              </a:solidFill>
              <a:effectLst/>
            </a:endParaRPr>
          </a:p>
        </c:rich>
      </c:tx>
      <c:layout>
        <c:manualLayout>
          <c:xMode val="edge"/>
          <c:yMode val="edge"/>
          <c:x val="3.8293318071701689E-3"/>
          <c:y val="0"/>
        </c:manualLayout>
      </c:layout>
      <c:overlay val="0"/>
    </c:title>
    <c:autoTitleDeleted val="0"/>
    <c:plotArea>
      <c:layout>
        <c:manualLayout>
          <c:layoutTarget val="inner"/>
          <c:xMode val="edge"/>
          <c:yMode val="edge"/>
          <c:x val="7.2909980291895035E-2"/>
          <c:y val="0.22439385985842678"/>
          <c:w val="0.62054784332341095"/>
          <c:h val="0.58519685039370084"/>
        </c:manualLayout>
      </c:layout>
      <c:barChart>
        <c:barDir val="col"/>
        <c:grouping val="stacked"/>
        <c:varyColors val="0"/>
        <c:ser>
          <c:idx val="0"/>
          <c:order val="0"/>
          <c:tx>
            <c:strRef>
              <c:f>'8.14'!$A$27</c:f>
              <c:strCache>
                <c:ptCount val="1"/>
                <c:pt idx="0">
                  <c:v>Industry</c:v>
                </c:pt>
              </c:strCache>
            </c:strRef>
          </c:tx>
          <c:invertIfNegative val="0"/>
          <c:val>
            <c:numRef>
              <c:f>'8.14'!$B$27:$M$27</c:f>
              <c:numCache>
                <c:formatCode>#,##0.0</c:formatCode>
                <c:ptCount val="12"/>
                <c:pt idx="0">
                  <c:v>206.14100500000001</c:v>
                </c:pt>
                <c:pt idx="1">
                  <c:v>156.205398</c:v>
                </c:pt>
                <c:pt idx="2">
                  <c:v>148.64779099999998</c:v>
                </c:pt>
                <c:pt idx="3">
                  <c:v>121.953813</c:v>
                </c:pt>
                <c:pt idx="4">
                  <c:v>106.90447900000001</c:v>
                </c:pt>
                <c:pt idx="5">
                  <c:v>94.864649</c:v>
                </c:pt>
                <c:pt idx="6">
                  <c:v>74.761116999999999</c:v>
                </c:pt>
                <c:pt idx="7">
                  <c:v>82.473798000000002</c:v>
                </c:pt>
                <c:pt idx="8">
                  <c:v>99.572463999999997</c:v>
                </c:pt>
                <c:pt idx="9">
                  <c:v>124.02225</c:v>
                </c:pt>
                <c:pt idx="10">
                  <c:v>162.307759</c:v>
                </c:pt>
                <c:pt idx="11">
                  <c:v>141.82248800000002</c:v>
                </c:pt>
              </c:numCache>
            </c:numRef>
          </c:val>
          <c:extLst>
            <c:ext xmlns:c16="http://schemas.microsoft.com/office/drawing/2014/chart" uri="{C3380CC4-5D6E-409C-BE32-E72D297353CC}">
              <c16:uniqueId val="{00000000-FA99-4B1B-BCC9-AFDE24F83B76}"/>
            </c:ext>
          </c:extLst>
        </c:ser>
        <c:ser>
          <c:idx val="1"/>
          <c:order val="1"/>
          <c:tx>
            <c:strRef>
              <c:f>'8.14'!$A$28</c:f>
              <c:strCache>
                <c:ptCount val="1"/>
                <c:pt idx="0">
                  <c:v>Energy</c:v>
                </c:pt>
              </c:strCache>
            </c:strRef>
          </c:tx>
          <c:invertIfNegative val="0"/>
          <c:val>
            <c:numRef>
              <c:f>'8.14'!$B$28:$M$28</c:f>
              <c:numCache>
                <c:formatCode>#,##0.0</c:formatCode>
                <c:ptCount val="12"/>
                <c:pt idx="0">
                  <c:v>0.26417199999999996</c:v>
                </c:pt>
                <c:pt idx="1">
                  <c:v>0.430141</c:v>
                </c:pt>
                <c:pt idx="2">
                  <c:v>0.45884999999999998</c:v>
                </c:pt>
                <c:pt idx="3">
                  <c:v>0.26155600000000001</c:v>
                </c:pt>
                <c:pt idx="4">
                  <c:v>0.22873500000000002</c:v>
                </c:pt>
                <c:pt idx="5">
                  <c:v>0.28923000000000004</c:v>
                </c:pt>
                <c:pt idx="6">
                  <c:v>8.9999999999999993E-3</c:v>
                </c:pt>
                <c:pt idx="7">
                  <c:v>8.9999999999999993E-3</c:v>
                </c:pt>
                <c:pt idx="8">
                  <c:v>1.4999999999999999E-2</c:v>
                </c:pt>
                <c:pt idx="9">
                  <c:v>6.1490000000000003E-2</c:v>
                </c:pt>
                <c:pt idx="10">
                  <c:v>0.12289</c:v>
                </c:pt>
                <c:pt idx="11">
                  <c:v>0.17363000000000001</c:v>
                </c:pt>
              </c:numCache>
            </c:numRef>
          </c:val>
          <c:extLst>
            <c:ext xmlns:c16="http://schemas.microsoft.com/office/drawing/2014/chart" uri="{C3380CC4-5D6E-409C-BE32-E72D297353CC}">
              <c16:uniqueId val="{00000001-FA99-4B1B-BCC9-AFDE24F83B76}"/>
            </c:ext>
          </c:extLst>
        </c:ser>
        <c:ser>
          <c:idx val="2"/>
          <c:order val="2"/>
          <c:tx>
            <c:strRef>
              <c:f>'8.14'!$A$29</c:f>
              <c:strCache>
                <c:ptCount val="1"/>
                <c:pt idx="0">
                  <c:v>Transport</c:v>
                </c:pt>
              </c:strCache>
            </c:strRef>
          </c:tx>
          <c:invertIfNegative val="0"/>
          <c:val>
            <c:numRef>
              <c:f>'8.14'!$B$29:$M$29</c:f>
              <c:numCache>
                <c:formatCode>#,##0.0</c:formatCode>
                <c:ptCount val="12"/>
                <c:pt idx="0">
                  <c:v>3.14662</c:v>
                </c:pt>
                <c:pt idx="1">
                  <c:v>1.95702</c:v>
                </c:pt>
                <c:pt idx="2">
                  <c:v>1.4041700000000001</c:v>
                </c:pt>
                <c:pt idx="3">
                  <c:v>0.94679999999999997</c:v>
                </c:pt>
                <c:pt idx="4">
                  <c:v>0.27111000000000002</c:v>
                </c:pt>
                <c:pt idx="5">
                  <c:v>0.1724</c:v>
                </c:pt>
                <c:pt idx="6">
                  <c:v>8.3360000000000004E-2</c:v>
                </c:pt>
                <c:pt idx="7">
                  <c:v>0.10556</c:v>
                </c:pt>
                <c:pt idx="8">
                  <c:v>0.17888999999999999</c:v>
                </c:pt>
                <c:pt idx="9">
                  <c:v>0.66465999999999992</c:v>
                </c:pt>
                <c:pt idx="10">
                  <c:v>1.2731399999999999</c:v>
                </c:pt>
                <c:pt idx="11">
                  <c:v>2.36714</c:v>
                </c:pt>
              </c:numCache>
            </c:numRef>
          </c:val>
          <c:extLst>
            <c:ext xmlns:c16="http://schemas.microsoft.com/office/drawing/2014/chart" uri="{C3380CC4-5D6E-409C-BE32-E72D297353CC}">
              <c16:uniqueId val="{00000002-FA99-4B1B-BCC9-AFDE24F83B76}"/>
            </c:ext>
          </c:extLst>
        </c:ser>
        <c:ser>
          <c:idx val="3"/>
          <c:order val="3"/>
          <c:tx>
            <c:strRef>
              <c:f>'8.14'!$A$30</c:f>
              <c:strCache>
                <c:ptCount val="1"/>
                <c:pt idx="0">
                  <c:v>Construction</c:v>
                </c:pt>
              </c:strCache>
            </c:strRef>
          </c:tx>
          <c:invertIfNegative val="0"/>
          <c:val>
            <c:numRef>
              <c:f>'8.14'!$B$30:$M$30</c:f>
              <c:numCache>
                <c:formatCode>#,##0.0</c:formatCode>
                <c:ptCount val="12"/>
                <c:pt idx="0">
                  <c:v>2.208224</c:v>
                </c:pt>
                <c:pt idx="1">
                  <c:v>1.255925</c:v>
                </c:pt>
                <c:pt idx="2">
                  <c:v>0.98887700000000012</c:v>
                </c:pt>
                <c:pt idx="3">
                  <c:v>0.81204600000000005</c:v>
                </c:pt>
                <c:pt idx="4">
                  <c:v>0.170679</c:v>
                </c:pt>
                <c:pt idx="5">
                  <c:v>0.12078999999999999</c:v>
                </c:pt>
                <c:pt idx="6">
                  <c:v>5.9519999999999997E-2</c:v>
                </c:pt>
                <c:pt idx="7">
                  <c:v>5.407E-2</c:v>
                </c:pt>
                <c:pt idx="8">
                  <c:v>8.0860000000000001E-2</c:v>
                </c:pt>
                <c:pt idx="9">
                  <c:v>0.69239800000000007</c:v>
                </c:pt>
                <c:pt idx="10">
                  <c:v>1.495209</c:v>
                </c:pt>
                <c:pt idx="11">
                  <c:v>2.0023919999999999</c:v>
                </c:pt>
              </c:numCache>
            </c:numRef>
          </c:val>
          <c:extLst>
            <c:ext xmlns:c16="http://schemas.microsoft.com/office/drawing/2014/chart" uri="{C3380CC4-5D6E-409C-BE32-E72D297353CC}">
              <c16:uniqueId val="{00000003-FA99-4B1B-BCC9-AFDE24F83B76}"/>
            </c:ext>
          </c:extLst>
        </c:ser>
        <c:ser>
          <c:idx val="4"/>
          <c:order val="4"/>
          <c:tx>
            <c:strRef>
              <c:f>'8.14'!$A$31</c:f>
              <c:strCache>
                <c:ptCount val="1"/>
                <c:pt idx="0">
                  <c:v>Farming and forestry</c:v>
                </c:pt>
              </c:strCache>
            </c:strRef>
          </c:tx>
          <c:invertIfNegative val="0"/>
          <c:val>
            <c:numRef>
              <c:f>'8.14'!$B$31:$M$31</c:f>
              <c:numCache>
                <c:formatCode>#,##0.0</c:formatCode>
                <c:ptCount val="12"/>
                <c:pt idx="0">
                  <c:v>1.29525</c:v>
                </c:pt>
                <c:pt idx="1">
                  <c:v>1.08507</c:v>
                </c:pt>
                <c:pt idx="2">
                  <c:v>1.0360400000000001</c:v>
                </c:pt>
                <c:pt idx="3">
                  <c:v>0.73950000000000005</c:v>
                </c:pt>
                <c:pt idx="4">
                  <c:v>0.67216000000000009</c:v>
                </c:pt>
                <c:pt idx="5">
                  <c:v>0.59483000000000008</c:v>
                </c:pt>
                <c:pt idx="6">
                  <c:v>0.57152999999999998</c:v>
                </c:pt>
                <c:pt idx="7">
                  <c:v>0.59140999999999999</c:v>
                </c:pt>
                <c:pt idx="8">
                  <c:v>0.55513999999999997</c:v>
                </c:pt>
                <c:pt idx="9">
                  <c:v>0.87435000000000007</c:v>
                </c:pt>
                <c:pt idx="10">
                  <c:v>1.1335899999999999</c:v>
                </c:pt>
                <c:pt idx="11">
                  <c:v>1.3458200000000002</c:v>
                </c:pt>
              </c:numCache>
            </c:numRef>
          </c:val>
          <c:extLst>
            <c:ext xmlns:c16="http://schemas.microsoft.com/office/drawing/2014/chart" uri="{C3380CC4-5D6E-409C-BE32-E72D297353CC}">
              <c16:uniqueId val="{00000004-FA99-4B1B-BCC9-AFDE24F83B76}"/>
            </c:ext>
          </c:extLst>
        </c:ser>
        <c:ser>
          <c:idx val="5"/>
          <c:order val="5"/>
          <c:tx>
            <c:strRef>
              <c:f>'8.14'!$A$32</c:f>
              <c:strCache>
                <c:ptCount val="1"/>
                <c:pt idx="0">
                  <c:v>Households</c:v>
                </c:pt>
              </c:strCache>
            </c:strRef>
          </c:tx>
          <c:spPr>
            <a:solidFill>
              <a:schemeClr val="accent6"/>
            </a:solidFill>
          </c:spPr>
          <c:invertIfNegative val="0"/>
          <c:val>
            <c:numRef>
              <c:f>'8.14'!$B$32:$M$32</c:f>
              <c:numCache>
                <c:formatCode>#,##0.0</c:formatCode>
                <c:ptCount val="12"/>
                <c:pt idx="0">
                  <c:v>203.10103799999999</c:v>
                </c:pt>
                <c:pt idx="1">
                  <c:v>125.560889</c:v>
                </c:pt>
                <c:pt idx="2">
                  <c:v>115.10428899999999</c:v>
                </c:pt>
                <c:pt idx="3">
                  <c:v>79.311530999999988</c:v>
                </c:pt>
                <c:pt idx="4">
                  <c:v>37.682887000000001</c:v>
                </c:pt>
                <c:pt idx="5">
                  <c:v>31.207670999999998</c:v>
                </c:pt>
                <c:pt idx="6">
                  <c:v>29.024715</c:v>
                </c:pt>
                <c:pt idx="7">
                  <c:v>28.129246000000002</c:v>
                </c:pt>
                <c:pt idx="8">
                  <c:v>40.427946000000006</c:v>
                </c:pt>
                <c:pt idx="9">
                  <c:v>88.792622999999992</c:v>
                </c:pt>
                <c:pt idx="10">
                  <c:v>150.94657699999999</c:v>
                </c:pt>
                <c:pt idx="11">
                  <c:v>182.320055</c:v>
                </c:pt>
              </c:numCache>
            </c:numRef>
          </c:val>
          <c:extLst>
            <c:ext xmlns:c16="http://schemas.microsoft.com/office/drawing/2014/chart" uri="{C3380CC4-5D6E-409C-BE32-E72D297353CC}">
              <c16:uniqueId val="{00000005-FA99-4B1B-BCC9-AFDE24F83B76}"/>
            </c:ext>
          </c:extLst>
        </c:ser>
        <c:ser>
          <c:idx val="6"/>
          <c:order val="6"/>
          <c:tx>
            <c:strRef>
              <c:f>'8.14'!$A$33</c:f>
              <c:strCache>
                <c:ptCount val="1"/>
                <c:pt idx="0">
                  <c:v>Retail, services, schools, health care</c:v>
                </c:pt>
              </c:strCache>
            </c:strRef>
          </c:tx>
          <c:spPr>
            <a:solidFill>
              <a:srgbClr val="F0948F"/>
            </a:solidFill>
          </c:spPr>
          <c:invertIfNegative val="0"/>
          <c:val>
            <c:numRef>
              <c:f>'8.14'!$B$33:$M$33</c:f>
              <c:numCache>
                <c:formatCode>#,##0.0</c:formatCode>
                <c:ptCount val="12"/>
                <c:pt idx="0">
                  <c:v>93.670826999999989</c:v>
                </c:pt>
                <c:pt idx="1">
                  <c:v>56.129656999999995</c:v>
                </c:pt>
                <c:pt idx="2">
                  <c:v>47.551063000000013</c:v>
                </c:pt>
                <c:pt idx="3">
                  <c:v>29.775099000000001</c:v>
                </c:pt>
                <c:pt idx="4">
                  <c:v>11.727079999999999</c:v>
                </c:pt>
                <c:pt idx="5">
                  <c:v>8.8438049999999997</c:v>
                </c:pt>
                <c:pt idx="6">
                  <c:v>6.7755459999999994</c:v>
                </c:pt>
                <c:pt idx="7">
                  <c:v>7.4724729999999999</c:v>
                </c:pt>
                <c:pt idx="8">
                  <c:v>9.8068830000000009</c:v>
                </c:pt>
                <c:pt idx="9">
                  <c:v>31.229406000000008</c:v>
                </c:pt>
                <c:pt idx="10">
                  <c:v>60.546701000000006</c:v>
                </c:pt>
                <c:pt idx="11">
                  <c:v>80.154529999999994</c:v>
                </c:pt>
              </c:numCache>
            </c:numRef>
          </c:val>
          <c:extLst>
            <c:ext xmlns:c16="http://schemas.microsoft.com/office/drawing/2014/chart" uri="{C3380CC4-5D6E-409C-BE32-E72D297353CC}">
              <c16:uniqueId val="{00000006-FA99-4B1B-BCC9-AFDE24F83B76}"/>
            </c:ext>
          </c:extLst>
        </c:ser>
        <c:ser>
          <c:idx val="7"/>
          <c:order val="7"/>
          <c:tx>
            <c:strRef>
              <c:f>'8.14'!$A$34</c:f>
              <c:strCache>
                <c:ptCount val="1"/>
                <c:pt idx="0">
                  <c:v>Other</c:v>
                </c:pt>
              </c:strCache>
            </c:strRef>
          </c:tx>
          <c:spPr>
            <a:solidFill>
              <a:srgbClr val="F7C9C7"/>
            </a:solidFill>
          </c:spPr>
          <c:invertIfNegative val="0"/>
          <c:val>
            <c:numRef>
              <c:f>'8.14'!$B$34:$M$34</c:f>
              <c:numCache>
                <c:formatCode>#,##0.0</c:formatCode>
                <c:ptCount val="12"/>
                <c:pt idx="0">
                  <c:v>0.5411220000000001</c:v>
                </c:pt>
                <c:pt idx="1">
                  <c:v>0.31564800000000004</c:v>
                </c:pt>
                <c:pt idx="2">
                  <c:v>0.22789199999999998</c:v>
                </c:pt>
                <c:pt idx="3">
                  <c:v>9.7939999999999999E-2</c:v>
                </c:pt>
                <c:pt idx="4">
                  <c:v>5.0000000000000001E-3</c:v>
                </c:pt>
                <c:pt idx="5">
                  <c:v>0</c:v>
                </c:pt>
                <c:pt idx="6">
                  <c:v>0.01</c:v>
                </c:pt>
                <c:pt idx="7">
                  <c:v>0.01</c:v>
                </c:pt>
                <c:pt idx="8">
                  <c:v>0.10340200000000001</c:v>
                </c:pt>
                <c:pt idx="9">
                  <c:v>0.44044599999999995</c:v>
                </c:pt>
                <c:pt idx="10">
                  <c:v>0.96182899999999993</c:v>
                </c:pt>
                <c:pt idx="11">
                  <c:v>1.089499</c:v>
                </c:pt>
              </c:numCache>
            </c:numRef>
          </c:val>
          <c:extLst>
            <c:ext xmlns:c16="http://schemas.microsoft.com/office/drawing/2014/chart" uri="{C3380CC4-5D6E-409C-BE32-E72D297353CC}">
              <c16:uniqueId val="{00000007-FA99-4B1B-BCC9-AFDE24F83B76}"/>
            </c:ext>
          </c:extLst>
        </c:ser>
        <c:dLbls>
          <c:showLegendKey val="0"/>
          <c:showVal val="0"/>
          <c:showCatName val="0"/>
          <c:showSerName val="0"/>
          <c:showPercent val="0"/>
          <c:showBubbleSize val="0"/>
        </c:dLbls>
        <c:gapWidth val="50"/>
        <c:overlap val="100"/>
        <c:axId val="284426240"/>
        <c:axId val="284427776"/>
      </c:barChart>
      <c:catAx>
        <c:axId val="2844262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4427776"/>
        <c:crosses val="autoZero"/>
        <c:auto val="1"/>
        <c:lblAlgn val="ctr"/>
        <c:lblOffset val="100"/>
        <c:noMultiLvlLbl val="0"/>
      </c:catAx>
      <c:valAx>
        <c:axId val="284427776"/>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4426240"/>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cs-CZ" sz="1000" b="1" i="0" baseline="0">
                <a:solidFill>
                  <a:srgbClr val="233060"/>
                </a:solidFill>
                <a:effectLst/>
              </a:rPr>
              <a:t>Share in CR</a:t>
            </a:r>
            <a:endParaRPr lang="cs-CZ" sz="1000">
              <a:solidFill>
                <a:srgbClr val="233060"/>
              </a:solidFill>
              <a:effectLst/>
            </a:endParaRP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'8.14'!$M$39</c:f>
              <c:strCache>
                <c:ptCount val="1"/>
                <c:pt idx="0">
                  <c:v>Installed capacity</c:v>
                </c:pt>
              </c:strCache>
            </c:strRef>
          </c:tx>
          <c:invertIfNegative val="0"/>
          <c:val>
            <c:numRef>
              <c:f>'8.14'!$N$39</c:f>
              <c:numCache>
                <c:formatCode>0.0%</c:formatCode>
                <c:ptCount val="1"/>
                <c:pt idx="0">
                  <c:v>3.3806969432742064E-2</c:v>
                </c:pt>
              </c:numCache>
            </c:numRef>
          </c:val>
          <c:extLst>
            <c:ext xmlns:c16="http://schemas.microsoft.com/office/drawing/2014/chart" uri="{C3380CC4-5D6E-409C-BE32-E72D297353CC}">
              <c16:uniqueId val="{00000000-0A0C-4FB2-83B0-E06802AF94F6}"/>
            </c:ext>
          </c:extLst>
        </c:ser>
        <c:ser>
          <c:idx val="1"/>
          <c:order val="1"/>
          <c:tx>
            <c:strRef>
              <c:f>'8.14'!$M$40</c:f>
              <c:strCache>
                <c:ptCount val="1"/>
                <c:pt idx="0">
                  <c:v>Gross heat production</c:v>
                </c:pt>
              </c:strCache>
            </c:strRef>
          </c:tx>
          <c:invertIfNegative val="0"/>
          <c:val>
            <c:numRef>
              <c:f>'8.14'!$N$40</c:f>
              <c:numCache>
                <c:formatCode>0.0%</c:formatCode>
                <c:ptCount val="1"/>
                <c:pt idx="0">
                  <c:v>4.8220123655509393E-2</c:v>
                </c:pt>
              </c:numCache>
            </c:numRef>
          </c:val>
          <c:extLst>
            <c:ext xmlns:c16="http://schemas.microsoft.com/office/drawing/2014/chart" uri="{C3380CC4-5D6E-409C-BE32-E72D297353CC}">
              <c16:uniqueId val="{00000001-0A0C-4FB2-83B0-E06802AF94F6}"/>
            </c:ext>
          </c:extLst>
        </c:ser>
        <c:ser>
          <c:idx val="2"/>
          <c:order val="2"/>
          <c:tx>
            <c:strRef>
              <c:f>'8.14'!$M$41</c:f>
              <c:strCache>
                <c:ptCount val="1"/>
                <c:pt idx="0">
                  <c:v>Heat supply</c:v>
                </c:pt>
              </c:strCache>
            </c:strRef>
          </c:tx>
          <c:invertIfNegative val="0"/>
          <c:val>
            <c:numRef>
              <c:f>'8.14'!$N$41</c:f>
              <c:numCache>
                <c:formatCode>0.0%</c:formatCode>
                <c:ptCount val="1"/>
                <c:pt idx="0">
                  <c:v>4.3817653524950664E-2</c:v>
                </c:pt>
              </c:numCache>
            </c:numRef>
          </c:val>
          <c:extLst>
            <c:ext xmlns:c16="http://schemas.microsoft.com/office/drawing/2014/chart" uri="{C3380CC4-5D6E-409C-BE32-E72D297353CC}">
              <c16:uniqueId val="{00000002-0A0C-4FB2-83B0-E06802AF94F6}"/>
            </c:ext>
          </c:extLst>
        </c:ser>
        <c:dLbls>
          <c:showLegendKey val="0"/>
          <c:showVal val="0"/>
          <c:showCatName val="0"/>
          <c:showSerName val="0"/>
          <c:showPercent val="0"/>
          <c:showBubbleSize val="0"/>
        </c:dLbls>
        <c:gapWidth val="150"/>
        <c:axId val="284471296"/>
        <c:axId val="284472832"/>
      </c:barChart>
      <c:catAx>
        <c:axId val="284471296"/>
        <c:scaling>
          <c:orientation val="maxMin"/>
        </c:scaling>
        <c:delete val="0"/>
        <c:axPos val="l"/>
        <c:numFmt formatCode="General" sourceLinked="1"/>
        <c:majorTickMark val="none"/>
        <c:minorTickMark val="none"/>
        <c:tickLblPos val="none"/>
        <c:crossAx val="284472832"/>
        <c:crosses val="autoZero"/>
        <c:auto val="1"/>
        <c:lblAlgn val="ctr"/>
        <c:lblOffset val="100"/>
        <c:noMultiLvlLbl val="0"/>
      </c:catAx>
      <c:valAx>
        <c:axId val="284472832"/>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4471296"/>
        <c:crosses val="max"/>
        <c:crossBetween val="between"/>
      </c:valAx>
    </c:plotArea>
    <c:legend>
      <c:legendPos val="b"/>
      <c:layout>
        <c:manualLayout>
          <c:xMode val="edge"/>
          <c:yMode val="edge"/>
          <c:x val="1.5162396231415507E-3"/>
          <c:y val="0.69446309230554226"/>
          <c:w val="0.57742957862484767"/>
          <c:h val="0.30553690769445763"/>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solidFill>
                  <a:schemeClr val="tx2"/>
                </a:solidFill>
              </a:defRPr>
            </a:pPr>
            <a:r>
              <a:rPr lang="cs-CZ" sz="1000" b="1" i="0" baseline="0">
                <a:solidFill>
                  <a:srgbClr val="233060"/>
                </a:solidFill>
                <a:effectLst/>
                <a:latin typeface="Arial" panose="020B0604020202020204" pitchFamily="34" charset="0"/>
                <a:cs typeface="Arial" panose="020B0604020202020204" pitchFamily="34" charset="0"/>
              </a:rPr>
              <a:t>Heat supply by fuel </a:t>
            </a:r>
            <a:r>
              <a:rPr lang="en-US" sz="1000" b="1" i="0" baseline="0">
                <a:solidFill>
                  <a:srgbClr val="233060"/>
                </a:solidFill>
                <a:effectLst/>
                <a:latin typeface="Arial" panose="020B0604020202020204" pitchFamily="34" charset="0"/>
                <a:cs typeface="Arial" panose="020B0604020202020204" pitchFamily="34" charset="0"/>
              </a:rPr>
              <a:t>[</a:t>
            </a:r>
            <a:r>
              <a:rPr lang="cs-CZ" sz="1000" b="1" i="0" baseline="0">
                <a:solidFill>
                  <a:srgbClr val="233060"/>
                </a:solidFill>
                <a:effectLst/>
                <a:latin typeface="Arial" panose="020B0604020202020204" pitchFamily="34" charset="0"/>
                <a:cs typeface="Arial" panose="020B0604020202020204" pitchFamily="34" charset="0"/>
              </a:rPr>
              <a:t>TJ</a:t>
            </a:r>
            <a:r>
              <a:rPr lang="en-US" sz="1000" b="1" i="0" baseline="0">
                <a:solidFill>
                  <a:srgbClr val="233060"/>
                </a:solidFill>
                <a:effectLst/>
                <a:latin typeface="Arial" panose="020B0604020202020204" pitchFamily="34" charset="0"/>
                <a:cs typeface="Arial" panose="020B0604020202020204" pitchFamily="34" charset="0"/>
              </a:rPr>
              <a:t>]</a:t>
            </a:r>
            <a:endParaRPr lang="cs-CZ" sz="1000">
              <a:solidFill>
                <a:srgbClr val="233060"/>
              </a:solidFill>
              <a:effectLst/>
              <a:latin typeface="Arial" panose="020B0604020202020204" pitchFamily="34" charset="0"/>
              <a:cs typeface="Arial" panose="020B0604020202020204" pitchFamily="34" charset="0"/>
            </a:endParaRPr>
          </a:p>
        </c:rich>
      </c:tx>
      <c:layout>
        <c:manualLayout>
          <c:xMode val="edge"/>
          <c:yMode val="edge"/>
          <c:x val="2.8085811307106494E-3"/>
          <c:y val="2.8891280065699226E-2"/>
        </c:manualLayout>
      </c:layout>
      <c:overlay val="0"/>
    </c:title>
    <c:autoTitleDeleted val="0"/>
    <c:plotArea>
      <c:layout/>
      <c:barChart>
        <c:barDir val="col"/>
        <c:grouping val="stacked"/>
        <c:varyColors val="0"/>
        <c:ser>
          <c:idx val="0"/>
          <c:order val="0"/>
          <c:tx>
            <c:strRef>
              <c:f>'8.14'!$A$10</c:f>
              <c:strCache>
                <c:ptCount val="1"/>
                <c:pt idx="0">
                  <c:v>Biomass</c:v>
                </c:pt>
              </c:strCache>
            </c:strRef>
          </c:tx>
          <c:spPr>
            <a:solidFill>
              <a:srgbClr val="23315F"/>
            </a:solidFill>
          </c:spPr>
          <c:invertIfNegative val="0"/>
          <c:val>
            <c:numRef>
              <c:f>'8.14'!$B$10:$M$10</c:f>
              <c:numCache>
                <c:formatCode>#,##0.0</c:formatCode>
                <c:ptCount val="12"/>
                <c:pt idx="0">
                  <c:v>80.587635000000006</c:v>
                </c:pt>
                <c:pt idx="1">
                  <c:v>80.720237999999995</c:v>
                </c:pt>
                <c:pt idx="2">
                  <c:v>51.354012000000004</c:v>
                </c:pt>
                <c:pt idx="3">
                  <c:v>33.836576000000001</c:v>
                </c:pt>
                <c:pt idx="4">
                  <c:v>17.278586999999998</c:v>
                </c:pt>
                <c:pt idx="5">
                  <c:v>11.078014999999999</c:v>
                </c:pt>
                <c:pt idx="6">
                  <c:v>8.2426630000000003</c:v>
                </c:pt>
                <c:pt idx="7">
                  <c:v>7.4677620000000005</c:v>
                </c:pt>
                <c:pt idx="8">
                  <c:v>15.057658999999999</c:v>
                </c:pt>
                <c:pt idx="9">
                  <c:v>51.045484999999999</c:v>
                </c:pt>
                <c:pt idx="10">
                  <c:v>88.071816000000013</c:v>
                </c:pt>
                <c:pt idx="11">
                  <c:v>76.701584999999994</c:v>
                </c:pt>
              </c:numCache>
            </c:numRef>
          </c:val>
          <c:extLst>
            <c:ext xmlns:c16="http://schemas.microsoft.com/office/drawing/2014/chart" uri="{C3380CC4-5D6E-409C-BE32-E72D297353CC}">
              <c16:uniqueId val="{00000000-CEFC-45C0-93EE-DC9598E52E86}"/>
            </c:ext>
          </c:extLst>
        </c:ser>
        <c:ser>
          <c:idx val="1"/>
          <c:order val="1"/>
          <c:tx>
            <c:strRef>
              <c:f>'8.14'!$A$11</c:f>
              <c:strCache>
                <c:ptCount val="1"/>
                <c:pt idx="0">
                  <c:v>Biogas</c:v>
                </c:pt>
              </c:strCache>
            </c:strRef>
          </c:tx>
          <c:spPr>
            <a:solidFill>
              <a:srgbClr val="5A6588"/>
            </a:solidFill>
          </c:spPr>
          <c:invertIfNegative val="0"/>
          <c:val>
            <c:numRef>
              <c:f>'8.14'!$B$11:$M$11</c:f>
              <c:numCache>
                <c:formatCode>#,##0.0</c:formatCode>
                <c:ptCount val="12"/>
                <c:pt idx="0">
                  <c:v>0.91243000000000007</c:v>
                </c:pt>
                <c:pt idx="1">
                  <c:v>2.0799099999999999</c:v>
                </c:pt>
                <c:pt idx="2">
                  <c:v>1.06294</c:v>
                </c:pt>
                <c:pt idx="3">
                  <c:v>0.48348000000000002</c:v>
                </c:pt>
                <c:pt idx="4">
                  <c:v>0.31219000000000002</c:v>
                </c:pt>
                <c:pt idx="5">
                  <c:v>0.24035000000000004</c:v>
                </c:pt>
                <c:pt idx="6">
                  <c:v>0.18681</c:v>
                </c:pt>
                <c:pt idx="7">
                  <c:v>0.33278999999999997</c:v>
                </c:pt>
                <c:pt idx="8">
                  <c:v>0.22947999999999999</c:v>
                </c:pt>
                <c:pt idx="9">
                  <c:v>0.59475999999999996</c:v>
                </c:pt>
                <c:pt idx="10">
                  <c:v>1.2342599999999999</c:v>
                </c:pt>
                <c:pt idx="11">
                  <c:v>1.2598400000000001</c:v>
                </c:pt>
              </c:numCache>
            </c:numRef>
          </c:val>
          <c:extLst>
            <c:ext xmlns:c16="http://schemas.microsoft.com/office/drawing/2014/chart" uri="{C3380CC4-5D6E-409C-BE32-E72D297353CC}">
              <c16:uniqueId val="{00000001-CEFC-45C0-93EE-DC9598E52E86}"/>
            </c:ext>
          </c:extLst>
        </c:ser>
        <c:ser>
          <c:idx val="2"/>
          <c:order val="2"/>
          <c:tx>
            <c:strRef>
              <c:f>'8.14'!$A$12</c:f>
              <c:strCache>
                <c:ptCount val="1"/>
                <c:pt idx="0">
                  <c:v>Hard coal</c:v>
                </c:pt>
              </c:strCache>
            </c:strRef>
          </c:tx>
          <c:spPr>
            <a:solidFill>
              <a:srgbClr val="9198B0"/>
            </a:solidFill>
          </c:spPr>
          <c:invertIfNegative val="0"/>
          <c:val>
            <c:numRef>
              <c:f>'8.14'!$B$12:$M$12</c:f>
              <c:numCache>
                <c:formatCode>#,##0.0</c:formatCode>
                <c:ptCount val="12"/>
                <c:pt idx="0">
                  <c:v>0</c:v>
                </c:pt>
                <c:pt idx="1">
                  <c:v>0</c:v>
                </c:pt>
                <c:pt idx="2">
                  <c:v>0</c:v>
                </c:pt>
                <c:pt idx="3">
                  <c:v>0</c:v>
                </c:pt>
                <c:pt idx="4">
                  <c:v>0</c:v>
                </c:pt>
                <c:pt idx="5">
                  <c:v>0.64002999999999999</c:v>
                </c:pt>
                <c:pt idx="6">
                  <c:v>0</c:v>
                </c:pt>
                <c:pt idx="7">
                  <c:v>0.69544000000000006</c:v>
                </c:pt>
                <c:pt idx="8">
                  <c:v>0</c:v>
                </c:pt>
                <c:pt idx="9">
                  <c:v>5.1639200000000001</c:v>
                </c:pt>
                <c:pt idx="10">
                  <c:v>9.553090000000001</c:v>
                </c:pt>
                <c:pt idx="11">
                  <c:v>10.085760000000001</c:v>
                </c:pt>
              </c:numCache>
            </c:numRef>
          </c:val>
          <c:extLst>
            <c:ext xmlns:c16="http://schemas.microsoft.com/office/drawing/2014/chart" uri="{C3380CC4-5D6E-409C-BE32-E72D297353CC}">
              <c16:uniqueId val="{00000002-CEFC-45C0-93EE-DC9598E52E86}"/>
            </c:ext>
          </c:extLst>
        </c:ser>
        <c:ser>
          <c:idx val="3"/>
          <c:order val="3"/>
          <c:tx>
            <c:strRef>
              <c:f>'8.14'!$A$13</c:f>
              <c:strCache>
                <c:ptCount val="1"/>
                <c:pt idx="0">
                  <c:v>Electrical energy</c:v>
                </c:pt>
              </c:strCache>
            </c:strRef>
          </c:tx>
          <c:spPr>
            <a:solidFill>
              <a:srgbClr val="C8CBD7"/>
            </a:solidFill>
          </c:spPr>
          <c:invertIfNegative val="0"/>
          <c:val>
            <c:numRef>
              <c:f>'8.14'!$B$13:$M$13</c:f>
              <c:numCache>
                <c:formatCode>#,##0.0</c:formatCode>
                <c:ptCount val="12"/>
                <c:pt idx="0">
                  <c:v>0</c:v>
                </c:pt>
                <c:pt idx="1">
                  <c:v>0</c:v>
                </c:pt>
                <c:pt idx="2">
                  <c:v>0</c:v>
                </c:pt>
                <c:pt idx="3">
                  <c:v>2.8000000000000001E-2</c:v>
                </c:pt>
                <c:pt idx="4">
                  <c:v>5.28E-2</c:v>
                </c:pt>
                <c:pt idx="5">
                  <c:v>5.1200000000000002E-2</c:v>
                </c:pt>
                <c:pt idx="6">
                  <c:v>4.6200000000000005E-2</c:v>
                </c:pt>
                <c:pt idx="7">
                  <c:v>1.66E-2</c:v>
                </c:pt>
                <c:pt idx="8">
                  <c:v>1.6899999999999998E-2</c:v>
                </c:pt>
                <c:pt idx="9">
                  <c:v>0</c:v>
                </c:pt>
                <c:pt idx="10">
                  <c:v>2.9999999999999997E-4</c:v>
                </c:pt>
                <c:pt idx="11">
                  <c:v>0</c:v>
                </c:pt>
              </c:numCache>
            </c:numRef>
          </c:val>
          <c:extLst>
            <c:ext xmlns:c16="http://schemas.microsoft.com/office/drawing/2014/chart" uri="{C3380CC4-5D6E-409C-BE32-E72D297353CC}">
              <c16:uniqueId val="{00000003-CEFC-45C0-93EE-DC9598E52E86}"/>
            </c:ext>
          </c:extLst>
        </c:ser>
        <c:ser>
          <c:idx val="4"/>
          <c:order val="4"/>
          <c:tx>
            <c:strRef>
              <c:f>'8.14'!$A$14</c:f>
              <c:strCache>
                <c:ptCount val="1"/>
                <c:pt idx="0">
                  <c:v>Ambient energy (heat pump)</c:v>
                </c:pt>
              </c:strCache>
            </c:strRef>
          </c:tx>
          <c:spPr>
            <a:solidFill>
              <a:srgbClr val="E02C1F"/>
            </a:solidFill>
          </c:spPr>
          <c:invertIfNegative val="0"/>
          <c:val>
            <c:numRef>
              <c:f>'8.14'!$B$14:$M$14</c:f>
              <c:numCache>
                <c:formatCode>#,##0.0</c:formatCode>
                <c:ptCount val="12"/>
                <c:pt idx="0">
                  <c:v>3.8140000000000001E-3</c:v>
                </c:pt>
                <c:pt idx="1">
                  <c:v>2.428E-3</c:v>
                </c:pt>
                <c:pt idx="2">
                  <c:v>8.7070000000000012E-3</c:v>
                </c:pt>
                <c:pt idx="3">
                  <c:v>1.7762E-2</c:v>
                </c:pt>
                <c:pt idx="4">
                  <c:v>2.0033000000000002E-2</c:v>
                </c:pt>
                <c:pt idx="5">
                  <c:v>1.5264E-2</c:v>
                </c:pt>
                <c:pt idx="6">
                  <c:v>1.3736E-2</c:v>
                </c:pt>
                <c:pt idx="7">
                  <c:v>3.6469999999999995E-2</c:v>
                </c:pt>
                <c:pt idx="8">
                  <c:v>4.7563000000000001E-2</c:v>
                </c:pt>
                <c:pt idx="9">
                  <c:v>0.49150700000000003</c:v>
                </c:pt>
                <c:pt idx="10">
                  <c:v>0.60983600000000004</c:v>
                </c:pt>
                <c:pt idx="11">
                  <c:v>0.54633399999999999</c:v>
                </c:pt>
              </c:numCache>
            </c:numRef>
          </c:val>
          <c:extLst>
            <c:ext xmlns:c16="http://schemas.microsoft.com/office/drawing/2014/chart" uri="{C3380CC4-5D6E-409C-BE32-E72D297353CC}">
              <c16:uniqueId val="{00000004-CEFC-45C0-93EE-DC9598E52E86}"/>
            </c:ext>
          </c:extLst>
        </c:ser>
        <c:ser>
          <c:idx val="5"/>
          <c:order val="5"/>
          <c:tx>
            <c:strRef>
              <c:f>'8.14'!$A$15</c:f>
              <c:strCache>
                <c:ptCount val="1"/>
                <c:pt idx="0">
                  <c:v>Solar energy (solar panel)</c:v>
                </c:pt>
              </c:strCache>
            </c:strRef>
          </c:tx>
          <c:spPr>
            <a:solidFill>
              <a:srgbClr val="E86158"/>
            </a:solidFill>
          </c:spPr>
          <c:invertIfNegative val="0"/>
          <c:val>
            <c:numRef>
              <c:f>'8.14'!$B$15:$M$15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CEFC-45C0-93EE-DC9598E52E86}"/>
            </c:ext>
          </c:extLst>
        </c:ser>
        <c:ser>
          <c:idx val="6"/>
          <c:order val="6"/>
          <c:tx>
            <c:strRef>
              <c:f>'8.14'!$A$16</c:f>
              <c:strCache>
                <c:ptCount val="1"/>
                <c:pt idx="0">
                  <c:v>Brown coal</c:v>
                </c:pt>
              </c:strCache>
            </c:strRef>
          </c:tx>
          <c:spPr>
            <a:solidFill>
              <a:srgbClr val="F0948F"/>
            </a:solidFill>
          </c:spPr>
          <c:invertIfNegative val="0"/>
          <c:val>
            <c:numRef>
              <c:f>'8.14'!$B$16:$M$16</c:f>
              <c:numCache>
                <c:formatCode>#,##0.0</c:formatCode>
                <c:ptCount val="12"/>
                <c:pt idx="0">
                  <c:v>283.211997</c:v>
                </c:pt>
                <c:pt idx="1">
                  <c:v>166.43351100000001</c:v>
                </c:pt>
                <c:pt idx="2">
                  <c:v>149.89263</c:v>
                </c:pt>
                <c:pt idx="3">
                  <c:v>139.25497300000001</c:v>
                </c:pt>
                <c:pt idx="4">
                  <c:v>99.634473999999997</c:v>
                </c:pt>
                <c:pt idx="5">
                  <c:v>68.746934999999993</c:v>
                </c:pt>
                <c:pt idx="6">
                  <c:v>2.3717470000000005</c:v>
                </c:pt>
                <c:pt idx="7">
                  <c:v>70.780788000000001</c:v>
                </c:pt>
                <c:pt idx="8">
                  <c:v>87.479300000000009</c:v>
                </c:pt>
                <c:pt idx="9">
                  <c:v>115.13474000000001</c:v>
                </c:pt>
                <c:pt idx="10">
                  <c:v>148.05115499999999</c:v>
                </c:pt>
                <c:pt idx="11">
                  <c:v>170.98197200000001</c:v>
                </c:pt>
              </c:numCache>
            </c:numRef>
          </c:val>
          <c:extLst>
            <c:ext xmlns:c16="http://schemas.microsoft.com/office/drawing/2014/chart" uri="{C3380CC4-5D6E-409C-BE32-E72D297353CC}">
              <c16:uniqueId val="{00000006-CEFC-45C0-93EE-DC9598E52E86}"/>
            </c:ext>
          </c:extLst>
        </c:ser>
        <c:ser>
          <c:idx val="7"/>
          <c:order val="7"/>
          <c:tx>
            <c:strRef>
              <c:f>'8.14'!$A$17</c:f>
              <c:strCache>
                <c:ptCount val="1"/>
                <c:pt idx="0">
                  <c:v>Nuclear fuel</c:v>
                </c:pt>
              </c:strCache>
            </c:strRef>
          </c:tx>
          <c:spPr>
            <a:solidFill>
              <a:srgbClr val="F7C9C7"/>
            </a:solidFill>
          </c:spPr>
          <c:invertIfNegative val="0"/>
          <c:val>
            <c:numRef>
              <c:f>'8.14'!$B$17:$M$17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CEFC-45C0-93EE-DC9598E52E86}"/>
            </c:ext>
          </c:extLst>
        </c:ser>
        <c:ser>
          <c:idx val="8"/>
          <c:order val="8"/>
          <c:tx>
            <c:strRef>
              <c:f>'8.14'!$A$18</c:f>
              <c:strCache>
                <c:ptCount val="1"/>
                <c:pt idx="0">
                  <c:v>Coke</c:v>
                </c:pt>
              </c:strCache>
            </c:strRef>
          </c:tx>
          <c:spPr>
            <a:solidFill>
              <a:srgbClr val="262626"/>
            </a:solidFill>
          </c:spPr>
          <c:invertIfNegative val="0"/>
          <c:val>
            <c:numRef>
              <c:f>'8.14'!$B$18:$M$18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CEFC-45C0-93EE-DC9598E52E86}"/>
            </c:ext>
          </c:extLst>
        </c:ser>
        <c:ser>
          <c:idx val="9"/>
          <c:order val="9"/>
          <c:tx>
            <c:strRef>
              <c:f>'8.14'!$A$19</c:f>
              <c:strCache>
                <c:ptCount val="1"/>
                <c:pt idx="0">
                  <c:v>Waste heat</c:v>
                </c:pt>
              </c:strCache>
            </c:strRef>
          </c:tx>
          <c:spPr>
            <a:solidFill>
              <a:srgbClr val="646363"/>
            </a:solidFill>
          </c:spPr>
          <c:invertIfNegative val="0"/>
          <c:val>
            <c:numRef>
              <c:f>'8.14'!$B$19:$M$19</c:f>
              <c:numCache>
                <c:formatCode>#,##0.0</c:formatCode>
                <c:ptCount val="12"/>
                <c:pt idx="0">
                  <c:v>1.351</c:v>
                </c:pt>
                <c:pt idx="1">
                  <c:v>2.105</c:v>
                </c:pt>
                <c:pt idx="2">
                  <c:v>3.444</c:v>
                </c:pt>
                <c:pt idx="3">
                  <c:v>1.82</c:v>
                </c:pt>
                <c:pt idx="4">
                  <c:v>1.208</c:v>
                </c:pt>
                <c:pt idx="5">
                  <c:v>0.67</c:v>
                </c:pt>
                <c:pt idx="6">
                  <c:v>0.79400000000000004</c:v>
                </c:pt>
                <c:pt idx="7">
                  <c:v>0.52900000000000003</c:v>
                </c:pt>
                <c:pt idx="8">
                  <c:v>1.488</c:v>
                </c:pt>
                <c:pt idx="9">
                  <c:v>0.53700000000000003</c:v>
                </c:pt>
                <c:pt idx="10">
                  <c:v>2.907</c:v>
                </c:pt>
                <c:pt idx="11">
                  <c:v>1.036</c:v>
                </c:pt>
              </c:numCache>
            </c:numRef>
          </c:val>
          <c:extLst>
            <c:ext xmlns:c16="http://schemas.microsoft.com/office/drawing/2014/chart" uri="{C3380CC4-5D6E-409C-BE32-E72D297353CC}">
              <c16:uniqueId val="{00000009-CEFC-45C0-93EE-DC9598E52E86}"/>
            </c:ext>
          </c:extLst>
        </c:ser>
        <c:ser>
          <c:idx val="10"/>
          <c:order val="10"/>
          <c:tx>
            <c:strRef>
              <c:f>'8.14'!$A$20</c:f>
              <c:strCache>
                <c:ptCount val="1"/>
                <c:pt idx="0">
                  <c:v>Other liquid fuels</c:v>
                </c:pt>
              </c:strCache>
            </c:strRef>
          </c:tx>
          <c:spPr>
            <a:solidFill>
              <a:srgbClr val="9D9D9C"/>
            </a:solidFill>
          </c:spPr>
          <c:invertIfNegative val="0"/>
          <c:val>
            <c:numRef>
              <c:f>'8.14'!$B$20:$M$20</c:f>
              <c:numCache>
                <c:formatCode>#,##0.0</c:formatCode>
                <c:ptCount val="12"/>
                <c:pt idx="0">
                  <c:v>6.8319999999999999</c:v>
                </c:pt>
                <c:pt idx="1">
                  <c:v>1.0389999999999999</c:v>
                </c:pt>
                <c:pt idx="2">
                  <c:v>0</c:v>
                </c:pt>
                <c:pt idx="3">
                  <c:v>2.9209999999999998</c:v>
                </c:pt>
                <c:pt idx="4">
                  <c:v>0</c:v>
                </c:pt>
                <c:pt idx="5">
                  <c:v>0</c:v>
                </c:pt>
                <c:pt idx="6">
                  <c:v>0</c:v>
                </c:pt>
                <c:pt idx="7">
                  <c:v>0</c:v>
                </c:pt>
                <c:pt idx="8">
                  <c:v>1.7110000000000001</c:v>
                </c:pt>
                <c:pt idx="9">
                  <c:v>2.7930000000000001</c:v>
                </c:pt>
                <c:pt idx="10">
                  <c:v>6.77</c:v>
                </c:pt>
                <c:pt idx="11">
                  <c:v>6.4409999999999998</c:v>
                </c:pt>
              </c:numCache>
            </c:numRef>
          </c:val>
          <c:extLst>
            <c:ext xmlns:c16="http://schemas.microsoft.com/office/drawing/2014/chart" uri="{C3380CC4-5D6E-409C-BE32-E72D297353CC}">
              <c16:uniqueId val="{0000000A-CEFC-45C0-93EE-DC9598E52E86}"/>
            </c:ext>
          </c:extLst>
        </c:ser>
        <c:ser>
          <c:idx val="11"/>
          <c:order val="11"/>
          <c:tx>
            <c:strRef>
              <c:f>'8.14'!$A$21</c:f>
              <c:strCache>
                <c:ptCount val="1"/>
                <c:pt idx="0">
                  <c:v>Other solid fuels</c:v>
                </c:pt>
              </c:strCache>
            </c:strRef>
          </c:tx>
          <c:spPr>
            <a:solidFill>
              <a:srgbClr val="D0D0D0"/>
            </a:solidFill>
          </c:spPr>
          <c:invertIfNegative val="0"/>
          <c:val>
            <c:numRef>
              <c:f>'8.14'!$B$21:$M$21</c:f>
              <c:numCache>
                <c:formatCode>#,##0.0</c:formatCode>
                <c:ptCount val="12"/>
                <c:pt idx="0">
                  <c:v>2.0880000000000001</c:v>
                </c:pt>
                <c:pt idx="1">
                  <c:v>2.5846</c:v>
                </c:pt>
                <c:pt idx="2">
                  <c:v>2.2330000000000001</c:v>
                </c:pt>
                <c:pt idx="3">
                  <c:v>2.4420999999999999</c:v>
                </c:pt>
                <c:pt idx="4">
                  <c:v>2.9686999999999997</c:v>
                </c:pt>
                <c:pt idx="5">
                  <c:v>2.6740999999999997</c:v>
                </c:pt>
                <c:pt idx="6">
                  <c:v>2.3142</c:v>
                </c:pt>
                <c:pt idx="7">
                  <c:v>2.5369000000000002</c:v>
                </c:pt>
                <c:pt idx="8">
                  <c:v>2.0718000000000001</c:v>
                </c:pt>
                <c:pt idx="9">
                  <c:v>2.581</c:v>
                </c:pt>
                <c:pt idx="10">
                  <c:v>1.6964000000000001</c:v>
                </c:pt>
                <c:pt idx="11">
                  <c:v>2.4251999999999998</c:v>
                </c:pt>
              </c:numCache>
            </c:numRef>
          </c:val>
          <c:extLst>
            <c:ext xmlns:c16="http://schemas.microsoft.com/office/drawing/2014/chart" uri="{C3380CC4-5D6E-409C-BE32-E72D297353CC}">
              <c16:uniqueId val="{0000000B-CEFC-45C0-93EE-DC9598E52E86}"/>
            </c:ext>
          </c:extLst>
        </c:ser>
        <c:ser>
          <c:idx val="12"/>
          <c:order val="12"/>
          <c:tx>
            <c:strRef>
              <c:f>'8.14'!$A$22</c:f>
              <c:strCache>
                <c:ptCount val="1"/>
                <c:pt idx="0">
                  <c:v>Other gases</c:v>
                </c:pt>
              </c:strCache>
            </c:strRef>
          </c:tx>
          <c:spPr>
            <a:pattFill prst="ltUpDiag">
              <a:fgClr>
                <a:srgbClr val="23315F"/>
              </a:fgClr>
              <a:bgClr>
                <a:sysClr val="window" lastClr="FFFFFF"/>
              </a:bgClr>
            </a:pattFill>
          </c:spPr>
          <c:invertIfNegative val="0"/>
          <c:val>
            <c:numRef>
              <c:f>'8.14'!$B$22:$M$22</c:f>
              <c:numCache>
                <c:formatCode>#,##0.0</c:formatCode>
                <c:ptCount val="12"/>
                <c:pt idx="0">
                  <c:v>11.397</c:v>
                </c:pt>
                <c:pt idx="1">
                  <c:v>10.006</c:v>
                </c:pt>
                <c:pt idx="2">
                  <c:v>18.135000000000002</c:v>
                </c:pt>
                <c:pt idx="3">
                  <c:v>7.49</c:v>
                </c:pt>
                <c:pt idx="4">
                  <c:v>6.1139999999999999</c:v>
                </c:pt>
                <c:pt idx="5">
                  <c:v>7.2809999999999997</c:v>
                </c:pt>
                <c:pt idx="6">
                  <c:v>6.6260000000000003</c:v>
                </c:pt>
                <c:pt idx="7">
                  <c:v>4.641</c:v>
                </c:pt>
                <c:pt idx="8">
                  <c:v>5.819</c:v>
                </c:pt>
                <c:pt idx="9">
                  <c:v>12.545999999999999</c:v>
                </c:pt>
                <c:pt idx="10">
                  <c:v>14.808999999999999</c:v>
                </c:pt>
                <c:pt idx="11">
                  <c:v>15.314</c:v>
                </c:pt>
              </c:numCache>
            </c:numRef>
          </c:val>
          <c:extLst>
            <c:ext xmlns:c16="http://schemas.microsoft.com/office/drawing/2014/chart" uri="{C3380CC4-5D6E-409C-BE32-E72D297353CC}">
              <c16:uniqueId val="{0000000C-CEFC-45C0-93EE-DC9598E52E86}"/>
            </c:ext>
          </c:extLst>
        </c:ser>
        <c:ser>
          <c:idx val="13"/>
          <c:order val="13"/>
          <c:tx>
            <c:strRef>
              <c:f>'8.14'!$A$23</c:f>
              <c:strCache>
                <c:ptCount val="1"/>
                <c:pt idx="0">
                  <c:v>Other</c:v>
                </c:pt>
              </c:strCache>
            </c:strRef>
          </c:tx>
          <c:spPr>
            <a:pattFill prst="ltUpDiag">
              <a:fgClr>
                <a:srgbClr val="E02C1F"/>
              </a:fgClr>
              <a:bgClr>
                <a:sysClr val="window" lastClr="FFFFFF"/>
              </a:bgClr>
            </a:pattFill>
          </c:spPr>
          <c:invertIfNegative val="0"/>
          <c:val>
            <c:numRef>
              <c:f>'8.14'!$B$23:$M$23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CEFC-45C0-93EE-DC9598E52E86}"/>
            </c:ext>
          </c:extLst>
        </c:ser>
        <c:ser>
          <c:idx val="14"/>
          <c:order val="14"/>
          <c:tx>
            <c:strRef>
              <c:f>'8.14'!$A$24</c:f>
              <c:strCache>
                <c:ptCount val="1"/>
                <c:pt idx="0">
                  <c:v>Fuel oils</c:v>
                </c:pt>
              </c:strCache>
            </c:strRef>
          </c:tx>
          <c:spPr>
            <a:pattFill prst="ltUpDiag">
              <a:fgClr>
                <a:srgbClr val="5A6588"/>
              </a:fgClr>
              <a:bgClr>
                <a:sysClr val="window" lastClr="FFFFFF"/>
              </a:bgClr>
            </a:pattFill>
          </c:spPr>
          <c:invertIfNegative val="0"/>
          <c:val>
            <c:numRef>
              <c:f>'8.14'!$B$24:$M$24</c:f>
              <c:numCache>
                <c:formatCode>#,##0.0</c:formatCode>
                <c:ptCount val="12"/>
                <c:pt idx="0">
                  <c:v>3.7740000000000003E-2</c:v>
                </c:pt>
                <c:pt idx="1">
                  <c:v>0.27149000000000001</c:v>
                </c:pt>
                <c:pt idx="2">
                  <c:v>0.21828</c:v>
                </c:pt>
                <c:pt idx="3">
                  <c:v>3.3780000000000004E-2</c:v>
                </c:pt>
                <c:pt idx="4">
                  <c:v>8.7500000000000008E-3</c:v>
                </c:pt>
                <c:pt idx="5">
                  <c:v>0.11518</c:v>
                </c:pt>
                <c:pt idx="6">
                  <c:v>0</c:v>
                </c:pt>
                <c:pt idx="7">
                  <c:v>3.8420000000000003E-2</c:v>
                </c:pt>
                <c:pt idx="8">
                  <c:v>0.38060000000000005</c:v>
                </c:pt>
                <c:pt idx="9">
                  <c:v>0.10937000000000001</c:v>
                </c:pt>
                <c:pt idx="10">
                  <c:v>0.33502999999999999</c:v>
                </c:pt>
                <c:pt idx="11">
                  <c:v>9.4730000000000009E-2</c:v>
                </c:pt>
              </c:numCache>
            </c:numRef>
          </c:val>
          <c:extLst>
            <c:ext xmlns:c16="http://schemas.microsoft.com/office/drawing/2014/chart" uri="{C3380CC4-5D6E-409C-BE32-E72D297353CC}">
              <c16:uniqueId val="{0000000E-CEFC-45C0-93EE-DC9598E52E86}"/>
            </c:ext>
          </c:extLst>
        </c:ser>
        <c:ser>
          <c:idx val="15"/>
          <c:order val="15"/>
          <c:tx>
            <c:strRef>
              <c:f>'8.14'!$A$25</c:f>
              <c:strCache>
                <c:ptCount val="1"/>
                <c:pt idx="0">
                  <c:v>Natural gas</c:v>
                </c:pt>
              </c:strCache>
            </c:strRef>
          </c:tx>
          <c:spPr>
            <a:pattFill prst="ltUpDiag">
              <a:fgClr>
                <a:srgbClr val="E86158"/>
              </a:fgClr>
              <a:bgClr>
                <a:sysClr val="window" lastClr="FFFFFF"/>
              </a:bgClr>
            </a:pattFill>
          </c:spPr>
          <c:invertIfNegative val="0"/>
          <c:val>
            <c:numRef>
              <c:f>'8.14'!$B$25:$M$25</c:f>
              <c:numCache>
                <c:formatCode>#,##0.0</c:formatCode>
                <c:ptCount val="12"/>
                <c:pt idx="0">
                  <c:v>132.09781399999997</c:v>
                </c:pt>
                <c:pt idx="1">
                  <c:v>86.002827000000025</c:v>
                </c:pt>
                <c:pt idx="2">
                  <c:v>96.888362999999998</c:v>
                </c:pt>
                <c:pt idx="3">
                  <c:v>52.310909000000002</c:v>
                </c:pt>
                <c:pt idx="4">
                  <c:v>35.533891999999994</c:v>
                </c:pt>
                <c:pt idx="5">
                  <c:v>50.829145000000004</c:v>
                </c:pt>
                <c:pt idx="6">
                  <c:v>96.815163999999996</c:v>
                </c:pt>
                <c:pt idx="7">
                  <c:v>37.492581999999999</c:v>
                </c:pt>
                <c:pt idx="8">
                  <c:v>42.981420000000007</c:v>
                </c:pt>
                <c:pt idx="9">
                  <c:v>62.776980999999999</c:v>
                </c:pt>
                <c:pt idx="10">
                  <c:v>112.225775</c:v>
                </c:pt>
                <c:pt idx="11">
                  <c:v>135.50469099999998</c:v>
                </c:pt>
              </c:numCache>
            </c:numRef>
          </c:val>
          <c:extLst>
            <c:ext xmlns:c16="http://schemas.microsoft.com/office/drawing/2014/chart" uri="{C3380CC4-5D6E-409C-BE32-E72D297353CC}">
              <c16:uniqueId val="{0000000F-CEFC-45C0-93EE-DC9598E52E86}"/>
            </c:ext>
          </c:extLst>
        </c:ser>
        <c:dLbls>
          <c:showLegendKey val="0"/>
          <c:showVal val="0"/>
          <c:showCatName val="0"/>
          <c:showSerName val="0"/>
          <c:showPercent val="0"/>
          <c:showBubbleSize val="0"/>
        </c:dLbls>
        <c:gapWidth val="50"/>
        <c:overlap val="100"/>
        <c:axId val="290467840"/>
        <c:axId val="290469376"/>
      </c:barChart>
      <c:catAx>
        <c:axId val="2904678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90469376"/>
        <c:crosses val="autoZero"/>
        <c:auto val="1"/>
        <c:lblAlgn val="ctr"/>
        <c:lblOffset val="100"/>
        <c:noMultiLvlLbl val="0"/>
      </c:catAx>
      <c:valAx>
        <c:axId val="290469376"/>
        <c:scaling>
          <c:orientation val="minMax"/>
          <c:max val="6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0467840"/>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FBD0-42E5-B52B-A07C1DB43778}"/>
              </c:ext>
            </c:extLst>
          </c:dPt>
          <c:dPt>
            <c:idx val="1"/>
            <c:bubble3D val="0"/>
            <c:spPr>
              <a:solidFill>
                <a:schemeClr val="accent2"/>
              </a:solidFill>
            </c:spPr>
            <c:extLst>
              <c:ext xmlns:c16="http://schemas.microsoft.com/office/drawing/2014/chart" uri="{C3380CC4-5D6E-409C-BE32-E72D297353CC}">
                <c16:uniqueId val="{00000003-FBD0-42E5-B52B-A07C1DB43778}"/>
              </c:ext>
            </c:extLst>
          </c:dPt>
          <c:dPt>
            <c:idx val="2"/>
            <c:bubble3D val="0"/>
            <c:spPr>
              <a:solidFill>
                <a:schemeClr val="accent3"/>
              </a:solidFill>
            </c:spPr>
            <c:extLst>
              <c:ext xmlns:c16="http://schemas.microsoft.com/office/drawing/2014/chart" uri="{C3380CC4-5D6E-409C-BE32-E72D297353CC}">
                <c16:uniqueId val="{00000005-FBD0-42E5-B52B-A07C1DB43778}"/>
              </c:ext>
            </c:extLst>
          </c:dPt>
          <c:dPt>
            <c:idx val="3"/>
            <c:bubble3D val="0"/>
            <c:spPr>
              <a:solidFill>
                <a:schemeClr val="accent4"/>
              </a:solidFill>
            </c:spPr>
            <c:extLst>
              <c:ext xmlns:c16="http://schemas.microsoft.com/office/drawing/2014/chart" uri="{C3380CC4-5D6E-409C-BE32-E72D297353CC}">
                <c16:uniqueId val="{00000007-FBD0-42E5-B52B-A07C1DB43778}"/>
              </c:ext>
            </c:extLst>
          </c:dPt>
          <c:dPt>
            <c:idx val="4"/>
            <c:bubble3D val="0"/>
            <c:spPr>
              <a:solidFill>
                <a:schemeClr val="accent5"/>
              </a:solidFill>
            </c:spPr>
            <c:extLst>
              <c:ext xmlns:c16="http://schemas.microsoft.com/office/drawing/2014/chart" uri="{C3380CC4-5D6E-409C-BE32-E72D297353CC}">
                <c16:uniqueId val="{00000009-FBD0-42E5-B52B-A07C1DB43778}"/>
              </c:ext>
            </c:extLst>
          </c:dPt>
          <c:dPt>
            <c:idx val="5"/>
            <c:bubble3D val="0"/>
            <c:spPr>
              <a:solidFill>
                <a:schemeClr val="accent6"/>
              </a:solidFill>
            </c:spPr>
            <c:extLst>
              <c:ext xmlns:c16="http://schemas.microsoft.com/office/drawing/2014/chart" uri="{C3380CC4-5D6E-409C-BE32-E72D297353CC}">
                <c16:uniqueId val="{0000000B-FBD0-42E5-B52B-A07C1DB43778}"/>
              </c:ext>
            </c:extLst>
          </c:dPt>
          <c:dPt>
            <c:idx val="6"/>
            <c:bubble3D val="0"/>
            <c:spPr>
              <a:solidFill>
                <a:srgbClr val="F0948F"/>
              </a:solidFill>
            </c:spPr>
            <c:extLst>
              <c:ext xmlns:c16="http://schemas.microsoft.com/office/drawing/2014/chart" uri="{C3380CC4-5D6E-409C-BE32-E72D297353CC}">
                <c16:uniqueId val="{0000000D-FBD0-42E5-B52B-A07C1DB43778}"/>
              </c:ext>
            </c:extLst>
          </c:dPt>
          <c:dPt>
            <c:idx val="7"/>
            <c:bubble3D val="0"/>
            <c:spPr>
              <a:solidFill>
                <a:srgbClr val="F7C9C7"/>
              </a:solidFill>
            </c:spPr>
            <c:extLst>
              <c:ext xmlns:c16="http://schemas.microsoft.com/office/drawing/2014/chart" uri="{C3380CC4-5D6E-409C-BE32-E72D297353CC}">
                <c16:uniqueId val="{0000000F-FBD0-42E5-B52B-A07C1DB43778}"/>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FBD0-42E5-B52B-A07C1DB43778}"/>
            </c:ext>
          </c:extLst>
        </c:ser>
        <c:ser>
          <c:idx val="2"/>
          <c:order val="1"/>
          <c:dPt>
            <c:idx val="0"/>
            <c:bubble3D val="0"/>
            <c:spPr>
              <a:solidFill>
                <a:schemeClr val="accent1"/>
              </a:solidFill>
            </c:spPr>
            <c:extLst>
              <c:ext xmlns:c16="http://schemas.microsoft.com/office/drawing/2014/chart" uri="{C3380CC4-5D6E-409C-BE32-E72D297353CC}">
                <c16:uniqueId val="{00000012-FBD0-42E5-B52B-A07C1DB43778}"/>
              </c:ext>
            </c:extLst>
          </c:dPt>
          <c:dPt>
            <c:idx val="1"/>
            <c:bubble3D val="0"/>
            <c:spPr>
              <a:solidFill>
                <a:schemeClr val="accent2"/>
              </a:solidFill>
            </c:spPr>
            <c:extLst>
              <c:ext xmlns:c16="http://schemas.microsoft.com/office/drawing/2014/chart" uri="{C3380CC4-5D6E-409C-BE32-E72D297353CC}">
                <c16:uniqueId val="{00000014-FBD0-42E5-B52B-A07C1DB43778}"/>
              </c:ext>
            </c:extLst>
          </c:dPt>
          <c:dPt>
            <c:idx val="2"/>
            <c:bubble3D val="0"/>
            <c:spPr>
              <a:solidFill>
                <a:schemeClr val="accent3"/>
              </a:solidFill>
            </c:spPr>
            <c:extLst>
              <c:ext xmlns:c16="http://schemas.microsoft.com/office/drawing/2014/chart" uri="{C3380CC4-5D6E-409C-BE32-E72D297353CC}">
                <c16:uniqueId val="{00000016-FBD0-42E5-B52B-A07C1DB43778}"/>
              </c:ext>
            </c:extLst>
          </c:dPt>
          <c:dPt>
            <c:idx val="3"/>
            <c:bubble3D val="0"/>
            <c:spPr>
              <a:solidFill>
                <a:schemeClr val="accent4"/>
              </a:solidFill>
            </c:spPr>
            <c:extLst>
              <c:ext xmlns:c16="http://schemas.microsoft.com/office/drawing/2014/chart" uri="{C3380CC4-5D6E-409C-BE32-E72D297353CC}">
                <c16:uniqueId val="{00000018-FBD0-42E5-B52B-A07C1DB43778}"/>
              </c:ext>
            </c:extLst>
          </c:dPt>
          <c:dPt>
            <c:idx val="4"/>
            <c:bubble3D val="0"/>
            <c:spPr>
              <a:solidFill>
                <a:schemeClr val="accent5"/>
              </a:solidFill>
            </c:spPr>
            <c:extLst>
              <c:ext xmlns:c16="http://schemas.microsoft.com/office/drawing/2014/chart" uri="{C3380CC4-5D6E-409C-BE32-E72D297353CC}">
                <c16:uniqueId val="{0000001A-FBD0-42E5-B52B-A07C1DB43778}"/>
              </c:ext>
            </c:extLst>
          </c:dPt>
          <c:dPt>
            <c:idx val="5"/>
            <c:bubble3D val="0"/>
            <c:spPr>
              <a:solidFill>
                <a:schemeClr val="accent6"/>
              </a:solidFill>
            </c:spPr>
            <c:extLst>
              <c:ext xmlns:c16="http://schemas.microsoft.com/office/drawing/2014/chart" uri="{C3380CC4-5D6E-409C-BE32-E72D297353CC}">
                <c16:uniqueId val="{0000001C-FBD0-42E5-B52B-A07C1DB43778}"/>
              </c:ext>
            </c:extLst>
          </c:dPt>
          <c:dPt>
            <c:idx val="6"/>
            <c:bubble3D val="0"/>
            <c:spPr>
              <a:solidFill>
                <a:srgbClr val="F0948F"/>
              </a:solidFill>
            </c:spPr>
            <c:extLst>
              <c:ext xmlns:c16="http://schemas.microsoft.com/office/drawing/2014/chart" uri="{C3380CC4-5D6E-409C-BE32-E72D297353CC}">
                <c16:uniqueId val="{0000001E-FBD0-42E5-B52B-A07C1DB43778}"/>
              </c:ext>
            </c:extLst>
          </c:dPt>
          <c:dPt>
            <c:idx val="7"/>
            <c:bubble3D val="0"/>
            <c:spPr>
              <a:solidFill>
                <a:srgbClr val="F7C9C7"/>
              </a:solidFill>
            </c:spPr>
            <c:extLst>
              <c:ext xmlns:c16="http://schemas.microsoft.com/office/drawing/2014/chart" uri="{C3380CC4-5D6E-409C-BE32-E72D297353CC}">
                <c16:uniqueId val="{00000020-FBD0-42E5-B52B-A07C1DB43778}"/>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FBD0-42E5-B52B-A07C1DB43778}"/>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u="none" strike="noStrike" baseline="0">
                <a:solidFill>
                  <a:srgbClr val="233060"/>
                </a:solidFill>
                <a:effectLst/>
              </a:rPr>
              <a:t>Heat supply in Czech Regions [</a:t>
            </a:r>
            <a:r>
              <a:rPr lang="cs-CZ" sz="1000" b="1" i="0" u="none" strike="noStrike" baseline="0">
                <a:solidFill>
                  <a:srgbClr val="233060"/>
                </a:solidFill>
                <a:effectLst/>
              </a:rPr>
              <a:t>TJ</a:t>
            </a:r>
            <a:r>
              <a:rPr lang="en-US" sz="1000" b="1" i="0" u="none" strike="noStrike" baseline="0">
                <a:solidFill>
                  <a:srgbClr val="233060"/>
                </a:solidFill>
                <a:effectLst/>
              </a:rPr>
              <a:t>]</a:t>
            </a:r>
            <a:endParaRPr lang="en-US" sz="1000">
              <a:solidFill>
                <a:srgbClr val="233060"/>
              </a:solidFill>
            </a:endParaRPr>
          </a:p>
        </c:rich>
      </c:tx>
      <c:layout>
        <c:manualLayout>
          <c:xMode val="edge"/>
          <c:yMode val="edge"/>
          <c:x val="8.7522858821926803E-4"/>
          <c:y val="1.9412568542671475E-2"/>
        </c:manualLayout>
      </c:layout>
      <c:overlay val="0"/>
    </c:title>
    <c:autoTitleDeleted val="0"/>
    <c:plotArea>
      <c:layout>
        <c:manualLayout>
          <c:layoutTarget val="inner"/>
          <c:xMode val="edge"/>
          <c:yMode val="edge"/>
          <c:x val="5.2474996437257108E-2"/>
          <c:y val="0.10191598484902524"/>
          <c:w val="0.93207800450719913"/>
          <c:h val="0.82696930572298821"/>
        </c:manualLayout>
      </c:layout>
      <c:barChart>
        <c:barDir val="col"/>
        <c:grouping val="stacked"/>
        <c:varyColors val="0"/>
        <c:ser>
          <c:idx val="0"/>
          <c:order val="0"/>
          <c:tx>
            <c:strRef>
              <c:f>'5.3'!$A$5</c:f>
              <c:strCache>
                <c:ptCount val="1"/>
                <c:pt idx="0">
                  <c:v>Biomass</c:v>
                </c:pt>
              </c:strCache>
            </c:strRef>
          </c:tx>
          <c:spPr>
            <a:solidFill>
              <a:schemeClr val="tx2"/>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'5.3'!$B$5:$O$5</c:f>
              <c:numCache>
                <c:formatCode>#,##0.0</c:formatCode>
                <c:ptCount val="14"/>
                <c:pt idx="0">
                  <c:v>0</c:v>
                </c:pt>
                <c:pt idx="1">
                  <c:v>1498.1567190000005</c:v>
                </c:pt>
                <c:pt idx="2">
                  <c:v>435.95139</c:v>
                </c:pt>
                <c:pt idx="3">
                  <c:v>396.37604700000009</c:v>
                </c:pt>
                <c:pt idx="4">
                  <c:v>612.07023200000003</c:v>
                </c:pt>
                <c:pt idx="5">
                  <c:v>635.72125799999981</c:v>
                </c:pt>
                <c:pt idx="6">
                  <c:v>2.2409480000000004</c:v>
                </c:pt>
                <c:pt idx="7">
                  <c:v>664.2178449999999</c:v>
                </c:pt>
                <c:pt idx="8">
                  <c:v>117.64328599999996</c:v>
                </c:pt>
                <c:pt idx="9">
                  <c:v>47.371340000000004</c:v>
                </c:pt>
                <c:pt idx="10">
                  <c:v>1009.7374669999997</c:v>
                </c:pt>
                <c:pt idx="11">
                  <c:v>1569.845994</c:v>
                </c:pt>
                <c:pt idx="12">
                  <c:v>1597.6128890000002</c:v>
                </c:pt>
                <c:pt idx="13">
                  <c:v>521.44203300000015</c:v>
                </c:pt>
              </c:numCache>
            </c:numRef>
          </c:val>
          <c:extLst>
            <c:ext xmlns:c16="http://schemas.microsoft.com/office/drawing/2014/chart" uri="{C3380CC4-5D6E-409C-BE32-E72D297353CC}">
              <c16:uniqueId val="{00000000-4CF3-4CEE-99A3-8A94D6647563}"/>
            </c:ext>
          </c:extLst>
        </c:ser>
        <c:ser>
          <c:idx val="1"/>
          <c:order val="1"/>
          <c:tx>
            <c:strRef>
              <c:f>'5.3'!$A$6</c:f>
              <c:strCache>
                <c:ptCount val="1"/>
                <c:pt idx="0">
                  <c:v>Biogas</c:v>
                </c:pt>
              </c:strCache>
            </c:strRef>
          </c:tx>
          <c:spPr>
            <a:solidFill>
              <a:schemeClr val="accent2"/>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'5.3'!$B$6:$O$6</c:f>
              <c:numCache>
                <c:formatCode>#,##0.0</c:formatCode>
                <c:ptCount val="14"/>
                <c:pt idx="0">
                  <c:v>35.435701000000002</c:v>
                </c:pt>
                <c:pt idx="1">
                  <c:v>99.298883000000004</c:v>
                </c:pt>
                <c:pt idx="2">
                  <c:v>66.823721000000035</c:v>
                </c:pt>
                <c:pt idx="3">
                  <c:v>6.1189999999999998</c:v>
                </c:pt>
                <c:pt idx="4">
                  <c:v>38.023378999999998</c:v>
                </c:pt>
                <c:pt idx="5">
                  <c:v>28.951168000000003</c:v>
                </c:pt>
                <c:pt idx="6">
                  <c:v>8.1914500000000015</c:v>
                </c:pt>
                <c:pt idx="7">
                  <c:v>1.008702</c:v>
                </c:pt>
                <c:pt idx="8">
                  <c:v>42.013536000000002</c:v>
                </c:pt>
                <c:pt idx="9">
                  <c:v>61.670393000000033</c:v>
                </c:pt>
                <c:pt idx="10">
                  <c:v>51.76003</c:v>
                </c:pt>
                <c:pt idx="11">
                  <c:v>41.58441100000001</c:v>
                </c:pt>
                <c:pt idx="12">
                  <c:v>5.6772969999999985</c:v>
                </c:pt>
                <c:pt idx="13">
                  <c:v>8.9292400000000018</c:v>
                </c:pt>
              </c:numCache>
            </c:numRef>
          </c:val>
          <c:extLst>
            <c:ext xmlns:c16="http://schemas.microsoft.com/office/drawing/2014/chart" uri="{C3380CC4-5D6E-409C-BE32-E72D297353CC}">
              <c16:uniqueId val="{00000001-4CF3-4CEE-99A3-8A94D6647563}"/>
            </c:ext>
          </c:extLst>
        </c:ser>
        <c:ser>
          <c:idx val="2"/>
          <c:order val="2"/>
          <c:tx>
            <c:strRef>
              <c:f>'5.3'!$A$7</c:f>
              <c:strCache>
                <c:ptCount val="1"/>
                <c:pt idx="0">
                  <c:v>Hard coal</c:v>
                </c:pt>
              </c:strCache>
            </c:strRef>
          </c:tx>
          <c:spPr>
            <a:solidFill>
              <a:schemeClr val="accent3"/>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'5.3'!$B$7:$O$7</c:f>
              <c:numCache>
                <c:formatCode>#,##0.0</c:formatCode>
                <c:ptCount val="14"/>
                <c:pt idx="0">
                  <c:v>0</c:v>
                </c:pt>
                <c:pt idx="1">
                  <c:v>0</c:v>
                </c:pt>
                <c:pt idx="2">
                  <c:v>0.18204999999999999</c:v>
                </c:pt>
                <c:pt idx="3">
                  <c:v>0</c:v>
                </c:pt>
                <c:pt idx="4">
                  <c:v>0</c:v>
                </c:pt>
                <c:pt idx="5">
                  <c:v>2.6035000000000004</c:v>
                </c:pt>
                <c:pt idx="6">
                  <c:v>0.17066999999999999</c:v>
                </c:pt>
                <c:pt idx="7">
                  <c:v>5124.7203679999975</c:v>
                </c:pt>
                <c:pt idx="8">
                  <c:v>0</c:v>
                </c:pt>
                <c:pt idx="9">
                  <c:v>0</c:v>
                </c:pt>
                <c:pt idx="10">
                  <c:v>0</c:v>
                </c:pt>
                <c:pt idx="11">
                  <c:v>0</c:v>
                </c:pt>
                <c:pt idx="12">
                  <c:v>2.5228899999999994</c:v>
                </c:pt>
                <c:pt idx="13">
                  <c:v>26.13824</c:v>
                </c:pt>
              </c:numCache>
            </c:numRef>
          </c:val>
          <c:extLst>
            <c:ext xmlns:c16="http://schemas.microsoft.com/office/drawing/2014/chart" uri="{C3380CC4-5D6E-409C-BE32-E72D297353CC}">
              <c16:uniqueId val="{00000002-4CF3-4CEE-99A3-8A94D6647563}"/>
            </c:ext>
          </c:extLst>
        </c:ser>
        <c:ser>
          <c:idx val="3"/>
          <c:order val="3"/>
          <c:tx>
            <c:strRef>
              <c:f>'5.3'!$A$8</c:f>
              <c:strCache>
                <c:ptCount val="1"/>
                <c:pt idx="0">
                  <c:v>Electrical energy</c:v>
                </c:pt>
              </c:strCache>
            </c:strRef>
          </c:tx>
          <c:spPr>
            <a:solidFill>
              <a:schemeClr val="accent4"/>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'5.3'!$B$8:$O$8</c:f>
              <c:numCache>
                <c:formatCode>#,##0.0</c:formatCode>
                <c:ptCount val="14"/>
                <c:pt idx="0">
                  <c:v>0</c:v>
                </c:pt>
                <c:pt idx="1">
                  <c:v>7.0499999999999993E-2</c:v>
                </c:pt>
                <c:pt idx="2">
                  <c:v>7.4345999999999997</c:v>
                </c:pt>
                <c:pt idx="3">
                  <c:v>0</c:v>
                </c:pt>
                <c:pt idx="4">
                  <c:v>1.56748</c:v>
                </c:pt>
                <c:pt idx="5">
                  <c:v>4.1477000000000004</c:v>
                </c:pt>
                <c:pt idx="6">
                  <c:v>0.64166000000000001</c:v>
                </c:pt>
                <c:pt idx="7">
                  <c:v>0.14786000000000002</c:v>
                </c:pt>
                <c:pt idx="8">
                  <c:v>0.169179</c:v>
                </c:pt>
                <c:pt idx="9">
                  <c:v>27.757999999999999</c:v>
                </c:pt>
                <c:pt idx="10">
                  <c:v>3.5305800000000001</c:v>
                </c:pt>
                <c:pt idx="11">
                  <c:v>41.917062000000001</c:v>
                </c:pt>
                <c:pt idx="12">
                  <c:v>0.67103000000000002</c:v>
                </c:pt>
                <c:pt idx="13">
                  <c:v>0.21199999999999999</c:v>
                </c:pt>
              </c:numCache>
            </c:numRef>
          </c:val>
          <c:extLst>
            <c:ext xmlns:c16="http://schemas.microsoft.com/office/drawing/2014/chart" uri="{C3380CC4-5D6E-409C-BE32-E72D297353CC}">
              <c16:uniqueId val="{00000003-4CF3-4CEE-99A3-8A94D6647563}"/>
            </c:ext>
          </c:extLst>
        </c:ser>
        <c:ser>
          <c:idx val="4"/>
          <c:order val="4"/>
          <c:tx>
            <c:strRef>
              <c:f>'5.3'!$A$9</c:f>
              <c:strCache>
                <c:ptCount val="1"/>
                <c:pt idx="0">
                  <c:v>Ambient energy (heat pump)</c:v>
                </c:pt>
              </c:strCache>
            </c:strRef>
          </c:tx>
          <c:spPr>
            <a:solidFill>
              <a:schemeClr val="accent5"/>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'5.3'!$B$9:$O$9</c:f>
              <c:numCache>
                <c:formatCode>#,##0.0</c:formatCode>
                <c:ptCount val="14"/>
                <c:pt idx="0">
                  <c:v>31.59018</c:v>
                </c:pt>
                <c:pt idx="1">
                  <c:v>0</c:v>
                </c:pt>
                <c:pt idx="2">
                  <c:v>0.26641500000000001</c:v>
                </c:pt>
                <c:pt idx="3">
                  <c:v>4.0168699999999999</c:v>
                </c:pt>
                <c:pt idx="4">
                  <c:v>0.46822000000000003</c:v>
                </c:pt>
                <c:pt idx="5">
                  <c:v>0</c:v>
                </c:pt>
                <c:pt idx="6">
                  <c:v>1.3615200000000001</c:v>
                </c:pt>
                <c:pt idx="7">
                  <c:v>0</c:v>
                </c:pt>
                <c:pt idx="8">
                  <c:v>0</c:v>
                </c:pt>
                <c:pt idx="9">
                  <c:v>0</c:v>
                </c:pt>
                <c:pt idx="10">
                  <c:v>0.93600000000000005</c:v>
                </c:pt>
                <c:pt idx="11">
                  <c:v>0</c:v>
                </c:pt>
                <c:pt idx="12">
                  <c:v>53.737200000000001</c:v>
                </c:pt>
                <c:pt idx="13">
                  <c:v>1.8134539999999999</c:v>
                </c:pt>
              </c:numCache>
            </c:numRef>
          </c:val>
          <c:extLst>
            <c:ext xmlns:c16="http://schemas.microsoft.com/office/drawing/2014/chart" uri="{C3380CC4-5D6E-409C-BE32-E72D297353CC}">
              <c16:uniqueId val="{00000004-4CF3-4CEE-99A3-8A94D6647563}"/>
            </c:ext>
          </c:extLst>
        </c:ser>
        <c:ser>
          <c:idx val="5"/>
          <c:order val="5"/>
          <c:tx>
            <c:strRef>
              <c:f>'5.3'!$A$10</c:f>
              <c:strCache>
                <c:ptCount val="1"/>
                <c:pt idx="0">
                  <c:v>Solar energy (solar panel)</c:v>
                </c:pt>
              </c:strCache>
            </c:strRef>
          </c:tx>
          <c:spPr>
            <a:solidFill>
              <a:schemeClr val="accent6"/>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'5.3'!$B$10:$O$10</c:f>
              <c:numCache>
                <c:formatCode>#,##0.0</c:formatCode>
                <c:ptCount val="14"/>
                <c:pt idx="0">
                  <c:v>0</c:v>
                </c:pt>
                <c:pt idx="1">
                  <c:v>0</c:v>
                </c:pt>
                <c:pt idx="2">
                  <c:v>0.21797900000000001</c:v>
                </c:pt>
                <c:pt idx="3">
                  <c:v>1.5380100000000001</c:v>
                </c:pt>
                <c:pt idx="4">
                  <c:v>0.15619999999999998</c:v>
                </c:pt>
                <c:pt idx="5">
                  <c:v>1.1099999999999997E-2</c:v>
                </c:pt>
                <c:pt idx="6">
                  <c:v>0</c:v>
                </c:pt>
                <c:pt idx="7">
                  <c:v>0</c:v>
                </c:pt>
                <c:pt idx="8">
                  <c:v>0</c:v>
                </c:pt>
                <c:pt idx="9">
                  <c:v>0</c:v>
                </c:pt>
                <c:pt idx="10">
                  <c:v>0</c:v>
                </c:pt>
                <c:pt idx="11">
                  <c:v>0</c:v>
                </c:pt>
                <c:pt idx="12">
                  <c:v>7.2999999999999995E-2</c:v>
                </c:pt>
                <c:pt idx="13">
                  <c:v>0</c:v>
                </c:pt>
              </c:numCache>
            </c:numRef>
          </c:val>
          <c:extLst>
            <c:ext xmlns:c16="http://schemas.microsoft.com/office/drawing/2014/chart" uri="{C3380CC4-5D6E-409C-BE32-E72D297353CC}">
              <c16:uniqueId val="{00000005-4CF3-4CEE-99A3-8A94D6647563}"/>
            </c:ext>
          </c:extLst>
        </c:ser>
        <c:ser>
          <c:idx val="6"/>
          <c:order val="6"/>
          <c:tx>
            <c:strRef>
              <c:f>'5.3'!$A$11</c:f>
              <c:strCache>
                <c:ptCount val="1"/>
                <c:pt idx="0">
                  <c:v>Brown coal</c:v>
                </c:pt>
              </c:strCache>
            </c:strRef>
          </c:tx>
          <c:spPr>
            <a:solidFill>
              <a:srgbClr val="F0948F"/>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'5.3'!$B$11:$O$11</c:f>
              <c:numCache>
                <c:formatCode>#,##0.0</c:formatCode>
                <c:ptCount val="14"/>
                <c:pt idx="0">
                  <c:v>0</c:v>
                </c:pt>
                <c:pt idx="1">
                  <c:v>939.00872900000002</c:v>
                </c:pt>
                <c:pt idx="2">
                  <c:v>14.259039</c:v>
                </c:pt>
                <c:pt idx="3">
                  <c:v>1892.3630679999997</c:v>
                </c:pt>
                <c:pt idx="4">
                  <c:v>191.05343299999998</c:v>
                </c:pt>
                <c:pt idx="5">
                  <c:v>1036.3107300000001</c:v>
                </c:pt>
                <c:pt idx="6">
                  <c:v>75.847369999999998</c:v>
                </c:pt>
                <c:pt idx="7">
                  <c:v>284.45755299999996</c:v>
                </c:pt>
                <c:pt idx="8">
                  <c:v>1176.4835009999997</c:v>
                </c:pt>
                <c:pt idx="9">
                  <c:v>3031.8012039999999</c:v>
                </c:pt>
                <c:pt idx="10">
                  <c:v>1760.9394930000001</c:v>
                </c:pt>
                <c:pt idx="11">
                  <c:v>10323.621620000002</c:v>
                </c:pt>
                <c:pt idx="12">
                  <c:v>8446.660039000004</c:v>
                </c:pt>
                <c:pt idx="13">
                  <c:v>1501.9742220000001</c:v>
                </c:pt>
              </c:numCache>
            </c:numRef>
          </c:val>
          <c:extLst>
            <c:ext xmlns:c16="http://schemas.microsoft.com/office/drawing/2014/chart" uri="{C3380CC4-5D6E-409C-BE32-E72D297353CC}">
              <c16:uniqueId val="{00000006-4CF3-4CEE-99A3-8A94D6647563}"/>
            </c:ext>
          </c:extLst>
        </c:ser>
        <c:ser>
          <c:idx val="7"/>
          <c:order val="7"/>
          <c:tx>
            <c:strRef>
              <c:f>'5.3'!$A$12</c:f>
              <c:strCache>
                <c:ptCount val="1"/>
                <c:pt idx="0">
                  <c:v>Nuclear fuel</c:v>
                </c:pt>
              </c:strCache>
            </c:strRef>
          </c:tx>
          <c:spPr>
            <a:solidFill>
              <a:srgbClr val="F0948F"/>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'5.3'!$B$12:$O$12</c:f>
              <c:numCache>
                <c:formatCode>#,##0.0</c:formatCode>
                <c:ptCount val="14"/>
                <c:pt idx="0">
                  <c:v>0</c:v>
                </c:pt>
                <c:pt idx="1">
                  <c:v>877.22675000000004</c:v>
                </c:pt>
                <c:pt idx="2">
                  <c:v>0</c:v>
                </c:pt>
                <c:pt idx="3">
                  <c:v>0</c:v>
                </c:pt>
                <c:pt idx="4">
                  <c:v>40.747250000000001</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7-4CF3-4CEE-99A3-8A94D6647563}"/>
            </c:ext>
          </c:extLst>
        </c:ser>
        <c:ser>
          <c:idx val="8"/>
          <c:order val="8"/>
          <c:tx>
            <c:strRef>
              <c:f>'5.3'!$A$13</c:f>
              <c:strCache>
                <c:ptCount val="1"/>
                <c:pt idx="0">
                  <c:v>Coke</c:v>
                </c:pt>
              </c:strCache>
            </c:strRef>
          </c:tx>
          <c:spPr>
            <a:solidFill>
              <a:schemeClr val="tx1"/>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'5.3'!$B$13:$O$13</c:f>
              <c:numCache>
                <c:formatCode>#,##0.0</c:formatCode>
                <c:ptCount val="14"/>
                <c:pt idx="0">
                  <c:v>0</c:v>
                </c:pt>
                <c:pt idx="1">
                  <c:v>0</c:v>
                </c:pt>
                <c:pt idx="2">
                  <c:v>0</c:v>
                </c:pt>
                <c:pt idx="3">
                  <c:v>0</c:v>
                </c:pt>
                <c:pt idx="4">
                  <c:v>0</c:v>
                </c:pt>
                <c:pt idx="5">
                  <c:v>0</c:v>
                </c:pt>
                <c:pt idx="6">
                  <c:v>0</c:v>
                </c:pt>
                <c:pt idx="7">
                  <c:v>0</c:v>
                </c:pt>
                <c:pt idx="8">
                  <c:v>0</c:v>
                </c:pt>
                <c:pt idx="9">
                  <c:v>0</c:v>
                </c:pt>
                <c:pt idx="10">
                  <c:v>0</c:v>
                </c:pt>
                <c:pt idx="11">
                  <c:v>5.6000000000000001E-2</c:v>
                </c:pt>
                <c:pt idx="12">
                  <c:v>0</c:v>
                </c:pt>
                <c:pt idx="13">
                  <c:v>0</c:v>
                </c:pt>
              </c:numCache>
            </c:numRef>
          </c:val>
          <c:extLst>
            <c:ext xmlns:c16="http://schemas.microsoft.com/office/drawing/2014/chart" uri="{C3380CC4-5D6E-409C-BE32-E72D297353CC}">
              <c16:uniqueId val="{00000008-4CF3-4CEE-99A3-8A94D6647563}"/>
            </c:ext>
          </c:extLst>
        </c:ser>
        <c:ser>
          <c:idx val="9"/>
          <c:order val="9"/>
          <c:tx>
            <c:strRef>
              <c:f>'5.3'!$A$14</c:f>
              <c:strCache>
                <c:ptCount val="1"/>
                <c:pt idx="0">
                  <c:v>Waste heat</c:v>
                </c:pt>
              </c:strCache>
            </c:strRef>
          </c:tx>
          <c:spPr>
            <a:solidFill>
              <a:srgbClr val="646363"/>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'5.3'!$B$14:$O$14</c:f>
              <c:numCache>
                <c:formatCode>#,##0.0</c:formatCode>
                <c:ptCount val="14"/>
                <c:pt idx="0">
                  <c:v>0</c:v>
                </c:pt>
                <c:pt idx="1">
                  <c:v>0</c:v>
                </c:pt>
                <c:pt idx="2">
                  <c:v>58.313216999999995</c:v>
                </c:pt>
                <c:pt idx="3">
                  <c:v>0.66422999999999999</c:v>
                </c:pt>
                <c:pt idx="4">
                  <c:v>19.835474000000001</c:v>
                </c:pt>
                <c:pt idx="5">
                  <c:v>0</c:v>
                </c:pt>
                <c:pt idx="6">
                  <c:v>3.0157000000000003</c:v>
                </c:pt>
                <c:pt idx="7">
                  <c:v>586.79716000000008</c:v>
                </c:pt>
                <c:pt idx="8">
                  <c:v>0</c:v>
                </c:pt>
                <c:pt idx="9">
                  <c:v>16.466999999999999</c:v>
                </c:pt>
                <c:pt idx="10">
                  <c:v>0</c:v>
                </c:pt>
                <c:pt idx="11">
                  <c:v>263.89377500000001</c:v>
                </c:pt>
                <c:pt idx="12">
                  <c:v>2.8180149999999999</c:v>
                </c:pt>
                <c:pt idx="13">
                  <c:v>17.888999999999999</c:v>
                </c:pt>
              </c:numCache>
            </c:numRef>
          </c:val>
          <c:extLst>
            <c:ext xmlns:c16="http://schemas.microsoft.com/office/drawing/2014/chart" uri="{C3380CC4-5D6E-409C-BE32-E72D297353CC}">
              <c16:uniqueId val="{00000009-4CF3-4CEE-99A3-8A94D6647563}"/>
            </c:ext>
          </c:extLst>
        </c:ser>
        <c:ser>
          <c:idx val="10"/>
          <c:order val="10"/>
          <c:tx>
            <c:strRef>
              <c:f>'5.3'!$A$15</c:f>
              <c:strCache>
                <c:ptCount val="1"/>
                <c:pt idx="0">
                  <c:v>Other liquid fuels</c:v>
                </c:pt>
              </c:strCache>
            </c:strRef>
          </c:tx>
          <c:spPr>
            <a:solidFill>
              <a:srgbClr val="9D9D9C"/>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'5.3'!$B$15:$O$15</c:f>
              <c:numCache>
                <c:formatCode>#,##0.0</c:formatCode>
                <c:ptCount val="14"/>
                <c:pt idx="0">
                  <c:v>0</c:v>
                </c:pt>
                <c:pt idx="1">
                  <c:v>0</c:v>
                </c:pt>
                <c:pt idx="2">
                  <c:v>0</c:v>
                </c:pt>
                <c:pt idx="3">
                  <c:v>0</c:v>
                </c:pt>
                <c:pt idx="4">
                  <c:v>0</c:v>
                </c:pt>
                <c:pt idx="5">
                  <c:v>0</c:v>
                </c:pt>
                <c:pt idx="6">
                  <c:v>0</c:v>
                </c:pt>
                <c:pt idx="7">
                  <c:v>0</c:v>
                </c:pt>
                <c:pt idx="8">
                  <c:v>0.34292999999999996</c:v>
                </c:pt>
                <c:pt idx="9">
                  <c:v>0</c:v>
                </c:pt>
                <c:pt idx="10">
                  <c:v>0</c:v>
                </c:pt>
                <c:pt idx="11">
                  <c:v>11.819370999999999</c:v>
                </c:pt>
                <c:pt idx="12">
                  <c:v>0</c:v>
                </c:pt>
                <c:pt idx="13">
                  <c:v>28.507000000000001</c:v>
                </c:pt>
              </c:numCache>
            </c:numRef>
          </c:val>
          <c:extLst>
            <c:ext xmlns:c16="http://schemas.microsoft.com/office/drawing/2014/chart" uri="{C3380CC4-5D6E-409C-BE32-E72D297353CC}">
              <c16:uniqueId val="{0000000A-4CF3-4CEE-99A3-8A94D6647563}"/>
            </c:ext>
          </c:extLst>
        </c:ser>
        <c:ser>
          <c:idx val="11"/>
          <c:order val="11"/>
          <c:tx>
            <c:strRef>
              <c:f>'5.3'!$A$16</c:f>
              <c:strCache>
                <c:ptCount val="1"/>
                <c:pt idx="0">
                  <c:v>Other solid fuels</c:v>
                </c:pt>
              </c:strCache>
            </c:strRef>
          </c:tx>
          <c:spPr>
            <a:solidFill>
              <a:srgbClr val="D0D0D0"/>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'5.3'!$B$16:$O$16</c:f>
              <c:numCache>
                <c:formatCode>#,##0.0</c:formatCode>
                <c:ptCount val="14"/>
                <c:pt idx="0">
                  <c:v>805.78499999999997</c:v>
                </c:pt>
                <c:pt idx="1">
                  <c:v>8.5290280000000003</c:v>
                </c:pt>
                <c:pt idx="2">
                  <c:v>1192.5250800000003</c:v>
                </c:pt>
                <c:pt idx="3">
                  <c:v>1.0325739999999999</c:v>
                </c:pt>
                <c:pt idx="4">
                  <c:v>8.7680400000000009</c:v>
                </c:pt>
                <c:pt idx="5">
                  <c:v>0</c:v>
                </c:pt>
                <c:pt idx="6">
                  <c:v>510.42399999999998</c:v>
                </c:pt>
                <c:pt idx="7">
                  <c:v>16.114000000000001</c:v>
                </c:pt>
                <c:pt idx="8">
                  <c:v>377.50012400000003</c:v>
                </c:pt>
                <c:pt idx="9">
                  <c:v>0</c:v>
                </c:pt>
                <c:pt idx="10">
                  <c:v>282.13557799999995</c:v>
                </c:pt>
                <c:pt idx="11">
                  <c:v>68.962000000000003</c:v>
                </c:pt>
                <c:pt idx="12">
                  <c:v>6.6827600000000009</c:v>
                </c:pt>
                <c:pt idx="13">
                  <c:v>28.616000000000003</c:v>
                </c:pt>
              </c:numCache>
            </c:numRef>
          </c:val>
          <c:extLst>
            <c:ext xmlns:c16="http://schemas.microsoft.com/office/drawing/2014/chart" uri="{C3380CC4-5D6E-409C-BE32-E72D297353CC}">
              <c16:uniqueId val="{0000000B-4CF3-4CEE-99A3-8A94D6647563}"/>
            </c:ext>
          </c:extLst>
        </c:ser>
        <c:ser>
          <c:idx val="12"/>
          <c:order val="12"/>
          <c:tx>
            <c:strRef>
              <c:f>'5.3'!$A$17</c:f>
              <c:strCache>
                <c:ptCount val="1"/>
                <c:pt idx="0">
                  <c:v>Other gases</c:v>
                </c:pt>
              </c:strCache>
            </c:strRef>
          </c:tx>
          <c:spPr>
            <a:pattFill prst="ltUpDiag">
              <a:fgClr>
                <a:schemeClr val="accent1"/>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'5.3'!$B$17:$O$17</c:f>
              <c:numCache>
                <c:formatCode>#,##0.0</c:formatCode>
                <c:ptCount val="14"/>
                <c:pt idx="0">
                  <c:v>0</c:v>
                </c:pt>
                <c:pt idx="1">
                  <c:v>0.58686200000000011</c:v>
                </c:pt>
                <c:pt idx="2">
                  <c:v>0</c:v>
                </c:pt>
                <c:pt idx="3">
                  <c:v>24.421210000000002</c:v>
                </c:pt>
                <c:pt idx="4">
                  <c:v>0</c:v>
                </c:pt>
                <c:pt idx="5">
                  <c:v>0</c:v>
                </c:pt>
                <c:pt idx="6">
                  <c:v>0</c:v>
                </c:pt>
                <c:pt idx="7">
                  <c:v>1377.7679279999998</c:v>
                </c:pt>
                <c:pt idx="8">
                  <c:v>0</c:v>
                </c:pt>
                <c:pt idx="9">
                  <c:v>0</c:v>
                </c:pt>
                <c:pt idx="10">
                  <c:v>0.36499999999999999</c:v>
                </c:pt>
                <c:pt idx="11">
                  <c:v>555.220553</c:v>
                </c:pt>
                <c:pt idx="12">
                  <c:v>59.360999999999997</c:v>
                </c:pt>
                <c:pt idx="13">
                  <c:v>120.178</c:v>
                </c:pt>
              </c:numCache>
            </c:numRef>
          </c:val>
          <c:extLst>
            <c:ext xmlns:c16="http://schemas.microsoft.com/office/drawing/2014/chart" uri="{C3380CC4-5D6E-409C-BE32-E72D297353CC}">
              <c16:uniqueId val="{0000000C-4CF3-4CEE-99A3-8A94D6647563}"/>
            </c:ext>
          </c:extLst>
        </c:ser>
        <c:ser>
          <c:idx val="13"/>
          <c:order val="13"/>
          <c:tx>
            <c:strRef>
              <c:f>'5.3'!$A$18</c:f>
              <c:strCache>
                <c:ptCount val="1"/>
                <c:pt idx="0">
                  <c:v>Other</c:v>
                </c:pt>
              </c:strCache>
            </c:strRef>
          </c:tx>
          <c:spPr>
            <a:pattFill prst="ltUpDiag">
              <a:fgClr>
                <a:schemeClr val="accent5"/>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'5.3'!$B$18:$O$18</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D-4CF3-4CEE-99A3-8A94D6647563}"/>
            </c:ext>
          </c:extLst>
        </c:ser>
        <c:ser>
          <c:idx val="14"/>
          <c:order val="14"/>
          <c:tx>
            <c:strRef>
              <c:f>'5.3'!$A$19</c:f>
              <c:strCache>
                <c:ptCount val="1"/>
                <c:pt idx="0">
                  <c:v>Fuel oils</c:v>
                </c:pt>
              </c:strCache>
            </c:strRef>
          </c:tx>
          <c:spPr>
            <a:pattFill prst="ltUpDiag">
              <a:fgClr>
                <a:schemeClr val="accent2"/>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'5.3'!$B$19:$O$19</c:f>
              <c:numCache>
                <c:formatCode>#,##0.0</c:formatCode>
                <c:ptCount val="14"/>
                <c:pt idx="0">
                  <c:v>4.5999999999999999E-2</c:v>
                </c:pt>
                <c:pt idx="1">
                  <c:v>20.584150000000001</c:v>
                </c:pt>
                <c:pt idx="2">
                  <c:v>7.9061380000000012</c:v>
                </c:pt>
                <c:pt idx="3">
                  <c:v>0.572542</c:v>
                </c:pt>
                <c:pt idx="4">
                  <c:v>0.16200000000000001</c:v>
                </c:pt>
                <c:pt idx="5">
                  <c:v>3.3680300000000005</c:v>
                </c:pt>
                <c:pt idx="6">
                  <c:v>16.137222000000001</c:v>
                </c:pt>
                <c:pt idx="7">
                  <c:v>46.662362999999999</c:v>
                </c:pt>
                <c:pt idx="8">
                  <c:v>76.838855999999993</c:v>
                </c:pt>
                <c:pt idx="9">
                  <c:v>0.34529399999999999</c:v>
                </c:pt>
                <c:pt idx="10">
                  <c:v>7.754179999999999</c:v>
                </c:pt>
                <c:pt idx="11">
                  <c:v>23.055932999999985</c:v>
                </c:pt>
                <c:pt idx="12">
                  <c:v>2.2838970000000005</c:v>
                </c:pt>
                <c:pt idx="13">
                  <c:v>1.6433700000000002</c:v>
                </c:pt>
              </c:numCache>
            </c:numRef>
          </c:val>
          <c:extLst>
            <c:ext xmlns:c16="http://schemas.microsoft.com/office/drawing/2014/chart" uri="{C3380CC4-5D6E-409C-BE32-E72D297353CC}">
              <c16:uniqueId val="{0000000E-4CF3-4CEE-99A3-8A94D6647563}"/>
            </c:ext>
          </c:extLst>
        </c:ser>
        <c:ser>
          <c:idx val="15"/>
          <c:order val="15"/>
          <c:tx>
            <c:strRef>
              <c:f>'5.3'!$A$20</c:f>
              <c:strCache>
                <c:ptCount val="1"/>
                <c:pt idx="0">
                  <c:v>Natural gas</c:v>
                </c:pt>
              </c:strCache>
            </c:strRef>
          </c:tx>
          <c:spPr>
            <a:pattFill prst="ltUpDiag">
              <a:fgClr>
                <a:schemeClr val="accent6"/>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'5.3'!$B$20:$O$20</c:f>
              <c:numCache>
                <c:formatCode>#,##0.0</c:formatCode>
                <c:ptCount val="14"/>
                <c:pt idx="0">
                  <c:v>2648.6237599999995</c:v>
                </c:pt>
                <c:pt idx="1">
                  <c:v>517.15917799999988</c:v>
                </c:pt>
                <c:pt idx="2">
                  <c:v>2962.5284800000027</c:v>
                </c:pt>
                <c:pt idx="3">
                  <c:v>837.25595800000008</c:v>
                </c:pt>
                <c:pt idx="4">
                  <c:v>574.12609400000031</c:v>
                </c:pt>
                <c:pt idx="5">
                  <c:v>927.78426600000023</c:v>
                </c:pt>
                <c:pt idx="6">
                  <c:v>1181.741217</c:v>
                </c:pt>
                <c:pt idx="7">
                  <c:v>1899.8556729999993</c:v>
                </c:pt>
                <c:pt idx="8">
                  <c:v>1158.1904969999994</c:v>
                </c:pt>
                <c:pt idx="9">
                  <c:v>366.38140699999997</c:v>
                </c:pt>
                <c:pt idx="10">
                  <c:v>595.75658900000042</c:v>
                </c:pt>
                <c:pt idx="11">
                  <c:v>4202.7517680000001</c:v>
                </c:pt>
                <c:pt idx="12">
                  <c:v>988.80042200000059</c:v>
                </c:pt>
                <c:pt idx="13">
                  <c:v>941.45956300000046</c:v>
                </c:pt>
              </c:numCache>
            </c:numRef>
          </c:val>
          <c:extLst>
            <c:ext xmlns:c16="http://schemas.microsoft.com/office/drawing/2014/chart" uri="{C3380CC4-5D6E-409C-BE32-E72D297353CC}">
              <c16:uniqueId val="{0000000F-4CF3-4CEE-99A3-8A94D6647563}"/>
            </c:ext>
          </c:extLst>
        </c:ser>
        <c:dLbls>
          <c:showLegendKey val="0"/>
          <c:showVal val="0"/>
          <c:showCatName val="0"/>
          <c:showSerName val="0"/>
          <c:showPercent val="0"/>
          <c:showBubbleSize val="0"/>
        </c:dLbls>
        <c:gapWidth val="50"/>
        <c:overlap val="100"/>
        <c:axId val="232878848"/>
        <c:axId val="232880384"/>
      </c:barChart>
      <c:catAx>
        <c:axId val="232878848"/>
        <c:scaling>
          <c:orientation val="minMax"/>
        </c:scaling>
        <c:delete val="0"/>
        <c:axPos val="b"/>
        <c:numFmt formatCode="General" sourceLinked="0"/>
        <c:majorTickMark val="none"/>
        <c:minorTickMark val="none"/>
        <c:tickLblPos val="low"/>
        <c:txPr>
          <a:bodyPr rot="0" vert="horz"/>
          <a:lstStyle/>
          <a:p>
            <a:pPr>
              <a:defRPr sz="900"/>
            </a:pPr>
            <a:endParaRPr lang="cs-CZ"/>
          </a:p>
        </c:txPr>
        <c:crossAx val="232880384"/>
        <c:crosses val="autoZero"/>
        <c:auto val="1"/>
        <c:lblAlgn val="ctr"/>
        <c:lblOffset val="100"/>
        <c:noMultiLvlLbl val="0"/>
      </c:catAx>
      <c:valAx>
        <c:axId val="232880384"/>
        <c:scaling>
          <c:orientation val="minMax"/>
          <c:max val="18000"/>
          <c:min val="0"/>
        </c:scaling>
        <c:delete val="0"/>
        <c:axPos val="l"/>
        <c:majorGridlines/>
        <c:numFmt formatCode="#,##0" sourceLinked="0"/>
        <c:majorTickMark val="none"/>
        <c:minorTickMark val="none"/>
        <c:tickLblPos val="nextTo"/>
        <c:spPr>
          <a:ln>
            <a:noFill/>
          </a:ln>
        </c:spPr>
        <c:txPr>
          <a:bodyPr/>
          <a:lstStyle/>
          <a:p>
            <a:pPr>
              <a:defRPr sz="900"/>
            </a:pPr>
            <a:endParaRPr lang="cs-CZ"/>
          </a:p>
        </c:txPr>
        <c:crossAx val="232878848"/>
        <c:crosses val="autoZero"/>
        <c:crossBetween val="between"/>
        <c:majorUnit val="20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FF2A-44FE-A1F9-81F9253ED128}"/>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FF2A-44FE-A1F9-81F9253ED128}"/>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FF2A-44FE-A1F9-81F9253ED128}"/>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FF2A-44FE-A1F9-81F9253ED128}"/>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FF2A-44FE-A1F9-81F9253ED128}"/>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FF2A-44FE-A1F9-81F9253ED128}"/>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FF2A-44FE-A1F9-81F9253ED128}"/>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FF2A-44FE-A1F9-81F9253ED128}"/>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FF2A-44FE-A1F9-81F9253ED128}"/>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FF2A-44FE-A1F9-81F9253ED128}"/>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FF2A-44FE-A1F9-81F9253ED128}"/>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FF2A-44FE-A1F9-81F9253ED128}"/>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FF2A-44FE-A1F9-81F9253ED128}"/>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FF2A-44FE-A1F9-81F9253ED128}"/>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FF2A-44FE-A1F9-81F9253ED128}"/>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FF2A-44FE-A1F9-81F9253ED128}"/>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baseline="0">
                <a:solidFill>
                  <a:srgbClr val="233060"/>
                </a:solidFill>
                <a:effectLst/>
                <a:latin typeface="Arial" panose="020B0604020202020204" pitchFamily="34" charset="0"/>
                <a:cs typeface="Arial" panose="020B0604020202020204" pitchFamily="34" charset="0"/>
              </a:rPr>
              <a:t>Net heat production and heat production from CHP by fuel</a:t>
            </a:r>
            <a:r>
              <a:rPr lang="en-US" sz="1000" b="1" i="0" baseline="0">
                <a:solidFill>
                  <a:srgbClr val="233060"/>
                </a:solidFill>
                <a:effectLst/>
                <a:latin typeface="Arial" panose="020B0604020202020204" pitchFamily="34" charset="0"/>
                <a:cs typeface="Arial" panose="020B0604020202020204" pitchFamily="34" charset="0"/>
              </a:rPr>
              <a:t> [</a:t>
            </a:r>
            <a:r>
              <a:rPr lang="cs-CZ" sz="1000" b="1" i="0" baseline="0">
                <a:solidFill>
                  <a:srgbClr val="233060"/>
                </a:solidFill>
                <a:effectLst/>
                <a:latin typeface="Arial" panose="020B0604020202020204" pitchFamily="34" charset="0"/>
                <a:cs typeface="Arial" panose="020B0604020202020204" pitchFamily="34" charset="0"/>
              </a:rPr>
              <a:t>TJ</a:t>
            </a:r>
            <a:r>
              <a:rPr lang="en-US" sz="1000" b="1" i="0" u="none" strike="noStrike" baseline="0">
                <a:effectLst/>
              </a:rPr>
              <a:t>]</a:t>
            </a:r>
            <a:endParaRPr lang="cs-CZ" sz="1000">
              <a:effectLst/>
            </a:endParaRPr>
          </a:p>
        </c:rich>
      </c:tx>
      <c:layout>
        <c:manualLayout>
          <c:xMode val="edge"/>
          <c:yMode val="edge"/>
          <c:x val="2.5527497369253281E-5"/>
          <c:y val="2.5188916876574308E-2"/>
        </c:manualLayout>
      </c:layout>
      <c:overlay val="0"/>
    </c:title>
    <c:autoTitleDeleted val="0"/>
    <c:plotArea>
      <c:layout/>
      <c:barChart>
        <c:barDir val="col"/>
        <c:grouping val="stacked"/>
        <c:varyColors val="0"/>
        <c:ser>
          <c:idx val="0"/>
          <c:order val="0"/>
          <c:tx>
            <c:strRef>
              <c:f>'9'!$A$6</c:f>
              <c:strCache>
                <c:ptCount val="1"/>
                <c:pt idx="0">
                  <c:v>Biomass</c:v>
                </c:pt>
              </c:strCache>
            </c:strRef>
          </c:tx>
          <c:spPr>
            <a:solidFill>
              <a:schemeClr val="accent1"/>
            </a:solidFill>
          </c:spPr>
          <c:invertIfNegative val="0"/>
          <c:cat>
            <c:multiLvlStrRef>
              <c:f>('9'!$B$3:$C$4,'9'!$E$3:$F$4,'9'!$H$3:$I$4,'9'!$K$3:$L$4)</c:f>
              <c:multiLvlStrCache>
                <c:ptCount val="8"/>
                <c:lvl>
                  <c:pt idx="0">
                    <c:v>Qnet</c:v>
                  </c:pt>
                  <c:pt idx="1">
                    <c:v>QCHP</c:v>
                  </c:pt>
                  <c:pt idx="2">
                    <c:v>Qnet</c:v>
                  </c:pt>
                  <c:pt idx="3">
                    <c:v>QCHP</c:v>
                  </c:pt>
                  <c:pt idx="4">
                    <c:v>Qnet</c:v>
                  </c:pt>
                  <c:pt idx="5">
                    <c:v>QCHP</c:v>
                  </c:pt>
                  <c:pt idx="6">
                    <c:v>Qnet</c:v>
                  </c:pt>
                  <c:pt idx="7">
                    <c:v>QCHP</c:v>
                  </c:pt>
                </c:lvl>
                <c:lvl>
                  <c:pt idx="0">
                    <c:v>First quarter</c:v>
                  </c:pt>
                  <c:pt idx="2">
                    <c:v>Second quarter</c:v>
                  </c:pt>
                  <c:pt idx="4">
                    <c:v>Third quarter</c:v>
                  </c:pt>
                  <c:pt idx="6">
                    <c:v>Fourth quarter</c:v>
                  </c:pt>
                </c:lvl>
              </c:multiLvlStrCache>
            </c:multiLvlStrRef>
          </c:cat>
          <c:val>
            <c:numRef>
              <c:f>('9'!$B$6,'9'!$C$6,'9'!$E$6,'9'!$F$6,'9'!$H$6,'9'!$I$6,'9'!$K$6,'9'!$L$6)</c:f>
              <c:numCache>
                <c:formatCode>#,##0.0</c:formatCode>
                <c:ptCount val="8"/>
                <c:pt idx="0">
                  <c:v>7317.1892499999985</c:v>
                </c:pt>
                <c:pt idx="1">
                  <c:v>5533.8727340000005</c:v>
                </c:pt>
                <c:pt idx="2">
                  <c:v>5442.4795040000026</c:v>
                </c:pt>
                <c:pt idx="3">
                  <c:v>4194.5146349999995</c:v>
                </c:pt>
                <c:pt idx="4">
                  <c:v>4690.8628080000026</c:v>
                </c:pt>
                <c:pt idx="5">
                  <c:v>3419.6007849999996</c:v>
                </c:pt>
                <c:pt idx="6">
                  <c:v>6868.4571320000005</c:v>
                </c:pt>
                <c:pt idx="7">
                  <c:v>4693.7490260000004</c:v>
                </c:pt>
              </c:numCache>
            </c:numRef>
          </c:val>
          <c:extLst>
            <c:ext xmlns:c16="http://schemas.microsoft.com/office/drawing/2014/chart" uri="{C3380CC4-5D6E-409C-BE32-E72D297353CC}">
              <c16:uniqueId val="{00000000-A31E-4FD0-8E82-17407FA0E629}"/>
            </c:ext>
          </c:extLst>
        </c:ser>
        <c:ser>
          <c:idx val="1"/>
          <c:order val="1"/>
          <c:tx>
            <c:strRef>
              <c:f>'9'!$A$7</c:f>
              <c:strCache>
                <c:ptCount val="1"/>
                <c:pt idx="0">
                  <c:v>Biogas</c:v>
                </c:pt>
              </c:strCache>
            </c:strRef>
          </c:tx>
          <c:spPr>
            <a:solidFill>
              <a:schemeClr val="accent2"/>
            </a:solidFill>
          </c:spPr>
          <c:invertIfNegative val="0"/>
          <c:cat>
            <c:multiLvlStrRef>
              <c:f>('9'!$B$3:$C$4,'9'!$E$3:$F$4,'9'!$H$3:$I$4,'9'!$K$3:$L$4)</c:f>
              <c:multiLvlStrCache>
                <c:ptCount val="8"/>
                <c:lvl>
                  <c:pt idx="0">
                    <c:v>Qnet</c:v>
                  </c:pt>
                  <c:pt idx="1">
                    <c:v>QCHP</c:v>
                  </c:pt>
                  <c:pt idx="2">
                    <c:v>Qnet</c:v>
                  </c:pt>
                  <c:pt idx="3">
                    <c:v>QCHP</c:v>
                  </c:pt>
                  <c:pt idx="4">
                    <c:v>Qnet</c:v>
                  </c:pt>
                  <c:pt idx="5">
                    <c:v>QCHP</c:v>
                  </c:pt>
                  <c:pt idx="6">
                    <c:v>Qnet</c:v>
                  </c:pt>
                  <c:pt idx="7">
                    <c:v>QCHP</c:v>
                  </c:pt>
                </c:lvl>
                <c:lvl>
                  <c:pt idx="0">
                    <c:v>First quarter</c:v>
                  </c:pt>
                  <c:pt idx="2">
                    <c:v>Second quarter</c:v>
                  </c:pt>
                  <c:pt idx="4">
                    <c:v>Third quarter</c:v>
                  </c:pt>
                  <c:pt idx="6">
                    <c:v>Fourth quarter</c:v>
                  </c:pt>
                </c:lvl>
              </c:multiLvlStrCache>
            </c:multiLvlStrRef>
          </c:cat>
          <c:val>
            <c:numRef>
              <c:f>('9'!$B$7,'9'!$C$7,'9'!$E$7,'9'!$F$7,'9'!$H$7,'9'!$I$7,'9'!$K$7,'9'!$L$7)</c:f>
              <c:numCache>
                <c:formatCode>#,##0.0</c:formatCode>
                <c:ptCount val="8"/>
                <c:pt idx="0">
                  <c:v>588.92313899999965</c:v>
                </c:pt>
                <c:pt idx="1">
                  <c:v>554.43162500000017</c:v>
                </c:pt>
                <c:pt idx="2">
                  <c:v>409.45554000000004</c:v>
                </c:pt>
                <c:pt idx="3">
                  <c:v>377.72641499999997</c:v>
                </c:pt>
                <c:pt idx="4">
                  <c:v>371.56228200000032</c:v>
                </c:pt>
                <c:pt idx="5">
                  <c:v>334.87395899999996</c:v>
                </c:pt>
                <c:pt idx="6">
                  <c:v>601.29062000000079</c:v>
                </c:pt>
                <c:pt idx="7">
                  <c:v>563.87569899999994</c:v>
                </c:pt>
              </c:numCache>
            </c:numRef>
          </c:val>
          <c:extLst>
            <c:ext xmlns:c16="http://schemas.microsoft.com/office/drawing/2014/chart" uri="{C3380CC4-5D6E-409C-BE32-E72D297353CC}">
              <c16:uniqueId val="{00000001-A31E-4FD0-8E82-17407FA0E629}"/>
            </c:ext>
          </c:extLst>
        </c:ser>
        <c:ser>
          <c:idx val="2"/>
          <c:order val="2"/>
          <c:tx>
            <c:strRef>
              <c:f>'9'!$A$8</c:f>
              <c:strCache>
                <c:ptCount val="1"/>
                <c:pt idx="0">
                  <c:v>Hard coal</c:v>
                </c:pt>
              </c:strCache>
            </c:strRef>
          </c:tx>
          <c:spPr>
            <a:solidFill>
              <a:schemeClr val="accent3"/>
            </a:solidFill>
          </c:spPr>
          <c:invertIfNegative val="0"/>
          <c:cat>
            <c:multiLvlStrRef>
              <c:f>('9'!$B$3:$C$4,'9'!$E$3:$F$4,'9'!$H$3:$I$4,'9'!$K$3:$L$4)</c:f>
              <c:multiLvlStrCache>
                <c:ptCount val="8"/>
                <c:lvl>
                  <c:pt idx="0">
                    <c:v>Qnet</c:v>
                  </c:pt>
                  <c:pt idx="1">
                    <c:v>QCHP</c:v>
                  </c:pt>
                  <c:pt idx="2">
                    <c:v>Qnet</c:v>
                  </c:pt>
                  <c:pt idx="3">
                    <c:v>QCHP</c:v>
                  </c:pt>
                  <c:pt idx="4">
                    <c:v>Qnet</c:v>
                  </c:pt>
                  <c:pt idx="5">
                    <c:v>QCHP</c:v>
                  </c:pt>
                  <c:pt idx="6">
                    <c:v>Qnet</c:v>
                  </c:pt>
                  <c:pt idx="7">
                    <c:v>QCHP</c:v>
                  </c:pt>
                </c:lvl>
                <c:lvl>
                  <c:pt idx="0">
                    <c:v>First quarter</c:v>
                  </c:pt>
                  <c:pt idx="2">
                    <c:v>Second quarter</c:v>
                  </c:pt>
                  <c:pt idx="4">
                    <c:v>Third quarter</c:v>
                  </c:pt>
                  <c:pt idx="6">
                    <c:v>Fourth quarter</c:v>
                  </c:pt>
                </c:lvl>
              </c:multiLvlStrCache>
            </c:multiLvlStrRef>
          </c:cat>
          <c:val>
            <c:numRef>
              <c:f>('9'!$B$8,'9'!$C$8,'9'!$E$8,'9'!$F$8,'9'!$H$8,'9'!$I$8,'9'!$K$8,'9'!$L$8)</c:f>
              <c:numCache>
                <c:formatCode>#,##0.0</c:formatCode>
                <c:ptCount val="8"/>
                <c:pt idx="0">
                  <c:v>3029.5087869999993</c:v>
                </c:pt>
                <c:pt idx="1">
                  <c:v>2164.1460689999999</c:v>
                </c:pt>
                <c:pt idx="2">
                  <c:v>1247.1947249999996</c:v>
                </c:pt>
                <c:pt idx="3">
                  <c:v>790.7399969999999</c:v>
                </c:pt>
                <c:pt idx="4">
                  <c:v>663.06868199999997</c:v>
                </c:pt>
                <c:pt idx="5">
                  <c:v>474.79192499999999</c:v>
                </c:pt>
                <c:pt idx="6">
                  <c:v>2727.2325609999994</c:v>
                </c:pt>
                <c:pt idx="7">
                  <c:v>1975.3308199999999</c:v>
                </c:pt>
              </c:numCache>
            </c:numRef>
          </c:val>
          <c:extLst>
            <c:ext xmlns:c16="http://schemas.microsoft.com/office/drawing/2014/chart" uri="{C3380CC4-5D6E-409C-BE32-E72D297353CC}">
              <c16:uniqueId val="{00000002-A31E-4FD0-8E82-17407FA0E629}"/>
            </c:ext>
          </c:extLst>
        </c:ser>
        <c:ser>
          <c:idx val="3"/>
          <c:order val="3"/>
          <c:tx>
            <c:strRef>
              <c:f>'9'!$A$9</c:f>
              <c:strCache>
                <c:ptCount val="1"/>
                <c:pt idx="0">
                  <c:v>Electrical energy</c:v>
                </c:pt>
              </c:strCache>
            </c:strRef>
          </c:tx>
          <c:spPr>
            <a:solidFill>
              <a:schemeClr val="accent4"/>
            </a:solidFill>
          </c:spPr>
          <c:invertIfNegative val="0"/>
          <c:cat>
            <c:multiLvlStrRef>
              <c:f>('9'!$B$3:$C$4,'9'!$E$3:$F$4,'9'!$H$3:$I$4,'9'!$K$3:$L$4)</c:f>
              <c:multiLvlStrCache>
                <c:ptCount val="8"/>
                <c:lvl>
                  <c:pt idx="0">
                    <c:v>Qnet</c:v>
                  </c:pt>
                  <c:pt idx="1">
                    <c:v>QCHP</c:v>
                  </c:pt>
                  <c:pt idx="2">
                    <c:v>Qnet</c:v>
                  </c:pt>
                  <c:pt idx="3">
                    <c:v>QCHP</c:v>
                  </c:pt>
                  <c:pt idx="4">
                    <c:v>Qnet</c:v>
                  </c:pt>
                  <c:pt idx="5">
                    <c:v>QCHP</c:v>
                  </c:pt>
                  <c:pt idx="6">
                    <c:v>Qnet</c:v>
                  </c:pt>
                  <c:pt idx="7">
                    <c:v>QCHP</c:v>
                  </c:pt>
                </c:lvl>
                <c:lvl>
                  <c:pt idx="0">
                    <c:v>First quarter</c:v>
                  </c:pt>
                  <c:pt idx="2">
                    <c:v>Second quarter</c:v>
                  </c:pt>
                  <c:pt idx="4">
                    <c:v>Third quarter</c:v>
                  </c:pt>
                  <c:pt idx="6">
                    <c:v>Fourth quarter</c:v>
                  </c:pt>
                </c:lvl>
              </c:multiLvlStrCache>
            </c:multiLvlStrRef>
          </c:cat>
          <c:val>
            <c:numRef>
              <c:f>('9'!$B$9,'9'!$C$9,'9'!$E$9,'9'!$F$9,'9'!$H$9,'9'!$I$9,'9'!$K$9,'9'!$L$9)</c:f>
              <c:numCache>
                <c:formatCode>#,##0.0</c:formatCode>
                <c:ptCount val="8"/>
                <c:pt idx="0">
                  <c:v>28.143942999999997</c:v>
                </c:pt>
                <c:pt idx="1">
                  <c:v>0</c:v>
                </c:pt>
                <c:pt idx="2">
                  <c:v>33.128182000000002</c:v>
                </c:pt>
                <c:pt idx="3">
                  <c:v>0</c:v>
                </c:pt>
                <c:pt idx="4">
                  <c:v>30.70467</c:v>
                </c:pt>
                <c:pt idx="5">
                  <c:v>0</c:v>
                </c:pt>
                <c:pt idx="6">
                  <c:v>22.372195000000001</c:v>
                </c:pt>
                <c:pt idx="7">
                  <c:v>0</c:v>
                </c:pt>
              </c:numCache>
            </c:numRef>
          </c:val>
          <c:extLst>
            <c:ext xmlns:c16="http://schemas.microsoft.com/office/drawing/2014/chart" uri="{C3380CC4-5D6E-409C-BE32-E72D297353CC}">
              <c16:uniqueId val="{00000003-A31E-4FD0-8E82-17407FA0E629}"/>
            </c:ext>
          </c:extLst>
        </c:ser>
        <c:ser>
          <c:idx val="4"/>
          <c:order val="4"/>
          <c:tx>
            <c:strRef>
              <c:f>'9'!$A$10</c:f>
              <c:strCache>
                <c:ptCount val="1"/>
                <c:pt idx="0">
                  <c:v>Ambient energy (heat pump)</c:v>
                </c:pt>
              </c:strCache>
            </c:strRef>
          </c:tx>
          <c:invertIfNegative val="0"/>
          <c:cat>
            <c:multiLvlStrRef>
              <c:f>('9'!$B$3:$C$4,'9'!$E$3:$F$4,'9'!$H$3:$I$4,'9'!$K$3:$L$4)</c:f>
              <c:multiLvlStrCache>
                <c:ptCount val="8"/>
                <c:lvl>
                  <c:pt idx="0">
                    <c:v>Qnet</c:v>
                  </c:pt>
                  <c:pt idx="1">
                    <c:v>QCHP</c:v>
                  </c:pt>
                  <c:pt idx="2">
                    <c:v>Qnet</c:v>
                  </c:pt>
                  <c:pt idx="3">
                    <c:v>QCHP</c:v>
                  </c:pt>
                  <c:pt idx="4">
                    <c:v>Qnet</c:v>
                  </c:pt>
                  <c:pt idx="5">
                    <c:v>QCHP</c:v>
                  </c:pt>
                  <c:pt idx="6">
                    <c:v>Qnet</c:v>
                  </c:pt>
                  <c:pt idx="7">
                    <c:v>QCHP</c:v>
                  </c:pt>
                </c:lvl>
                <c:lvl>
                  <c:pt idx="0">
                    <c:v>First quarter</c:v>
                  </c:pt>
                  <c:pt idx="2">
                    <c:v>Second quarter</c:v>
                  </c:pt>
                  <c:pt idx="4">
                    <c:v>Third quarter</c:v>
                  </c:pt>
                  <c:pt idx="6">
                    <c:v>Fourth quarter</c:v>
                  </c:pt>
                </c:lvl>
              </c:multiLvlStrCache>
            </c:multiLvlStrRef>
          </c:cat>
          <c:val>
            <c:numRef>
              <c:f>('9'!$B$10,'9'!$C$10,'9'!$E$10,'9'!$F$10,'9'!$H$10,'9'!$I$10,'9'!$K$10,'9'!$L$10)</c:f>
              <c:numCache>
                <c:formatCode>#,##0.0</c:formatCode>
                <c:ptCount val="8"/>
                <c:pt idx="0">
                  <c:v>31.268870351584564</c:v>
                </c:pt>
                <c:pt idx="1">
                  <c:v>0</c:v>
                </c:pt>
                <c:pt idx="2">
                  <c:v>21.309632085333693</c:v>
                </c:pt>
                <c:pt idx="3">
                  <c:v>0</c:v>
                </c:pt>
                <c:pt idx="4">
                  <c:v>19.004635564259143</c:v>
                </c:pt>
                <c:pt idx="5">
                  <c:v>0</c:v>
                </c:pt>
                <c:pt idx="6">
                  <c:v>29.552436998822603</c:v>
                </c:pt>
                <c:pt idx="7">
                  <c:v>0</c:v>
                </c:pt>
              </c:numCache>
            </c:numRef>
          </c:val>
          <c:extLst>
            <c:ext xmlns:c16="http://schemas.microsoft.com/office/drawing/2014/chart" uri="{C3380CC4-5D6E-409C-BE32-E72D297353CC}">
              <c16:uniqueId val="{00000004-A31E-4FD0-8E82-17407FA0E629}"/>
            </c:ext>
          </c:extLst>
        </c:ser>
        <c:ser>
          <c:idx val="5"/>
          <c:order val="5"/>
          <c:tx>
            <c:strRef>
              <c:f>'9'!$A$11</c:f>
              <c:strCache>
                <c:ptCount val="1"/>
                <c:pt idx="0">
                  <c:v>Solar energy (solar panel)</c:v>
                </c:pt>
              </c:strCache>
            </c:strRef>
          </c:tx>
          <c:spPr>
            <a:solidFill>
              <a:schemeClr val="accent6"/>
            </a:solidFill>
          </c:spPr>
          <c:invertIfNegative val="0"/>
          <c:cat>
            <c:multiLvlStrRef>
              <c:f>('9'!$B$3:$C$4,'9'!$E$3:$F$4,'9'!$H$3:$I$4,'9'!$K$3:$L$4)</c:f>
              <c:multiLvlStrCache>
                <c:ptCount val="8"/>
                <c:lvl>
                  <c:pt idx="0">
                    <c:v>Qnet</c:v>
                  </c:pt>
                  <c:pt idx="1">
                    <c:v>QCHP</c:v>
                  </c:pt>
                  <c:pt idx="2">
                    <c:v>Qnet</c:v>
                  </c:pt>
                  <c:pt idx="3">
                    <c:v>QCHP</c:v>
                  </c:pt>
                  <c:pt idx="4">
                    <c:v>Qnet</c:v>
                  </c:pt>
                  <c:pt idx="5">
                    <c:v>QCHP</c:v>
                  </c:pt>
                  <c:pt idx="6">
                    <c:v>Qnet</c:v>
                  </c:pt>
                  <c:pt idx="7">
                    <c:v>QCHP</c:v>
                  </c:pt>
                </c:lvl>
                <c:lvl>
                  <c:pt idx="0">
                    <c:v>First quarter</c:v>
                  </c:pt>
                  <c:pt idx="2">
                    <c:v>Second quarter</c:v>
                  </c:pt>
                  <c:pt idx="4">
                    <c:v>Third quarter</c:v>
                  </c:pt>
                  <c:pt idx="6">
                    <c:v>Fourth quarter</c:v>
                  </c:pt>
                </c:lvl>
              </c:multiLvlStrCache>
            </c:multiLvlStrRef>
          </c:cat>
          <c:val>
            <c:numRef>
              <c:f>('9'!$B$11,'9'!$C$11,'9'!$E$11,'9'!$F$11,'9'!$H$11,'9'!$I$11,'9'!$K$11,'9'!$L$11)</c:f>
              <c:numCache>
                <c:formatCode>#,##0.0</c:formatCode>
                <c:ptCount val="8"/>
                <c:pt idx="0">
                  <c:v>0.60320999999999991</c:v>
                </c:pt>
                <c:pt idx="1">
                  <c:v>0</c:v>
                </c:pt>
                <c:pt idx="2">
                  <c:v>0.31223000000000001</c:v>
                </c:pt>
                <c:pt idx="3">
                  <c:v>0</c:v>
                </c:pt>
                <c:pt idx="4">
                  <c:v>0.35531000000000001</c:v>
                </c:pt>
                <c:pt idx="5">
                  <c:v>0</c:v>
                </c:pt>
                <c:pt idx="6">
                  <c:v>0.77453900000000009</c:v>
                </c:pt>
                <c:pt idx="7">
                  <c:v>0</c:v>
                </c:pt>
              </c:numCache>
            </c:numRef>
          </c:val>
          <c:extLst>
            <c:ext xmlns:c16="http://schemas.microsoft.com/office/drawing/2014/chart" uri="{C3380CC4-5D6E-409C-BE32-E72D297353CC}">
              <c16:uniqueId val="{00000005-A31E-4FD0-8E82-17407FA0E629}"/>
            </c:ext>
          </c:extLst>
        </c:ser>
        <c:ser>
          <c:idx val="6"/>
          <c:order val="6"/>
          <c:tx>
            <c:strRef>
              <c:f>'9'!$A$12</c:f>
              <c:strCache>
                <c:ptCount val="1"/>
                <c:pt idx="0">
                  <c:v>Brown coal</c:v>
                </c:pt>
              </c:strCache>
            </c:strRef>
          </c:tx>
          <c:spPr>
            <a:solidFill>
              <a:srgbClr val="F0948F"/>
            </a:solidFill>
          </c:spPr>
          <c:invertIfNegative val="0"/>
          <c:cat>
            <c:multiLvlStrRef>
              <c:f>('9'!$B$3:$C$4,'9'!$E$3:$F$4,'9'!$H$3:$I$4,'9'!$K$3:$L$4)</c:f>
              <c:multiLvlStrCache>
                <c:ptCount val="8"/>
                <c:lvl>
                  <c:pt idx="0">
                    <c:v>Qnet</c:v>
                  </c:pt>
                  <c:pt idx="1">
                    <c:v>QCHP</c:v>
                  </c:pt>
                  <c:pt idx="2">
                    <c:v>Qnet</c:v>
                  </c:pt>
                  <c:pt idx="3">
                    <c:v>QCHP</c:v>
                  </c:pt>
                  <c:pt idx="4">
                    <c:v>Qnet</c:v>
                  </c:pt>
                  <c:pt idx="5">
                    <c:v>QCHP</c:v>
                  </c:pt>
                  <c:pt idx="6">
                    <c:v>Qnet</c:v>
                  </c:pt>
                  <c:pt idx="7">
                    <c:v>QCHP</c:v>
                  </c:pt>
                </c:lvl>
                <c:lvl>
                  <c:pt idx="0">
                    <c:v>First quarter</c:v>
                  </c:pt>
                  <c:pt idx="2">
                    <c:v>Second quarter</c:v>
                  </c:pt>
                  <c:pt idx="4">
                    <c:v>Third quarter</c:v>
                  </c:pt>
                  <c:pt idx="6">
                    <c:v>Fourth quarter</c:v>
                  </c:pt>
                </c:lvl>
              </c:multiLvlStrCache>
            </c:multiLvlStrRef>
          </c:cat>
          <c:val>
            <c:numRef>
              <c:f>('9'!$B$12,'9'!$C$12,'9'!$E$12,'9'!$F$12,'9'!$H$12,'9'!$I$12,'9'!$K$12,'9'!$L$12)</c:f>
              <c:numCache>
                <c:formatCode>#,##0.0</c:formatCode>
                <c:ptCount val="8"/>
                <c:pt idx="0">
                  <c:v>17181.139490000001</c:v>
                </c:pt>
                <c:pt idx="1">
                  <c:v>14418.603309999999</c:v>
                </c:pt>
                <c:pt idx="2">
                  <c:v>7857.3120189999981</c:v>
                </c:pt>
                <c:pt idx="3">
                  <c:v>6279.3406560000003</c:v>
                </c:pt>
                <c:pt idx="4">
                  <c:v>5090.9117819999992</c:v>
                </c:pt>
                <c:pt idx="5">
                  <c:v>3864.9246109999995</c:v>
                </c:pt>
                <c:pt idx="6">
                  <c:v>15025.105826999998</c:v>
                </c:pt>
                <c:pt idx="7">
                  <c:v>12596.302076</c:v>
                </c:pt>
              </c:numCache>
            </c:numRef>
          </c:val>
          <c:extLst>
            <c:ext xmlns:c16="http://schemas.microsoft.com/office/drawing/2014/chart" uri="{C3380CC4-5D6E-409C-BE32-E72D297353CC}">
              <c16:uniqueId val="{00000006-A31E-4FD0-8E82-17407FA0E629}"/>
            </c:ext>
          </c:extLst>
        </c:ser>
        <c:ser>
          <c:idx val="7"/>
          <c:order val="7"/>
          <c:tx>
            <c:strRef>
              <c:f>'9'!$A$13</c:f>
              <c:strCache>
                <c:ptCount val="1"/>
                <c:pt idx="0">
                  <c:v>Nuclear fuel</c:v>
                </c:pt>
              </c:strCache>
            </c:strRef>
          </c:tx>
          <c:spPr>
            <a:solidFill>
              <a:srgbClr val="F7C9C7"/>
            </a:solidFill>
          </c:spPr>
          <c:invertIfNegative val="0"/>
          <c:cat>
            <c:multiLvlStrRef>
              <c:f>('9'!$B$3:$C$4,'9'!$E$3:$F$4,'9'!$H$3:$I$4,'9'!$K$3:$L$4)</c:f>
              <c:multiLvlStrCache>
                <c:ptCount val="8"/>
                <c:lvl>
                  <c:pt idx="0">
                    <c:v>Qnet</c:v>
                  </c:pt>
                  <c:pt idx="1">
                    <c:v>QCHP</c:v>
                  </c:pt>
                  <c:pt idx="2">
                    <c:v>Qnet</c:v>
                  </c:pt>
                  <c:pt idx="3">
                    <c:v>QCHP</c:v>
                  </c:pt>
                  <c:pt idx="4">
                    <c:v>Qnet</c:v>
                  </c:pt>
                  <c:pt idx="5">
                    <c:v>QCHP</c:v>
                  </c:pt>
                  <c:pt idx="6">
                    <c:v>Qnet</c:v>
                  </c:pt>
                  <c:pt idx="7">
                    <c:v>QCHP</c:v>
                  </c:pt>
                </c:lvl>
                <c:lvl>
                  <c:pt idx="0">
                    <c:v>First quarter</c:v>
                  </c:pt>
                  <c:pt idx="2">
                    <c:v>Second quarter</c:v>
                  </c:pt>
                  <c:pt idx="4">
                    <c:v>Third quarter</c:v>
                  </c:pt>
                  <c:pt idx="6">
                    <c:v>Fourth quarter</c:v>
                  </c:pt>
                </c:lvl>
              </c:multiLvlStrCache>
            </c:multiLvlStrRef>
          </c:cat>
          <c:val>
            <c:numRef>
              <c:f>('9'!$B$13,'9'!$C$13,'9'!$E$13,'9'!$F$13,'9'!$H$13,'9'!$I$13,'9'!$K$13,'9'!$L$13)</c:f>
              <c:numCache>
                <c:formatCode>#,##0.0</c:formatCode>
                <c:ptCount val="8"/>
                <c:pt idx="0">
                  <c:v>603.74800000000005</c:v>
                </c:pt>
                <c:pt idx="1">
                  <c:v>0</c:v>
                </c:pt>
                <c:pt idx="2">
                  <c:v>257.66300000000001</c:v>
                </c:pt>
                <c:pt idx="3">
                  <c:v>0</c:v>
                </c:pt>
                <c:pt idx="4">
                  <c:v>76.334000000000003</c:v>
                </c:pt>
                <c:pt idx="5">
                  <c:v>0</c:v>
                </c:pt>
                <c:pt idx="6">
                  <c:v>647.90099999999995</c:v>
                </c:pt>
                <c:pt idx="7">
                  <c:v>0</c:v>
                </c:pt>
              </c:numCache>
            </c:numRef>
          </c:val>
          <c:extLst>
            <c:ext xmlns:c16="http://schemas.microsoft.com/office/drawing/2014/chart" uri="{C3380CC4-5D6E-409C-BE32-E72D297353CC}">
              <c16:uniqueId val="{00000007-A31E-4FD0-8E82-17407FA0E629}"/>
            </c:ext>
          </c:extLst>
        </c:ser>
        <c:ser>
          <c:idx val="8"/>
          <c:order val="8"/>
          <c:tx>
            <c:strRef>
              <c:f>'9'!$A$14</c:f>
              <c:strCache>
                <c:ptCount val="1"/>
                <c:pt idx="0">
                  <c:v>Coke</c:v>
                </c:pt>
              </c:strCache>
            </c:strRef>
          </c:tx>
          <c:spPr>
            <a:solidFill>
              <a:schemeClr val="tx1"/>
            </a:solidFill>
          </c:spPr>
          <c:invertIfNegative val="0"/>
          <c:cat>
            <c:multiLvlStrRef>
              <c:f>('9'!$B$3:$C$4,'9'!$E$3:$F$4,'9'!$H$3:$I$4,'9'!$K$3:$L$4)</c:f>
              <c:multiLvlStrCache>
                <c:ptCount val="8"/>
                <c:lvl>
                  <c:pt idx="0">
                    <c:v>Qnet</c:v>
                  </c:pt>
                  <c:pt idx="1">
                    <c:v>QCHP</c:v>
                  </c:pt>
                  <c:pt idx="2">
                    <c:v>Qnet</c:v>
                  </c:pt>
                  <c:pt idx="3">
                    <c:v>QCHP</c:v>
                  </c:pt>
                  <c:pt idx="4">
                    <c:v>Qnet</c:v>
                  </c:pt>
                  <c:pt idx="5">
                    <c:v>QCHP</c:v>
                  </c:pt>
                  <c:pt idx="6">
                    <c:v>Qnet</c:v>
                  </c:pt>
                  <c:pt idx="7">
                    <c:v>QCHP</c:v>
                  </c:pt>
                </c:lvl>
                <c:lvl>
                  <c:pt idx="0">
                    <c:v>First quarter</c:v>
                  </c:pt>
                  <c:pt idx="2">
                    <c:v>Second quarter</c:v>
                  </c:pt>
                  <c:pt idx="4">
                    <c:v>Third quarter</c:v>
                  </c:pt>
                  <c:pt idx="6">
                    <c:v>Fourth quarter</c:v>
                  </c:pt>
                </c:lvl>
              </c:multiLvlStrCache>
            </c:multiLvlStrRef>
          </c:cat>
          <c:val>
            <c:numRef>
              <c:f>('9'!$B$14,'9'!$C$14,'9'!$E$14,'9'!$F$14,'9'!$H$14,'9'!$I$14,'9'!$K$14,'9'!$L$14)</c:f>
              <c:numCache>
                <c:formatCode>#,##0.0</c:formatCode>
                <c:ptCount val="8"/>
                <c:pt idx="0">
                  <c:v>0</c:v>
                </c:pt>
                <c:pt idx="1">
                  <c:v>0</c:v>
                </c:pt>
                <c:pt idx="2">
                  <c:v>0</c:v>
                </c:pt>
                <c:pt idx="3">
                  <c:v>0</c:v>
                </c:pt>
                <c:pt idx="4">
                  <c:v>0</c:v>
                </c:pt>
                <c:pt idx="5">
                  <c:v>0</c:v>
                </c:pt>
                <c:pt idx="6">
                  <c:v>5.6000000000000001E-2</c:v>
                </c:pt>
                <c:pt idx="7">
                  <c:v>0</c:v>
                </c:pt>
              </c:numCache>
            </c:numRef>
          </c:val>
          <c:extLst>
            <c:ext xmlns:c16="http://schemas.microsoft.com/office/drawing/2014/chart" uri="{C3380CC4-5D6E-409C-BE32-E72D297353CC}">
              <c16:uniqueId val="{00000008-A31E-4FD0-8E82-17407FA0E629}"/>
            </c:ext>
          </c:extLst>
        </c:ser>
        <c:ser>
          <c:idx val="9"/>
          <c:order val="9"/>
          <c:tx>
            <c:strRef>
              <c:f>'9'!$A$15</c:f>
              <c:strCache>
                <c:ptCount val="1"/>
                <c:pt idx="0">
                  <c:v>Waste heat</c:v>
                </c:pt>
              </c:strCache>
            </c:strRef>
          </c:tx>
          <c:spPr>
            <a:solidFill>
              <a:srgbClr val="646363"/>
            </a:solidFill>
          </c:spPr>
          <c:invertIfNegative val="0"/>
          <c:cat>
            <c:multiLvlStrRef>
              <c:f>('9'!$B$3:$C$4,'9'!$E$3:$F$4,'9'!$H$3:$I$4,'9'!$K$3:$L$4)</c:f>
              <c:multiLvlStrCache>
                <c:ptCount val="8"/>
                <c:lvl>
                  <c:pt idx="0">
                    <c:v>Qnet</c:v>
                  </c:pt>
                  <c:pt idx="1">
                    <c:v>QCHP</c:v>
                  </c:pt>
                  <c:pt idx="2">
                    <c:v>Qnet</c:v>
                  </c:pt>
                  <c:pt idx="3">
                    <c:v>QCHP</c:v>
                  </c:pt>
                  <c:pt idx="4">
                    <c:v>Qnet</c:v>
                  </c:pt>
                  <c:pt idx="5">
                    <c:v>QCHP</c:v>
                  </c:pt>
                  <c:pt idx="6">
                    <c:v>Qnet</c:v>
                  </c:pt>
                  <c:pt idx="7">
                    <c:v>QCHP</c:v>
                  </c:pt>
                </c:lvl>
                <c:lvl>
                  <c:pt idx="0">
                    <c:v>First quarter</c:v>
                  </c:pt>
                  <c:pt idx="2">
                    <c:v>Second quarter</c:v>
                  </c:pt>
                  <c:pt idx="4">
                    <c:v>Third quarter</c:v>
                  </c:pt>
                  <c:pt idx="6">
                    <c:v>Fourth quarter</c:v>
                  </c:pt>
                </c:lvl>
              </c:multiLvlStrCache>
            </c:multiLvlStrRef>
          </c:cat>
          <c:val>
            <c:numRef>
              <c:f>('9'!$B$15,'9'!$C$15,'9'!$E$15,'9'!$F$15,'9'!$H$15,'9'!$I$15,'9'!$K$15,'9'!$L$15)</c:f>
              <c:numCache>
                <c:formatCode>#,##0.0</c:formatCode>
                <c:ptCount val="8"/>
                <c:pt idx="0">
                  <c:v>1683.356769</c:v>
                </c:pt>
                <c:pt idx="1">
                  <c:v>242.61693300000002</c:v>
                </c:pt>
                <c:pt idx="2">
                  <c:v>1576.9098390000001</c:v>
                </c:pt>
                <c:pt idx="3">
                  <c:v>221.158466</c:v>
                </c:pt>
                <c:pt idx="4">
                  <c:v>1513.4983689999999</c:v>
                </c:pt>
                <c:pt idx="5">
                  <c:v>173.16071299999999</c:v>
                </c:pt>
                <c:pt idx="6">
                  <c:v>1588.1213769999999</c:v>
                </c:pt>
                <c:pt idx="7">
                  <c:v>168.90446599999999</c:v>
                </c:pt>
              </c:numCache>
            </c:numRef>
          </c:val>
          <c:extLst>
            <c:ext xmlns:c16="http://schemas.microsoft.com/office/drawing/2014/chart" uri="{C3380CC4-5D6E-409C-BE32-E72D297353CC}">
              <c16:uniqueId val="{00000009-A31E-4FD0-8E82-17407FA0E629}"/>
            </c:ext>
          </c:extLst>
        </c:ser>
        <c:ser>
          <c:idx val="10"/>
          <c:order val="10"/>
          <c:tx>
            <c:strRef>
              <c:f>'9'!$A$16</c:f>
              <c:strCache>
                <c:ptCount val="1"/>
                <c:pt idx="0">
                  <c:v>Other liquid fuels</c:v>
                </c:pt>
              </c:strCache>
            </c:strRef>
          </c:tx>
          <c:spPr>
            <a:solidFill>
              <a:srgbClr val="9D9D9C"/>
            </a:solidFill>
          </c:spPr>
          <c:invertIfNegative val="0"/>
          <c:cat>
            <c:multiLvlStrRef>
              <c:f>('9'!$B$3:$C$4,'9'!$E$3:$F$4,'9'!$H$3:$I$4,'9'!$K$3:$L$4)</c:f>
              <c:multiLvlStrCache>
                <c:ptCount val="8"/>
                <c:lvl>
                  <c:pt idx="0">
                    <c:v>Qnet</c:v>
                  </c:pt>
                  <c:pt idx="1">
                    <c:v>QCHP</c:v>
                  </c:pt>
                  <c:pt idx="2">
                    <c:v>Qnet</c:v>
                  </c:pt>
                  <c:pt idx="3">
                    <c:v>QCHP</c:v>
                  </c:pt>
                  <c:pt idx="4">
                    <c:v>Qnet</c:v>
                  </c:pt>
                  <c:pt idx="5">
                    <c:v>QCHP</c:v>
                  </c:pt>
                  <c:pt idx="6">
                    <c:v>Qnet</c:v>
                  </c:pt>
                  <c:pt idx="7">
                    <c:v>QCHP</c:v>
                  </c:pt>
                </c:lvl>
                <c:lvl>
                  <c:pt idx="0">
                    <c:v>First quarter</c:v>
                  </c:pt>
                  <c:pt idx="2">
                    <c:v>Second quarter</c:v>
                  </c:pt>
                  <c:pt idx="4">
                    <c:v>Third quarter</c:v>
                  </c:pt>
                  <c:pt idx="6">
                    <c:v>Fourth quarter</c:v>
                  </c:pt>
                </c:lvl>
              </c:multiLvlStrCache>
            </c:multiLvlStrRef>
          </c:cat>
          <c:val>
            <c:numRef>
              <c:f>('9'!$B$16,'9'!$C$16,'9'!$E$16,'9'!$F$16,'9'!$H$16,'9'!$I$16,'9'!$K$16,'9'!$L$16)</c:f>
              <c:numCache>
                <c:formatCode>#,##0.0</c:formatCode>
                <c:ptCount val="8"/>
                <c:pt idx="0">
                  <c:v>50.687495000000006</c:v>
                </c:pt>
                <c:pt idx="1">
                  <c:v>46.341985000000008</c:v>
                </c:pt>
                <c:pt idx="2">
                  <c:v>35.714547999999994</c:v>
                </c:pt>
                <c:pt idx="3">
                  <c:v>14.860562</c:v>
                </c:pt>
                <c:pt idx="4">
                  <c:v>24.228149000000002</c:v>
                </c:pt>
                <c:pt idx="5">
                  <c:v>14.694474999999999</c:v>
                </c:pt>
                <c:pt idx="6">
                  <c:v>89.561138</c:v>
                </c:pt>
                <c:pt idx="7">
                  <c:v>84.342062999999996</c:v>
                </c:pt>
              </c:numCache>
            </c:numRef>
          </c:val>
          <c:extLst>
            <c:ext xmlns:c16="http://schemas.microsoft.com/office/drawing/2014/chart" uri="{C3380CC4-5D6E-409C-BE32-E72D297353CC}">
              <c16:uniqueId val="{0000000A-A31E-4FD0-8E82-17407FA0E629}"/>
            </c:ext>
          </c:extLst>
        </c:ser>
        <c:ser>
          <c:idx val="11"/>
          <c:order val="11"/>
          <c:tx>
            <c:strRef>
              <c:f>'9'!$A$17</c:f>
              <c:strCache>
                <c:ptCount val="1"/>
                <c:pt idx="0">
                  <c:v>Other solid fuels</c:v>
                </c:pt>
              </c:strCache>
            </c:strRef>
          </c:tx>
          <c:spPr>
            <a:solidFill>
              <a:srgbClr val="D0D0D0"/>
            </a:solidFill>
          </c:spPr>
          <c:invertIfNegative val="0"/>
          <c:cat>
            <c:multiLvlStrRef>
              <c:f>('9'!$B$3:$C$4,'9'!$E$3:$F$4,'9'!$H$3:$I$4,'9'!$K$3:$L$4)</c:f>
              <c:multiLvlStrCache>
                <c:ptCount val="8"/>
                <c:lvl>
                  <c:pt idx="0">
                    <c:v>Qnet</c:v>
                  </c:pt>
                  <c:pt idx="1">
                    <c:v>QCHP</c:v>
                  </c:pt>
                  <c:pt idx="2">
                    <c:v>Qnet</c:v>
                  </c:pt>
                  <c:pt idx="3">
                    <c:v>QCHP</c:v>
                  </c:pt>
                  <c:pt idx="4">
                    <c:v>Qnet</c:v>
                  </c:pt>
                  <c:pt idx="5">
                    <c:v>QCHP</c:v>
                  </c:pt>
                  <c:pt idx="6">
                    <c:v>Qnet</c:v>
                  </c:pt>
                  <c:pt idx="7">
                    <c:v>QCHP</c:v>
                  </c:pt>
                </c:lvl>
                <c:lvl>
                  <c:pt idx="0">
                    <c:v>First quarter</c:v>
                  </c:pt>
                  <c:pt idx="2">
                    <c:v>Second quarter</c:v>
                  </c:pt>
                  <c:pt idx="4">
                    <c:v>Third quarter</c:v>
                  </c:pt>
                  <c:pt idx="6">
                    <c:v>Fourth quarter</c:v>
                  </c:pt>
                </c:lvl>
              </c:multiLvlStrCache>
            </c:multiLvlStrRef>
          </c:cat>
          <c:val>
            <c:numRef>
              <c:f>('9'!$B$17,'9'!$C$17,'9'!$E$17,'9'!$F$17,'9'!$H$17,'9'!$I$17,'9'!$K$17,'9'!$L$17)</c:f>
              <c:numCache>
                <c:formatCode>#,##0.0</c:formatCode>
                <c:ptCount val="8"/>
                <c:pt idx="0">
                  <c:v>1087.35636</c:v>
                </c:pt>
                <c:pt idx="1">
                  <c:v>894.97812399999998</c:v>
                </c:pt>
                <c:pt idx="2">
                  <c:v>875.69544500000006</c:v>
                </c:pt>
                <c:pt idx="3">
                  <c:v>699.75811499999998</c:v>
                </c:pt>
                <c:pt idx="4">
                  <c:v>721.75520400000005</c:v>
                </c:pt>
                <c:pt idx="5">
                  <c:v>562.15834599999994</c:v>
                </c:pt>
                <c:pt idx="6">
                  <c:v>1062.6119569999998</c:v>
                </c:pt>
                <c:pt idx="7">
                  <c:v>851.9891090000001</c:v>
                </c:pt>
              </c:numCache>
            </c:numRef>
          </c:val>
          <c:extLst>
            <c:ext xmlns:c16="http://schemas.microsoft.com/office/drawing/2014/chart" uri="{C3380CC4-5D6E-409C-BE32-E72D297353CC}">
              <c16:uniqueId val="{0000000B-A31E-4FD0-8E82-17407FA0E629}"/>
            </c:ext>
          </c:extLst>
        </c:ser>
        <c:ser>
          <c:idx val="12"/>
          <c:order val="12"/>
          <c:tx>
            <c:strRef>
              <c:f>'9'!$A$18</c:f>
              <c:strCache>
                <c:ptCount val="1"/>
                <c:pt idx="0">
                  <c:v>Other gases</c:v>
                </c:pt>
              </c:strCache>
            </c:strRef>
          </c:tx>
          <c:spPr>
            <a:pattFill prst="ltUpDiag">
              <a:fgClr>
                <a:schemeClr val="accent1"/>
              </a:fgClr>
              <a:bgClr>
                <a:schemeClr val="bg1"/>
              </a:bgClr>
            </a:pattFill>
          </c:spPr>
          <c:invertIfNegative val="0"/>
          <c:cat>
            <c:multiLvlStrRef>
              <c:f>('9'!$B$3:$C$4,'9'!$E$3:$F$4,'9'!$H$3:$I$4,'9'!$K$3:$L$4)</c:f>
              <c:multiLvlStrCache>
                <c:ptCount val="8"/>
                <c:lvl>
                  <c:pt idx="0">
                    <c:v>Qnet</c:v>
                  </c:pt>
                  <c:pt idx="1">
                    <c:v>QCHP</c:v>
                  </c:pt>
                  <c:pt idx="2">
                    <c:v>Qnet</c:v>
                  </c:pt>
                  <c:pt idx="3">
                    <c:v>QCHP</c:v>
                  </c:pt>
                  <c:pt idx="4">
                    <c:v>Qnet</c:v>
                  </c:pt>
                  <c:pt idx="5">
                    <c:v>QCHP</c:v>
                  </c:pt>
                  <c:pt idx="6">
                    <c:v>Qnet</c:v>
                  </c:pt>
                  <c:pt idx="7">
                    <c:v>QCHP</c:v>
                  </c:pt>
                </c:lvl>
                <c:lvl>
                  <c:pt idx="0">
                    <c:v>First quarter</c:v>
                  </c:pt>
                  <c:pt idx="2">
                    <c:v>Second quarter</c:v>
                  </c:pt>
                  <c:pt idx="4">
                    <c:v>Third quarter</c:v>
                  </c:pt>
                  <c:pt idx="6">
                    <c:v>Fourth quarter</c:v>
                  </c:pt>
                </c:lvl>
              </c:multiLvlStrCache>
            </c:multiLvlStrRef>
          </c:cat>
          <c:val>
            <c:numRef>
              <c:f>('9'!$B$18,'9'!$C$18,'9'!$E$18,'9'!$F$18,'9'!$H$18,'9'!$I$18,'9'!$K$18,'9'!$L$18)</c:f>
              <c:numCache>
                <c:formatCode>#,##0.0</c:formatCode>
                <c:ptCount val="8"/>
                <c:pt idx="0">
                  <c:v>1564.9730070000001</c:v>
                </c:pt>
                <c:pt idx="1">
                  <c:v>1101.7988419999999</c:v>
                </c:pt>
                <c:pt idx="2">
                  <c:v>1676.1741089999998</c:v>
                </c:pt>
                <c:pt idx="3">
                  <c:v>1038.5827870000001</c:v>
                </c:pt>
                <c:pt idx="4">
                  <c:v>1410.3849749999995</c:v>
                </c:pt>
                <c:pt idx="5">
                  <c:v>753.60035200000004</c:v>
                </c:pt>
                <c:pt idx="6">
                  <c:v>1575.8594730000004</c:v>
                </c:pt>
                <c:pt idx="7">
                  <c:v>1071.3280540000001</c:v>
                </c:pt>
              </c:numCache>
            </c:numRef>
          </c:val>
          <c:extLst>
            <c:ext xmlns:c16="http://schemas.microsoft.com/office/drawing/2014/chart" uri="{C3380CC4-5D6E-409C-BE32-E72D297353CC}">
              <c16:uniqueId val="{0000000C-A31E-4FD0-8E82-17407FA0E629}"/>
            </c:ext>
          </c:extLst>
        </c:ser>
        <c:ser>
          <c:idx val="13"/>
          <c:order val="13"/>
          <c:tx>
            <c:strRef>
              <c:f>'9'!$A$19</c:f>
              <c:strCache>
                <c:ptCount val="1"/>
                <c:pt idx="0">
                  <c:v>Other</c:v>
                </c:pt>
              </c:strCache>
            </c:strRef>
          </c:tx>
          <c:spPr>
            <a:pattFill prst="ltUpDiag">
              <a:fgClr>
                <a:schemeClr val="accent5"/>
              </a:fgClr>
              <a:bgClr>
                <a:schemeClr val="bg1"/>
              </a:bgClr>
            </a:pattFill>
          </c:spPr>
          <c:invertIfNegative val="0"/>
          <c:cat>
            <c:multiLvlStrRef>
              <c:f>('9'!$B$3:$C$4,'9'!$E$3:$F$4,'9'!$H$3:$I$4,'9'!$K$3:$L$4)</c:f>
              <c:multiLvlStrCache>
                <c:ptCount val="8"/>
                <c:lvl>
                  <c:pt idx="0">
                    <c:v>Qnet</c:v>
                  </c:pt>
                  <c:pt idx="1">
                    <c:v>QCHP</c:v>
                  </c:pt>
                  <c:pt idx="2">
                    <c:v>Qnet</c:v>
                  </c:pt>
                  <c:pt idx="3">
                    <c:v>QCHP</c:v>
                  </c:pt>
                  <c:pt idx="4">
                    <c:v>Qnet</c:v>
                  </c:pt>
                  <c:pt idx="5">
                    <c:v>QCHP</c:v>
                  </c:pt>
                  <c:pt idx="6">
                    <c:v>Qnet</c:v>
                  </c:pt>
                  <c:pt idx="7">
                    <c:v>QCHP</c:v>
                  </c:pt>
                </c:lvl>
                <c:lvl>
                  <c:pt idx="0">
                    <c:v>First quarter</c:v>
                  </c:pt>
                  <c:pt idx="2">
                    <c:v>Second quarter</c:v>
                  </c:pt>
                  <c:pt idx="4">
                    <c:v>Third quarter</c:v>
                  </c:pt>
                  <c:pt idx="6">
                    <c:v>Fourth quarter</c:v>
                  </c:pt>
                </c:lvl>
              </c:multiLvlStrCache>
            </c:multiLvlStrRef>
          </c:cat>
          <c:val>
            <c:numRef>
              <c:f>('9'!$B$19,'9'!$C$19,'9'!$E$19,'9'!$F$19,'9'!$H$19,'9'!$I$19,'9'!$K$19,'9'!$L$19)</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D-A31E-4FD0-8E82-17407FA0E629}"/>
            </c:ext>
          </c:extLst>
        </c:ser>
        <c:ser>
          <c:idx val="14"/>
          <c:order val="14"/>
          <c:tx>
            <c:strRef>
              <c:f>'9'!$A$20</c:f>
              <c:strCache>
                <c:ptCount val="1"/>
                <c:pt idx="0">
                  <c:v>Fuel oils</c:v>
                </c:pt>
              </c:strCache>
            </c:strRef>
          </c:tx>
          <c:spPr>
            <a:pattFill prst="ltUpDiag">
              <a:fgClr>
                <a:schemeClr val="accent2"/>
              </a:fgClr>
              <a:bgClr>
                <a:schemeClr val="bg1"/>
              </a:bgClr>
            </a:pattFill>
          </c:spPr>
          <c:invertIfNegative val="0"/>
          <c:cat>
            <c:multiLvlStrRef>
              <c:f>('9'!$B$3:$C$4,'9'!$E$3:$F$4,'9'!$H$3:$I$4,'9'!$K$3:$L$4)</c:f>
              <c:multiLvlStrCache>
                <c:ptCount val="8"/>
                <c:lvl>
                  <c:pt idx="0">
                    <c:v>Qnet</c:v>
                  </c:pt>
                  <c:pt idx="1">
                    <c:v>QCHP</c:v>
                  </c:pt>
                  <c:pt idx="2">
                    <c:v>Qnet</c:v>
                  </c:pt>
                  <c:pt idx="3">
                    <c:v>QCHP</c:v>
                  </c:pt>
                  <c:pt idx="4">
                    <c:v>Qnet</c:v>
                  </c:pt>
                  <c:pt idx="5">
                    <c:v>QCHP</c:v>
                  </c:pt>
                  <c:pt idx="6">
                    <c:v>Qnet</c:v>
                  </c:pt>
                  <c:pt idx="7">
                    <c:v>QCHP</c:v>
                  </c:pt>
                </c:lvl>
                <c:lvl>
                  <c:pt idx="0">
                    <c:v>First quarter</c:v>
                  </c:pt>
                  <c:pt idx="2">
                    <c:v>Second quarter</c:v>
                  </c:pt>
                  <c:pt idx="4">
                    <c:v>Third quarter</c:v>
                  </c:pt>
                  <c:pt idx="6">
                    <c:v>Fourth quarter</c:v>
                  </c:pt>
                </c:lvl>
              </c:multiLvlStrCache>
            </c:multiLvlStrRef>
          </c:cat>
          <c:val>
            <c:numRef>
              <c:f>('9'!$B$20,'9'!$C$20,'9'!$E$20,'9'!$F$20,'9'!$H$20,'9'!$I$20,'9'!$K$20,'9'!$L$20)</c:f>
              <c:numCache>
                <c:formatCode>#,##0.0</c:formatCode>
                <c:ptCount val="8"/>
                <c:pt idx="0">
                  <c:v>150.61838499999993</c:v>
                </c:pt>
                <c:pt idx="1">
                  <c:v>10.238164999999999</c:v>
                </c:pt>
                <c:pt idx="2">
                  <c:v>42.450749000000023</c:v>
                </c:pt>
                <c:pt idx="3">
                  <c:v>3.6378960000000005</c:v>
                </c:pt>
                <c:pt idx="4">
                  <c:v>12.665517000000003</c:v>
                </c:pt>
                <c:pt idx="5">
                  <c:v>5.2314190000000007</c:v>
                </c:pt>
                <c:pt idx="6">
                  <c:v>62.503631000000006</c:v>
                </c:pt>
                <c:pt idx="7">
                  <c:v>18.833727000000003</c:v>
                </c:pt>
              </c:numCache>
            </c:numRef>
          </c:val>
          <c:extLst>
            <c:ext xmlns:c16="http://schemas.microsoft.com/office/drawing/2014/chart" uri="{C3380CC4-5D6E-409C-BE32-E72D297353CC}">
              <c16:uniqueId val="{0000000E-A31E-4FD0-8E82-17407FA0E629}"/>
            </c:ext>
          </c:extLst>
        </c:ser>
        <c:ser>
          <c:idx val="15"/>
          <c:order val="15"/>
          <c:tx>
            <c:strRef>
              <c:f>'9'!$A$21</c:f>
              <c:strCache>
                <c:ptCount val="1"/>
                <c:pt idx="0">
                  <c:v>Natural gas</c:v>
                </c:pt>
              </c:strCache>
            </c:strRef>
          </c:tx>
          <c:spPr>
            <a:pattFill prst="ltUpDiag">
              <a:fgClr>
                <a:schemeClr val="accent6"/>
              </a:fgClr>
              <a:bgClr>
                <a:schemeClr val="bg1"/>
              </a:bgClr>
            </a:pattFill>
          </c:spPr>
          <c:invertIfNegative val="0"/>
          <c:cat>
            <c:multiLvlStrRef>
              <c:f>('9'!$B$3:$C$4,'9'!$E$3:$F$4,'9'!$H$3:$I$4,'9'!$K$3:$L$4)</c:f>
              <c:multiLvlStrCache>
                <c:ptCount val="8"/>
                <c:lvl>
                  <c:pt idx="0">
                    <c:v>Qnet</c:v>
                  </c:pt>
                  <c:pt idx="1">
                    <c:v>QCHP</c:v>
                  </c:pt>
                  <c:pt idx="2">
                    <c:v>Qnet</c:v>
                  </c:pt>
                  <c:pt idx="3">
                    <c:v>QCHP</c:v>
                  </c:pt>
                  <c:pt idx="4">
                    <c:v>Qnet</c:v>
                  </c:pt>
                  <c:pt idx="5">
                    <c:v>QCHP</c:v>
                  </c:pt>
                  <c:pt idx="6">
                    <c:v>Qnet</c:v>
                  </c:pt>
                  <c:pt idx="7">
                    <c:v>QCHP</c:v>
                  </c:pt>
                </c:lvl>
                <c:lvl>
                  <c:pt idx="0">
                    <c:v>First quarter</c:v>
                  </c:pt>
                  <c:pt idx="2">
                    <c:v>Second quarter</c:v>
                  </c:pt>
                  <c:pt idx="4">
                    <c:v>Third quarter</c:v>
                  </c:pt>
                  <c:pt idx="6">
                    <c:v>Fourth quarter</c:v>
                  </c:pt>
                </c:lvl>
              </c:multiLvlStrCache>
            </c:multiLvlStrRef>
          </c:cat>
          <c:val>
            <c:numRef>
              <c:f>('9'!$B$21,'9'!$C$21,'9'!$E$21,'9'!$F$21,'9'!$H$21,'9'!$I$21,'9'!$K$21,'9'!$L$21)</c:f>
              <c:numCache>
                <c:formatCode>#,##0.0</c:formatCode>
                <c:ptCount val="8"/>
                <c:pt idx="0">
                  <c:v>9375.3978386484232</c:v>
                </c:pt>
                <c:pt idx="1">
                  <c:v>3569.2642069999997</c:v>
                </c:pt>
                <c:pt idx="2">
                  <c:v>4132.8434349146655</c:v>
                </c:pt>
                <c:pt idx="3">
                  <c:v>1447.9323049999991</c:v>
                </c:pt>
                <c:pt idx="4">
                  <c:v>3861.6931494357359</c:v>
                </c:pt>
                <c:pt idx="5">
                  <c:v>1383.8363400000007</c:v>
                </c:pt>
                <c:pt idx="6">
                  <c:v>9633.5054180011757</c:v>
                </c:pt>
                <c:pt idx="7">
                  <c:v>3969.7424480000018</c:v>
                </c:pt>
              </c:numCache>
            </c:numRef>
          </c:val>
          <c:extLst>
            <c:ext xmlns:c16="http://schemas.microsoft.com/office/drawing/2014/chart" uri="{C3380CC4-5D6E-409C-BE32-E72D297353CC}">
              <c16:uniqueId val="{0000000F-A31E-4FD0-8E82-17407FA0E629}"/>
            </c:ext>
          </c:extLst>
        </c:ser>
        <c:dLbls>
          <c:showLegendKey val="0"/>
          <c:showVal val="0"/>
          <c:showCatName val="0"/>
          <c:showSerName val="0"/>
          <c:showPercent val="0"/>
          <c:showBubbleSize val="0"/>
        </c:dLbls>
        <c:gapWidth val="50"/>
        <c:overlap val="100"/>
        <c:axId val="295475072"/>
        <c:axId val="295476608"/>
      </c:barChart>
      <c:catAx>
        <c:axId val="295475072"/>
        <c:scaling>
          <c:orientation val="minMax"/>
        </c:scaling>
        <c:delete val="0"/>
        <c:axPos val="b"/>
        <c:numFmt formatCode="General" sourceLinked="0"/>
        <c:majorTickMark val="none"/>
        <c:minorTickMark val="none"/>
        <c:tickLblPos val="nextTo"/>
        <c:txPr>
          <a:bodyPr/>
          <a:lstStyle/>
          <a:p>
            <a:pPr>
              <a:defRPr sz="900"/>
            </a:pPr>
            <a:endParaRPr lang="cs-CZ"/>
          </a:p>
        </c:txPr>
        <c:crossAx val="295476608"/>
        <c:crosses val="autoZero"/>
        <c:auto val="1"/>
        <c:lblAlgn val="ctr"/>
        <c:lblOffset val="100"/>
        <c:noMultiLvlLbl val="0"/>
      </c:catAx>
      <c:valAx>
        <c:axId val="295476608"/>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547507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b="1" i="0" baseline="0">
                <a:solidFill>
                  <a:srgbClr val="233060"/>
                </a:solidFill>
                <a:effectLst/>
                <a:latin typeface="Arial" panose="020B0604020202020204" pitchFamily="34" charset="0"/>
                <a:cs typeface="Arial" panose="020B0604020202020204" pitchFamily="34" charset="0"/>
              </a:rPr>
              <a:t>Shares of fuels in heat production from CHP</a:t>
            </a:r>
            <a:endParaRPr lang="cs-CZ" sz="1000">
              <a:solidFill>
                <a:srgbClr val="233060"/>
              </a:solidFill>
              <a:effectLst/>
              <a:latin typeface="Arial" panose="020B0604020202020204" pitchFamily="34" charset="0"/>
              <a:cs typeface="Arial" panose="020B0604020202020204" pitchFamily="34" charset="0"/>
            </a:endParaRPr>
          </a:p>
        </c:rich>
      </c:tx>
      <c:layout>
        <c:manualLayout>
          <c:xMode val="edge"/>
          <c:yMode val="edge"/>
          <c:x val="1.2365513134387615E-2"/>
          <c:y val="1.4248370492547359E-2"/>
        </c:manualLayout>
      </c:layout>
      <c:overlay val="0"/>
    </c:title>
    <c:autoTitleDeleted val="0"/>
    <c:plotArea>
      <c:layout>
        <c:manualLayout>
          <c:layoutTarget val="inner"/>
          <c:xMode val="edge"/>
          <c:yMode val="edge"/>
          <c:x val="0.11764182991306112"/>
          <c:y val="0.11704715549773434"/>
          <c:w val="0.56024199194582802"/>
          <c:h val="0.88295284450226563"/>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64B4-4EC7-B98F-E0BEFB0BE867}"/>
              </c:ext>
            </c:extLst>
          </c:dPt>
          <c:dPt>
            <c:idx val="1"/>
            <c:bubble3D val="0"/>
            <c:spPr>
              <a:solidFill>
                <a:schemeClr val="accent2"/>
              </a:solidFill>
            </c:spPr>
            <c:extLst>
              <c:ext xmlns:c16="http://schemas.microsoft.com/office/drawing/2014/chart" uri="{C3380CC4-5D6E-409C-BE32-E72D297353CC}">
                <c16:uniqueId val="{00000003-64B4-4EC7-B98F-E0BEFB0BE867}"/>
              </c:ext>
            </c:extLst>
          </c:dPt>
          <c:dPt>
            <c:idx val="2"/>
            <c:bubble3D val="0"/>
            <c:spPr>
              <a:solidFill>
                <a:schemeClr val="accent3"/>
              </a:solidFill>
            </c:spPr>
            <c:extLst>
              <c:ext xmlns:c16="http://schemas.microsoft.com/office/drawing/2014/chart" uri="{C3380CC4-5D6E-409C-BE32-E72D297353CC}">
                <c16:uniqueId val="{00000005-64B4-4EC7-B98F-E0BEFB0BE867}"/>
              </c:ext>
            </c:extLst>
          </c:dPt>
          <c:dPt>
            <c:idx val="3"/>
            <c:bubble3D val="0"/>
            <c:spPr>
              <a:solidFill>
                <a:schemeClr val="accent4"/>
              </a:solidFill>
            </c:spPr>
            <c:extLst>
              <c:ext xmlns:c16="http://schemas.microsoft.com/office/drawing/2014/chart" uri="{C3380CC4-5D6E-409C-BE32-E72D297353CC}">
                <c16:uniqueId val="{0000000A-64B4-4EC7-B98F-E0BEFB0BE867}"/>
              </c:ext>
            </c:extLst>
          </c:dPt>
          <c:dPt>
            <c:idx val="5"/>
            <c:bubble3D val="0"/>
            <c:spPr>
              <a:solidFill>
                <a:schemeClr val="accent6"/>
              </a:solidFill>
            </c:spPr>
            <c:extLst>
              <c:ext xmlns:c16="http://schemas.microsoft.com/office/drawing/2014/chart" uri="{C3380CC4-5D6E-409C-BE32-E72D297353CC}">
                <c16:uniqueId val="{0000000C-64B4-4EC7-B98F-E0BEFB0BE867}"/>
              </c:ext>
            </c:extLst>
          </c:dPt>
          <c:dPt>
            <c:idx val="6"/>
            <c:bubble3D val="0"/>
            <c:spPr>
              <a:solidFill>
                <a:srgbClr val="F0948F"/>
              </a:solidFill>
            </c:spPr>
            <c:extLst>
              <c:ext xmlns:c16="http://schemas.microsoft.com/office/drawing/2014/chart" uri="{C3380CC4-5D6E-409C-BE32-E72D297353CC}">
                <c16:uniqueId val="{00000007-64B4-4EC7-B98F-E0BEFB0BE867}"/>
              </c:ext>
            </c:extLst>
          </c:dPt>
          <c:dPt>
            <c:idx val="7"/>
            <c:bubble3D val="0"/>
            <c:spPr>
              <a:solidFill>
                <a:srgbClr val="F7C9C7"/>
              </a:solidFill>
            </c:spPr>
            <c:extLst>
              <c:ext xmlns:c16="http://schemas.microsoft.com/office/drawing/2014/chart" uri="{C3380CC4-5D6E-409C-BE32-E72D297353CC}">
                <c16:uniqueId val="{0000000D-64B4-4EC7-B98F-E0BEFB0BE867}"/>
              </c:ext>
            </c:extLst>
          </c:dPt>
          <c:dPt>
            <c:idx val="8"/>
            <c:bubble3D val="0"/>
            <c:spPr>
              <a:solidFill>
                <a:schemeClr val="tx1"/>
              </a:solidFill>
            </c:spPr>
            <c:extLst>
              <c:ext xmlns:c16="http://schemas.microsoft.com/office/drawing/2014/chart" uri="{C3380CC4-5D6E-409C-BE32-E72D297353CC}">
                <c16:uniqueId val="{0000000E-64B4-4EC7-B98F-E0BEFB0BE867}"/>
              </c:ext>
            </c:extLst>
          </c:dPt>
          <c:dPt>
            <c:idx val="9"/>
            <c:bubble3D val="0"/>
            <c:spPr>
              <a:solidFill>
                <a:srgbClr val="646363"/>
              </a:solidFill>
            </c:spPr>
            <c:extLst>
              <c:ext xmlns:c16="http://schemas.microsoft.com/office/drawing/2014/chart" uri="{C3380CC4-5D6E-409C-BE32-E72D297353CC}">
                <c16:uniqueId val="{0000000F-64B4-4EC7-B98F-E0BEFB0BE867}"/>
              </c:ext>
            </c:extLst>
          </c:dPt>
          <c:dPt>
            <c:idx val="10"/>
            <c:bubble3D val="0"/>
            <c:spPr>
              <a:solidFill>
                <a:srgbClr val="9D9D9C"/>
              </a:solidFill>
            </c:spPr>
            <c:extLst>
              <c:ext xmlns:c16="http://schemas.microsoft.com/office/drawing/2014/chart" uri="{C3380CC4-5D6E-409C-BE32-E72D297353CC}">
                <c16:uniqueId val="{00000010-64B4-4EC7-B98F-E0BEFB0BE867}"/>
              </c:ext>
            </c:extLst>
          </c:dPt>
          <c:dPt>
            <c:idx val="11"/>
            <c:bubble3D val="0"/>
            <c:spPr>
              <a:solidFill>
                <a:srgbClr val="D0D0D0"/>
              </a:solidFill>
            </c:spPr>
            <c:extLst>
              <c:ext xmlns:c16="http://schemas.microsoft.com/office/drawing/2014/chart" uri="{C3380CC4-5D6E-409C-BE32-E72D297353CC}">
                <c16:uniqueId val="{0000000A-8459-4506-9FF0-C9D71A85D7B8}"/>
              </c:ext>
            </c:extLst>
          </c:dPt>
          <c:dPt>
            <c:idx val="12"/>
            <c:bubble3D val="0"/>
            <c:spPr>
              <a:pattFill prst="ltUpDiag">
                <a:fgClr>
                  <a:schemeClr val="tx2"/>
                </a:fgClr>
                <a:bgClr>
                  <a:schemeClr val="bg1"/>
                </a:bgClr>
              </a:pattFill>
            </c:spPr>
            <c:extLst>
              <c:ext xmlns:c16="http://schemas.microsoft.com/office/drawing/2014/chart" uri="{C3380CC4-5D6E-409C-BE32-E72D297353CC}">
                <c16:uniqueId val="{0000000B-8459-4506-9FF0-C9D71A85D7B8}"/>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11-64B4-4EC7-B98F-E0BEFB0BE867}"/>
              </c:ext>
            </c:extLst>
          </c:dPt>
          <c:dPt>
            <c:idx val="14"/>
            <c:bubble3D val="0"/>
            <c:spPr>
              <a:pattFill prst="ltUpDiag">
                <a:fgClr>
                  <a:schemeClr val="accent2"/>
                </a:fgClr>
                <a:bgClr>
                  <a:schemeClr val="bg1"/>
                </a:bgClr>
              </a:pattFill>
            </c:spPr>
            <c:extLst>
              <c:ext xmlns:c16="http://schemas.microsoft.com/office/drawing/2014/chart" uri="{C3380CC4-5D6E-409C-BE32-E72D297353CC}">
                <c16:uniqueId val="{00000012-64B4-4EC7-B98F-E0BEFB0BE867}"/>
              </c:ext>
            </c:extLst>
          </c:dPt>
          <c:dPt>
            <c:idx val="15"/>
            <c:bubble3D val="0"/>
            <c:spPr>
              <a:pattFill prst="ltUpDiag">
                <a:fgClr>
                  <a:schemeClr val="accent6"/>
                </a:fgClr>
                <a:bgClr>
                  <a:schemeClr val="bg1"/>
                </a:bgClr>
              </a:pattFill>
            </c:spPr>
            <c:extLst>
              <c:ext xmlns:c16="http://schemas.microsoft.com/office/drawing/2014/chart" uri="{C3380CC4-5D6E-409C-BE32-E72D297353CC}">
                <c16:uniqueId val="{00000009-64B4-4EC7-B98F-E0BEFB0BE867}"/>
              </c:ext>
            </c:extLst>
          </c:dPt>
          <c:dLbls>
            <c:dLbl>
              <c:idx val="2"/>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64B4-4EC7-B98F-E0BEFB0BE867}"/>
                </c:ext>
              </c:extLst>
            </c:dLbl>
            <c:dLbl>
              <c:idx val="3"/>
              <c:delete val="1"/>
              <c:extLst>
                <c:ext xmlns:c15="http://schemas.microsoft.com/office/drawing/2012/chart" uri="{CE6537A1-D6FC-4f65-9D91-7224C49458BB}"/>
                <c:ext xmlns:c16="http://schemas.microsoft.com/office/drawing/2014/chart" uri="{C3380CC4-5D6E-409C-BE32-E72D297353CC}">
                  <c16:uniqueId val="{0000000A-64B4-4EC7-B98F-E0BEFB0BE867}"/>
                </c:ext>
              </c:extLst>
            </c:dLbl>
            <c:dLbl>
              <c:idx val="4"/>
              <c:delete val="1"/>
              <c:extLst>
                <c:ext xmlns:c15="http://schemas.microsoft.com/office/drawing/2012/chart" uri="{CE6537A1-D6FC-4f65-9D91-7224C49458BB}"/>
                <c:ext xmlns:c16="http://schemas.microsoft.com/office/drawing/2014/chart" uri="{C3380CC4-5D6E-409C-BE32-E72D297353CC}">
                  <c16:uniqueId val="{0000000B-64B4-4EC7-B98F-E0BEFB0BE867}"/>
                </c:ext>
              </c:extLst>
            </c:dLbl>
            <c:dLbl>
              <c:idx val="5"/>
              <c:delete val="1"/>
              <c:extLst>
                <c:ext xmlns:c15="http://schemas.microsoft.com/office/drawing/2012/chart" uri="{CE6537A1-D6FC-4f65-9D91-7224C49458BB}"/>
                <c:ext xmlns:c16="http://schemas.microsoft.com/office/drawing/2014/chart" uri="{C3380CC4-5D6E-409C-BE32-E72D297353CC}">
                  <c16:uniqueId val="{0000000C-64B4-4EC7-B98F-E0BEFB0BE867}"/>
                </c:ext>
              </c:extLst>
            </c:dLbl>
            <c:dLbl>
              <c:idx val="6"/>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7-64B4-4EC7-B98F-E0BEFB0BE867}"/>
                </c:ext>
              </c:extLst>
            </c:dLbl>
            <c:dLbl>
              <c:idx val="7"/>
              <c:delete val="1"/>
              <c:extLst>
                <c:ext xmlns:c15="http://schemas.microsoft.com/office/drawing/2012/chart" uri="{CE6537A1-D6FC-4f65-9D91-7224C49458BB}"/>
                <c:ext xmlns:c16="http://schemas.microsoft.com/office/drawing/2014/chart" uri="{C3380CC4-5D6E-409C-BE32-E72D297353CC}">
                  <c16:uniqueId val="{0000000D-64B4-4EC7-B98F-E0BEFB0BE867}"/>
                </c:ext>
              </c:extLst>
            </c:dLbl>
            <c:dLbl>
              <c:idx val="8"/>
              <c:delete val="1"/>
              <c:extLst>
                <c:ext xmlns:c15="http://schemas.microsoft.com/office/drawing/2012/chart" uri="{CE6537A1-D6FC-4f65-9D91-7224C49458BB}"/>
                <c:ext xmlns:c16="http://schemas.microsoft.com/office/drawing/2014/chart" uri="{C3380CC4-5D6E-409C-BE32-E72D297353CC}">
                  <c16:uniqueId val="{0000000E-64B4-4EC7-B98F-E0BEFB0BE867}"/>
                </c:ext>
              </c:extLst>
            </c:dLbl>
            <c:dLbl>
              <c:idx val="9"/>
              <c:layout>
                <c:manualLayout>
                  <c:x val="-0.14590523552976931"/>
                  <c:y val="1.9371111310828103E-2"/>
                </c:manualLayout>
              </c:layout>
              <c:numFmt formatCode="0.0%" sourceLinked="0"/>
              <c:spPr>
                <a:no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64B4-4EC7-B98F-E0BEFB0BE867}"/>
                </c:ext>
              </c:extLst>
            </c:dLbl>
            <c:dLbl>
              <c:idx val="10"/>
              <c:layout>
                <c:manualLayout>
                  <c:x val="-0.14345539439149055"/>
                  <c:y val="-8.0594750015032732E-2"/>
                </c:manualLayout>
              </c:layout>
              <c:numFmt formatCode="0.0%" sourceLinked="0"/>
              <c:spPr>
                <a:no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64B4-4EC7-B98F-E0BEFB0BE867}"/>
                </c:ext>
              </c:extLst>
            </c:dLbl>
            <c:dLbl>
              <c:idx val="11"/>
              <c:numFmt formatCode="0%" sourceLinked="0"/>
              <c:spPr>
                <a:noFill/>
                <a:ln>
                  <a:noFill/>
                </a:ln>
                <a:effectLst/>
              </c:spPr>
              <c:txPr>
                <a:bodyPr wrap="square" lIns="38100" tIns="19050" rIns="38100" bIns="19050" anchor="ctr">
                  <a:spAutoFit/>
                </a:bodyPr>
                <a:lstStyle/>
                <a:p>
                  <a:pPr>
                    <a:defRPr sz="900">
                      <a:solidFill>
                        <a:schemeClr val="tx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A-8459-4506-9FF0-C9D71A85D7B8}"/>
                </c:ext>
              </c:extLst>
            </c:dLbl>
            <c:dLbl>
              <c:idx val="12"/>
              <c:numFmt formatCode="0%" sourceLinked="0"/>
              <c:spPr>
                <a:solidFill>
                  <a:schemeClr val="bg1"/>
                </a:solid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B-8459-4506-9FF0-C9D71A85D7B8}"/>
                </c:ext>
              </c:extLst>
            </c:dLbl>
            <c:dLbl>
              <c:idx val="13"/>
              <c:delete val="1"/>
              <c:extLst>
                <c:ext xmlns:c15="http://schemas.microsoft.com/office/drawing/2012/chart" uri="{CE6537A1-D6FC-4f65-9D91-7224C49458BB}"/>
                <c:ext xmlns:c16="http://schemas.microsoft.com/office/drawing/2014/chart" uri="{C3380CC4-5D6E-409C-BE32-E72D297353CC}">
                  <c16:uniqueId val="{00000011-64B4-4EC7-B98F-E0BEFB0BE867}"/>
                </c:ext>
              </c:extLst>
            </c:dLbl>
            <c:dLbl>
              <c:idx val="14"/>
              <c:delete val="1"/>
              <c:extLst>
                <c:ext xmlns:c15="http://schemas.microsoft.com/office/drawing/2012/chart" uri="{CE6537A1-D6FC-4f65-9D91-7224C49458BB}"/>
                <c:ext xmlns:c16="http://schemas.microsoft.com/office/drawing/2014/chart" uri="{C3380CC4-5D6E-409C-BE32-E72D297353CC}">
                  <c16:uniqueId val="{00000012-64B4-4EC7-B98F-E0BEFB0BE867}"/>
                </c:ext>
              </c:extLst>
            </c:dLbl>
            <c:dLbl>
              <c:idx val="15"/>
              <c:numFmt formatCode="0%" sourceLinked="0"/>
              <c:spPr>
                <a:solidFill>
                  <a:schemeClr val="bg1"/>
                </a:solid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9-64B4-4EC7-B98F-E0BEFB0BE867}"/>
                </c:ext>
              </c:extLst>
            </c:dLbl>
            <c:numFmt formatCode="0%" sourceLinked="0"/>
            <c:spPr>
              <a:noFill/>
              <a:ln>
                <a:noFill/>
              </a:ln>
              <a:effectLst/>
            </c:spPr>
            <c:txPr>
              <a:bodyPr wrap="square" lIns="38100" tIns="19050" rIns="38100" bIns="19050" anchor="ctr">
                <a:spAutoFit/>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'9'!$A$6:$A$21</c:f>
              <c:strCache>
                <c:ptCount val="16"/>
                <c:pt idx="0">
                  <c:v>Biomass</c:v>
                </c:pt>
                <c:pt idx="1">
                  <c:v>Biogas</c:v>
                </c:pt>
                <c:pt idx="2">
                  <c:v>Hard coal</c:v>
                </c:pt>
                <c:pt idx="3">
                  <c:v>Electrical energy</c:v>
                </c:pt>
                <c:pt idx="4">
                  <c:v>Ambient energy (heat pump)</c:v>
                </c:pt>
                <c:pt idx="5">
                  <c:v>Solar energy (solar panel)</c:v>
                </c:pt>
                <c:pt idx="6">
                  <c:v>Brown coal</c:v>
                </c:pt>
                <c:pt idx="7">
                  <c:v>Nuclear fuel</c:v>
                </c:pt>
                <c:pt idx="8">
                  <c:v>Coke</c:v>
                </c:pt>
                <c:pt idx="9">
                  <c:v>Waste heat</c:v>
                </c:pt>
                <c:pt idx="10">
                  <c:v>Other liquid fuels</c:v>
                </c:pt>
                <c:pt idx="11">
                  <c:v>Other solid fuels</c:v>
                </c:pt>
                <c:pt idx="12">
                  <c:v>Other gases</c:v>
                </c:pt>
                <c:pt idx="13">
                  <c:v>Other</c:v>
                </c:pt>
                <c:pt idx="14">
                  <c:v>Fuel oils</c:v>
                </c:pt>
                <c:pt idx="15">
                  <c:v>Natural gas</c:v>
                </c:pt>
              </c:strCache>
            </c:strRef>
          </c:cat>
          <c:val>
            <c:numRef>
              <c:f>'9'!$O$6:$O$21</c:f>
              <c:numCache>
                <c:formatCode>#,##0.0</c:formatCode>
                <c:ptCount val="16"/>
                <c:pt idx="0">
                  <c:v>17841.73718</c:v>
                </c:pt>
                <c:pt idx="1">
                  <c:v>1830.907698</c:v>
                </c:pt>
                <c:pt idx="2">
                  <c:v>5405.0088109999997</c:v>
                </c:pt>
                <c:pt idx="3">
                  <c:v>0</c:v>
                </c:pt>
                <c:pt idx="4">
                  <c:v>0</c:v>
                </c:pt>
                <c:pt idx="5">
                  <c:v>0</c:v>
                </c:pt>
                <c:pt idx="6">
                  <c:v>37159.170652999994</c:v>
                </c:pt>
                <c:pt idx="7">
                  <c:v>0</c:v>
                </c:pt>
                <c:pt idx="8">
                  <c:v>0</c:v>
                </c:pt>
                <c:pt idx="9">
                  <c:v>805.84057799999994</c:v>
                </c:pt>
                <c:pt idx="10">
                  <c:v>160.23908499999999</c:v>
                </c:pt>
                <c:pt idx="11">
                  <c:v>3008.8836940000001</c:v>
                </c:pt>
                <c:pt idx="12">
                  <c:v>3965.310035</c:v>
                </c:pt>
                <c:pt idx="13">
                  <c:v>0</c:v>
                </c:pt>
                <c:pt idx="14">
                  <c:v>37.941207000000006</c:v>
                </c:pt>
                <c:pt idx="15">
                  <c:v>10370.775300000001</c:v>
                </c:pt>
              </c:numCache>
            </c:numRef>
          </c:val>
          <c:extLst>
            <c:ext xmlns:c16="http://schemas.microsoft.com/office/drawing/2014/chart" uri="{C3380CC4-5D6E-409C-BE32-E72D297353CC}">
              <c16:uniqueId val="{00000013-64B4-4EC7-B98F-E0BEFB0BE867}"/>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noFill/>
    <a:ln>
      <a:noFill/>
    </a:ln>
  </c:spPr>
  <c:printSettings>
    <c:headerFooter/>
    <c:pageMargins b="0.78740157499999996" l="0.7" r="0.7" t="0.78740157499999996" header="0.3" footer="0.3"/>
    <c:pageSetup orientation="portrait"/>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38B3-4745-A9F7-2CB7F9482BEE}"/>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38B3-4745-A9F7-2CB7F9482BEE}"/>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38B3-4745-A9F7-2CB7F9482BEE}"/>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38B3-4745-A9F7-2CB7F9482BEE}"/>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38B3-4745-A9F7-2CB7F9482BEE}"/>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38B3-4745-A9F7-2CB7F9482BEE}"/>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38B3-4745-A9F7-2CB7F9482BEE}"/>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38B3-4745-A9F7-2CB7F9482BEE}"/>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38B3-4745-A9F7-2CB7F9482BEE}"/>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38B3-4745-A9F7-2CB7F9482BEE}"/>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38B3-4745-A9F7-2CB7F9482BEE}"/>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38B3-4745-A9F7-2CB7F9482BEE}"/>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38B3-4745-A9F7-2CB7F9482BEE}"/>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38B3-4745-A9F7-2CB7F9482BEE}"/>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38B3-4745-A9F7-2CB7F9482BEE}"/>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38B3-4745-A9F7-2CB7F9482BEE}"/>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effectLst/>
              </a:rPr>
              <a:t>Gross heat production </a:t>
            </a:r>
            <a:r>
              <a:rPr lang="en-US" sz="1000" b="1" i="0" u="none" strike="noStrike" baseline="0">
                <a:effectLst/>
              </a:rPr>
              <a:t>[</a:t>
            </a:r>
            <a:r>
              <a:rPr lang="cs-CZ" sz="1000" b="1" i="0" u="none" strike="noStrike" baseline="0">
                <a:effectLst/>
              </a:rPr>
              <a:t>TJ</a:t>
            </a:r>
            <a:r>
              <a:rPr lang="en-US" sz="1000" b="1" i="0" u="none" strike="noStrike" baseline="0">
                <a:effectLst/>
              </a:rPr>
              <a:t>]</a:t>
            </a:r>
            <a:endParaRPr lang="cs-CZ" sz="1000">
              <a:solidFill>
                <a:schemeClr val="tx2"/>
              </a:solidFill>
            </a:endParaRPr>
          </a:p>
        </c:rich>
      </c:tx>
      <c:layout>
        <c:manualLayout>
          <c:xMode val="edge"/>
          <c:yMode val="edge"/>
          <c:x val="2.1835448443131076E-3"/>
          <c:y val="6.0430953590930982E-3"/>
        </c:manualLayout>
      </c:layout>
      <c:overlay val="0"/>
    </c:title>
    <c:autoTitleDeleted val="0"/>
    <c:plotArea>
      <c:layout/>
      <c:barChart>
        <c:barDir val="col"/>
        <c:grouping val="clustered"/>
        <c:varyColors val="0"/>
        <c:ser>
          <c:idx val="0"/>
          <c:order val="0"/>
          <c:tx>
            <c:strRef>
              <c:f>'10.1'!$H$5</c:f>
              <c:strCache>
                <c:ptCount val="1"/>
                <c:pt idx="0">
                  <c:v>2017</c:v>
                </c:pt>
              </c:strCache>
            </c:strRef>
          </c:tx>
          <c:invertIfNegative val="0"/>
          <c:cat>
            <c:strRef>
              <c:f>'10.1'!$B$4:$E$4</c:f>
              <c:strCache>
                <c:ptCount val="4"/>
                <c:pt idx="0">
                  <c:v>First quarter</c:v>
                </c:pt>
                <c:pt idx="1">
                  <c:v>Second quarter</c:v>
                </c:pt>
                <c:pt idx="2">
                  <c:v>Third quarter</c:v>
                </c:pt>
                <c:pt idx="3">
                  <c:v>Fourth quarter</c:v>
                </c:pt>
              </c:strCache>
            </c:strRef>
          </c:cat>
          <c:val>
            <c:numRef>
              <c:f>'10.1'!$B$5:$E$5</c:f>
              <c:numCache>
                <c:formatCode>#,##0.0</c:formatCode>
                <c:ptCount val="4"/>
                <c:pt idx="0">
                  <c:v>59492.390077321405</c:v>
                </c:pt>
                <c:pt idx="1">
                  <c:v>33647.194626035664</c:v>
                </c:pt>
                <c:pt idx="2">
                  <c:v>26175.937773657737</c:v>
                </c:pt>
                <c:pt idx="3">
                  <c:v>50852.251834295188</c:v>
                </c:pt>
              </c:numCache>
            </c:numRef>
          </c:val>
          <c:extLst>
            <c:ext xmlns:c16="http://schemas.microsoft.com/office/drawing/2014/chart" uri="{C3380CC4-5D6E-409C-BE32-E72D297353CC}">
              <c16:uniqueId val="{00000000-60D1-4FA4-8A90-31289B13B312}"/>
            </c:ext>
          </c:extLst>
        </c:ser>
        <c:ser>
          <c:idx val="1"/>
          <c:order val="1"/>
          <c:tx>
            <c:strRef>
              <c:f>'10.1'!$H$6</c:f>
              <c:strCache>
                <c:ptCount val="1"/>
                <c:pt idx="0">
                  <c:v>2018</c:v>
                </c:pt>
              </c:strCache>
            </c:strRef>
          </c:tx>
          <c:invertIfNegative val="0"/>
          <c:cat>
            <c:strRef>
              <c:f>'10.1'!$B$4:$E$4</c:f>
              <c:strCache>
                <c:ptCount val="4"/>
                <c:pt idx="0">
                  <c:v>First quarter</c:v>
                </c:pt>
                <c:pt idx="1">
                  <c:v>Second quarter</c:v>
                </c:pt>
                <c:pt idx="2">
                  <c:v>Third quarter</c:v>
                </c:pt>
                <c:pt idx="3">
                  <c:v>Fourth quarter</c:v>
                </c:pt>
              </c:strCache>
            </c:strRef>
          </c:cat>
          <c:val>
            <c:numRef>
              <c:f>'10.1'!$B$6:$E$6</c:f>
              <c:numCache>
                <c:formatCode>#,##0.0</c:formatCode>
                <c:ptCount val="4"/>
                <c:pt idx="0">
                  <c:v>59760.704269635316</c:v>
                </c:pt>
                <c:pt idx="1">
                  <c:v>28688.566620999998</c:v>
                </c:pt>
                <c:pt idx="2">
                  <c:v>24452.443356056858</c:v>
                </c:pt>
                <c:pt idx="3">
                  <c:v>50022.54916319999</c:v>
                </c:pt>
              </c:numCache>
            </c:numRef>
          </c:val>
          <c:extLst>
            <c:ext xmlns:c16="http://schemas.microsoft.com/office/drawing/2014/chart" uri="{C3380CC4-5D6E-409C-BE32-E72D297353CC}">
              <c16:uniqueId val="{00000001-60D1-4FA4-8A90-31289B13B312}"/>
            </c:ext>
          </c:extLst>
        </c:ser>
        <c:ser>
          <c:idx val="2"/>
          <c:order val="2"/>
          <c:tx>
            <c:strRef>
              <c:f>'10.1'!$H$7</c:f>
              <c:strCache>
                <c:ptCount val="1"/>
                <c:pt idx="0">
                  <c:v>2019</c:v>
                </c:pt>
              </c:strCache>
            </c:strRef>
          </c:tx>
          <c:invertIfNegative val="0"/>
          <c:cat>
            <c:strRef>
              <c:f>'10.1'!$B$4:$E$4</c:f>
              <c:strCache>
                <c:ptCount val="4"/>
                <c:pt idx="0">
                  <c:v>First quarter</c:v>
                </c:pt>
                <c:pt idx="1">
                  <c:v>Second quarter</c:v>
                </c:pt>
                <c:pt idx="2">
                  <c:v>Third quarter</c:v>
                </c:pt>
                <c:pt idx="3">
                  <c:v>Fourth quarter</c:v>
                </c:pt>
              </c:strCache>
            </c:strRef>
          </c:cat>
          <c:val>
            <c:numRef>
              <c:f>'10.1'!$B$7:$E$7</c:f>
              <c:numCache>
                <c:formatCode>#,##0.0</c:formatCode>
                <c:ptCount val="4"/>
                <c:pt idx="0">
                  <c:v>55809.228224338687</c:v>
                </c:pt>
                <c:pt idx="1">
                  <c:v>32753.71361992339</c:v>
                </c:pt>
                <c:pt idx="2">
                  <c:v>24978.363623037163</c:v>
                </c:pt>
                <c:pt idx="3">
                  <c:v>48372.261379309275</c:v>
                </c:pt>
              </c:numCache>
            </c:numRef>
          </c:val>
          <c:extLst>
            <c:ext xmlns:c16="http://schemas.microsoft.com/office/drawing/2014/chart" uri="{C3380CC4-5D6E-409C-BE32-E72D297353CC}">
              <c16:uniqueId val="{00000002-60D1-4FA4-8A90-31289B13B312}"/>
            </c:ext>
          </c:extLst>
        </c:ser>
        <c:ser>
          <c:idx val="3"/>
          <c:order val="3"/>
          <c:tx>
            <c:v>2020</c:v>
          </c:tx>
          <c:invertIfNegative val="0"/>
          <c:val>
            <c:numRef>
              <c:f>'10.1'!$B$8:$E$8</c:f>
              <c:numCache>
                <c:formatCode>#,##0.0</c:formatCode>
                <c:ptCount val="4"/>
                <c:pt idx="0">
                  <c:v>53528.76771021785</c:v>
                </c:pt>
                <c:pt idx="1">
                  <c:v>31489.553688778622</c:v>
                </c:pt>
                <c:pt idx="2">
                  <c:v>24527.664056400004</c:v>
                </c:pt>
                <c:pt idx="3">
                  <c:v>47371.722850400001</c:v>
                </c:pt>
              </c:numCache>
            </c:numRef>
          </c:val>
          <c:extLst>
            <c:ext xmlns:c16="http://schemas.microsoft.com/office/drawing/2014/chart" uri="{C3380CC4-5D6E-409C-BE32-E72D297353CC}">
              <c16:uniqueId val="{00000000-1814-4693-8A06-821683EB311A}"/>
            </c:ext>
          </c:extLst>
        </c:ser>
        <c:ser>
          <c:idx val="4"/>
          <c:order val="4"/>
          <c:tx>
            <c:v>2021</c:v>
          </c:tx>
          <c:invertIfNegative val="0"/>
          <c:val>
            <c:numRef>
              <c:f>'10.1'!$B$9:$E$9</c:f>
              <c:numCache>
                <c:formatCode>#,##0.0</c:formatCode>
                <c:ptCount val="4"/>
                <c:pt idx="0">
                  <c:v>55541.375279728229</c:v>
                </c:pt>
                <c:pt idx="1">
                  <c:v>33762.132468309996</c:v>
                </c:pt>
                <c:pt idx="2">
                  <c:v>24376.239993047431</c:v>
                </c:pt>
                <c:pt idx="3">
                  <c:v>48025.460575200006</c:v>
                </c:pt>
              </c:numCache>
            </c:numRef>
          </c:val>
          <c:extLst>
            <c:ext xmlns:c16="http://schemas.microsoft.com/office/drawing/2014/chart" uri="{C3380CC4-5D6E-409C-BE32-E72D297353CC}">
              <c16:uniqueId val="{00000000-4C29-41A3-A116-D17EB565C8A1}"/>
            </c:ext>
          </c:extLst>
        </c:ser>
        <c:ser>
          <c:idx val="5"/>
          <c:order val="5"/>
          <c:tx>
            <c:v>2022</c:v>
          </c:tx>
          <c:invertIfNegative val="0"/>
          <c:val>
            <c:numRef>
              <c:f>'10.1'!$B$10:$E$10</c:f>
              <c:numCache>
                <c:formatCode>#,##0.0</c:formatCode>
                <c:ptCount val="4"/>
                <c:pt idx="0">
                  <c:v>51649.8799137733</c:v>
                </c:pt>
                <c:pt idx="1">
                  <c:v>30879.657070071997</c:v>
                </c:pt>
                <c:pt idx="2">
                  <c:v>24270.988412999999</c:v>
                </c:pt>
                <c:pt idx="3">
                  <c:v>44292.940444376</c:v>
                </c:pt>
              </c:numCache>
            </c:numRef>
          </c:val>
          <c:extLst>
            <c:ext xmlns:c16="http://schemas.microsoft.com/office/drawing/2014/chart" uri="{C3380CC4-5D6E-409C-BE32-E72D297353CC}">
              <c16:uniqueId val="{00000001-A4EF-444D-B62A-C7613E6E221E}"/>
            </c:ext>
          </c:extLst>
        </c:ser>
        <c:ser>
          <c:idx val="6"/>
          <c:order val="6"/>
          <c:tx>
            <c:v>2023</c:v>
          </c:tx>
          <c:spPr>
            <a:solidFill>
              <a:srgbClr val="F0948F"/>
            </a:solidFill>
          </c:spPr>
          <c:invertIfNegative val="0"/>
          <c:val>
            <c:numRef>
              <c:f>'10.1'!$B$11:$E$11</c:f>
              <c:numCache>
                <c:formatCode>#,##0.0</c:formatCode>
                <c:ptCount val="4"/>
                <c:pt idx="0">
                  <c:v>48006.112881209148</c:v>
                </c:pt>
                <c:pt idx="1">
                  <c:v>29478.211146895621</c:v>
                </c:pt>
                <c:pt idx="2">
                  <c:v>21441.523402999996</c:v>
                </c:pt>
                <c:pt idx="3">
                  <c:v>42149.674503999995</c:v>
                </c:pt>
              </c:numCache>
            </c:numRef>
          </c:val>
          <c:extLst>
            <c:ext xmlns:c16="http://schemas.microsoft.com/office/drawing/2014/chart" uri="{C3380CC4-5D6E-409C-BE32-E72D297353CC}">
              <c16:uniqueId val="{00000000-E932-453F-A334-DC6D90DB0B8F}"/>
            </c:ext>
          </c:extLst>
        </c:ser>
        <c:ser>
          <c:idx val="7"/>
          <c:order val="7"/>
          <c:tx>
            <c:v>2024</c:v>
          </c:tx>
          <c:spPr>
            <a:solidFill>
              <a:srgbClr val="F7C9C7"/>
            </a:solidFill>
          </c:spPr>
          <c:invertIfNegative val="0"/>
          <c:val>
            <c:numRef>
              <c:f>'10.1'!$B$12:$E$12</c:f>
              <c:numCache>
                <c:formatCode>#,##0.0</c:formatCode>
                <c:ptCount val="4"/>
                <c:pt idx="0">
                  <c:v>44946.430122999998</c:v>
                </c:pt>
                <c:pt idx="1">
                  <c:v>25432.945527</c:v>
                </c:pt>
                <c:pt idx="2">
                  <c:v>20203.737184000001</c:v>
                </c:pt>
                <c:pt idx="3">
                  <c:v>42253.749194000004</c:v>
                </c:pt>
              </c:numCache>
            </c:numRef>
          </c:val>
          <c:extLst>
            <c:ext xmlns:c16="http://schemas.microsoft.com/office/drawing/2014/chart" uri="{C3380CC4-5D6E-409C-BE32-E72D297353CC}">
              <c16:uniqueId val="{00000000-0AA1-4249-927C-2A957F26672B}"/>
            </c:ext>
          </c:extLst>
        </c:ser>
        <c:dLbls>
          <c:showLegendKey val="0"/>
          <c:showVal val="0"/>
          <c:showCatName val="0"/>
          <c:showSerName val="0"/>
          <c:showPercent val="0"/>
          <c:showBubbleSize val="0"/>
        </c:dLbls>
        <c:gapWidth val="50"/>
        <c:overlap val="-10"/>
        <c:axId val="296082432"/>
        <c:axId val="295764736"/>
      </c:barChart>
      <c:catAx>
        <c:axId val="296082432"/>
        <c:scaling>
          <c:orientation val="minMax"/>
        </c:scaling>
        <c:delete val="0"/>
        <c:axPos val="b"/>
        <c:numFmt formatCode="General" sourceLinked="1"/>
        <c:majorTickMark val="none"/>
        <c:minorTickMark val="none"/>
        <c:tickLblPos val="low"/>
        <c:txPr>
          <a:bodyPr/>
          <a:lstStyle/>
          <a:p>
            <a:pPr>
              <a:defRPr sz="900">
                <a:latin typeface="Arial" panose="020B0604020202020204" pitchFamily="34" charset="0"/>
                <a:cs typeface="Arial" panose="020B0604020202020204" pitchFamily="34" charset="0"/>
              </a:defRPr>
            </a:pPr>
            <a:endParaRPr lang="cs-CZ"/>
          </a:p>
        </c:txPr>
        <c:crossAx val="295764736"/>
        <c:crosses val="autoZero"/>
        <c:auto val="1"/>
        <c:lblAlgn val="ctr"/>
        <c:lblOffset val="100"/>
        <c:noMultiLvlLbl val="0"/>
      </c:catAx>
      <c:valAx>
        <c:axId val="295764736"/>
        <c:scaling>
          <c:orientation val="minMax"/>
          <c:max val="60000"/>
        </c:scaling>
        <c:delete val="0"/>
        <c:axPos val="l"/>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6082432"/>
        <c:crosses val="autoZero"/>
        <c:crossBetween val="between"/>
      </c:valAx>
    </c:plotArea>
    <c:legend>
      <c:legendPos val="b"/>
      <c:layout>
        <c:manualLayout>
          <c:xMode val="edge"/>
          <c:yMode val="edge"/>
          <c:x val="1.9649170751703761E-3"/>
          <c:y val="0.90361548402814651"/>
          <c:w val="0.78158494894020603"/>
          <c:h val="8.2426499013204743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262626"/>
                </a:solidFill>
                <a:latin typeface="+mn-lt"/>
                <a:ea typeface="+mn-ea"/>
                <a:cs typeface="+mn-cs"/>
              </a:defRPr>
            </a:pPr>
            <a:r>
              <a:rPr lang="cs-CZ" sz="1000" b="1" i="0" baseline="0">
                <a:effectLst/>
              </a:rPr>
              <a:t>Heat supply </a:t>
            </a:r>
            <a:r>
              <a:rPr lang="en-US" sz="1000" b="1" i="0" baseline="0">
                <a:effectLst/>
              </a:rPr>
              <a:t>[</a:t>
            </a:r>
            <a:r>
              <a:rPr lang="cs-CZ" sz="1000" b="1" i="0" baseline="0">
                <a:effectLst/>
              </a:rPr>
              <a:t>TJ</a:t>
            </a:r>
            <a:r>
              <a:rPr lang="en-US" sz="1000" b="1" i="0" baseline="0">
                <a:effectLst/>
              </a:rPr>
              <a:t>]</a:t>
            </a:r>
            <a:endParaRPr lang="cs-CZ" sz="1000">
              <a:effectLst/>
            </a:endParaRPr>
          </a:p>
        </c:rich>
      </c:tx>
      <c:layout>
        <c:manualLayout>
          <c:xMode val="edge"/>
          <c:yMode val="edge"/>
          <c:x val="1.4794263872489634E-3"/>
          <c:y val="0"/>
        </c:manualLayout>
      </c:layout>
      <c:overlay val="0"/>
    </c:title>
    <c:autoTitleDeleted val="0"/>
    <c:plotArea>
      <c:layout/>
      <c:barChart>
        <c:barDir val="col"/>
        <c:grouping val="clustered"/>
        <c:varyColors val="0"/>
        <c:ser>
          <c:idx val="0"/>
          <c:order val="0"/>
          <c:tx>
            <c:strRef>
              <c:f>'10.1'!$H$5</c:f>
              <c:strCache>
                <c:ptCount val="1"/>
                <c:pt idx="0">
                  <c:v>2017</c:v>
                </c:pt>
              </c:strCache>
            </c:strRef>
          </c:tx>
          <c:invertIfNegative val="0"/>
          <c:cat>
            <c:strRef>
              <c:f>'10.1'!$B$4:$E$4</c:f>
              <c:strCache>
                <c:ptCount val="4"/>
                <c:pt idx="0">
                  <c:v>First quarter</c:v>
                </c:pt>
                <c:pt idx="1">
                  <c:v>Second quarter</c:v>
                </c:pt>
                <c:pt idx="2">
                  <c:v>Third quarter</c:v>
                </c:pt>
                <c:pt idx="3">
                  <c:v>Fourth quarter</c:v>
                </c:pt>
              </c:strCache>
            </c:strRef>
          </c:cat>
          <c:val>
            <c:numRef>
              <c:f>'10.1'!$B$15:$E$15</c:f>
              <c:numCache>
                <c:formatCode>#,##0.0</c:formatCode>
                <c:ptCount val="4"/>
                <c:pt idx="0">
                  <c:v>37510.164867892709</c:v>
                </c:pt>
                <c:pt idx="1">
                  <c:v>16101.258851967654</c:v>
                </c:pt>
                <c:pt idx="2">
                  <c:v>10892.098498398203</c:v>
                </c:pt>
                <c:pt idx="3">
                  <c:v>29809.263052627972</c:v>
                </c:pt>
              </c:numCache>
            </c:numRef>
          </c:val>
          <c:extLst>
            <c:ext xmlns:c16="http://schemas.microsoft.com/office/drawing/2014/chart" uri="{C3380CC4-5D6E-409C-BE32-E72D297353CC}">
              <c16:uniqueId val="{00000000-3B03-45FB-A5FA-CD79BCEC54C0}"/>
            </c:ext>
          </c:extLst>
        </c:ser>
        <c:ser>
          <c:idx val="1"/>
          <c:order val="1"/>
          <c:tx>
            <c:strRef>
              <c:f>'10.1'!$H$6</c:f>
              <c:strCache>
                <c:ptCount val="1"/>
                <c:pt idx="0">
                  <c:v>2018</c:v>
                </c:pt>
              </c:strCache>
            </c:strRef>
          </c:tx>
          <c:invertIfNegative val="0"/>
          <c:cat>
            <c:strRef>
              <c:f>'10.1'!$B$4:$E$4</c:f>
              <c:strCache>
                <c:ptCount val="4"/>
                <c:pt idx="0">
                  <c:v>First quarter</c:v>
                </c:pt>
                <c:pt idx="1">
                  <c:v>Second quarter</c:v>
                </c:pt>
                <c:pt idx="2">
                  <c:v>Third quarter</c:v>
                </c:pt>
                <c:pt idx="3">
                  <c:v>Fourth quarter</c:v>
                </c:pt>
              </c:strCache>
            </c:strRef>
          </c:cat>
          <c:val>
            <c:numRef>
              <c:f>'10.1'!$B$16:$E$16</c:f>
              <c:numCache>
                <c:formatCode>#,##0.0</c:formatCode>
                <c:ptCount val="4"/>
                <c:pt idx="0">
                  <c:v>38059.708081806333</c:v>
                </c:pt>
                <c:pt idx="1">
                  <c:v>12376.442392000001</c:v>
                </c:pt>
                <c:pt idx="2">
                  <c:v>9704.6084629196266</c:v>
                </c:pt>
                <c:pt idx="3">
                  <c:v>28893.454441721136</c:v>
                </c:pt>
              </c:numCache>
            </c:numRef>
          </c:val>
          <c:extLst>
            <c:ext xmlns:c16="http://schemas.microsoft.com/office/drawing/2014/chart" uri="{C3380CC4-5D6E-409C-BE32-E72D297353CC}">
              <c16:uniqueId val="{00000001-3B03-45FB-A5FA-CD79BCEC54C0}"/>
            </c:ext>
          </c:extLst>
        </c:ser>
        <c:ser>
          <c:idx val="2"/>
          <c:order val="2"/>
          <c:tx>
            <c:strRef>
              <c:f>'10.1'!$H$7</c:f>
              <c:strCache>
                <c:ptCount val="1"/>
                <c:pt idx="0">
                  <c:v>2019</c:v>
                </c:pt>
              </c:strCache>
            </c:strRef>
          </c:tx>
          <c:invertIfNegative val="0"/>
          <c:cat>
            <c:strRef>
              <c:f>'10.1'!$B$4:$E$4</c:f>
              <c:strCache>
                <c:ptCount val="4"/>
                <c:pt idx="0">
                  <c:v>First quarter</c:v>
                </c:pt>
                <c:pt idx="1">
                  <c:v>Second quarter</c:v>
                </c:pt>
                <c:pt idx="2">
                  <c:v>Third quarter</c:v>
                </c:pt>
                <c:pt idx="3">
                  <c:v>Fourth quarter</c:v>
                </c:pt>
              </c:strCache>
            </c:strRef>
          </c:cat>
          <c:val>
            <c:numRef>
              <c:f>'10.1'!$B$17:$E$17</c:f>
              <c:numCache>
                <c:formatCode>#,##0.0</c:formatCode>
                <c:ptCount val="4"/>
                <c:pt idx="0">
                  <c:v>34400.185867995431</c:v>
                </c:pt>
                <c:pt idx="1">
                  <c:v>15804.078629958018</c:v>
                </c:pt>
                <c:pt idx="2">
                  <c:v>10045.79911108522</c:v>
                </c:pt>
                <c:pt idx="3">
                  <c:v>27517.002409825865</c:v>
                </c:pt>
              </c:numCache>
            </c:numRef>
          </c:val>
          <c:extLst>
            <c:ext xmlns:c16="http://schemas.microsoft.com/office/drawing/2014/chart" uri="{C3380CC4-5D6E-409C-BE32-E72D297353CC}">
              <c16:uniqueId val="{00000002-3B03-45FB-A5FA-CD79BCEC54C0}"/>
            </c:ext>
          </c:extLst>
        </c:ser>
        <c:ser>
          <c:idx val="3"/>
          <c:order val="3"/>
          <c:tx>
            <c:v>2020</c:v>
          </c:tx>
          <c:invertIfNegative val="0"/>
          <c:val>
            <c:numRef>
              <c:f>'10.1'!$B$18:$E$18</c:f>
              <c:numCache>
                <c:formatCode>#,##0.0</c:formatCode>
                <c:ptCount val="4"/>
                <c:pt idx="0">
                  <c:v>32870.945788518613</c:v>
                </c:pt>
                <c:pt idx="1">
                  <c:v>14818.914658930849</c:v>
                </c:pt>
                <c:pt idx="2">
                  <c:v>9700.1600115525835</c:v>
                </c:pt>
                <c:pt idx="3">
                  <c:v>28538.475790229295</c:v>
                </c:pt>
              </c:numCache>
            </c:numRef>
          </c:val>
          <c:extLst>
            <c:ext xmlns:c16="http://schemas.microsoft.com/office/drawing/2014/chart" uri="{C3380CC4-5D6E-409C-BE32-E72D297353CC}">
              <c16:uniqueId val="{00000000-73FE-49CF-90D6-9A641DF48C49}"/>
            </c:ext>
          </c:extLst>
        </c:ser>
        <c:ser>
          <c:idx val="4"/>
          <c:order val="4"/>
          <c:tx>
            <c:v>2021</c:v>
          </c:tx>
          <c:invertIfNegative val="0"/>
          <c:val>
            <c:numRef>
              <c:f>'10.1'!$B$19:$E$19</c:f>
              <c:numCache>
                <c:formatCode>#,##0.0</c:formatCode>
                <c:ptCount val="4"/>
                <c:pt idx="0">
                  <c:v>35884.338605227051</c:v>
                </c:pt>
                <c:pt idx="1">
                  <c:v>17769.04911468277</c:v>
                </c:pt>
                <c:pt idx="2">
                  <c:v>9774.41938479083</c:v>
                </c:pt>
                <c:pt idx="3">
                  <c:v>29062.793518273029</c:v>
                </c:pt>
              </c:numCache>
            </c:numRef>
          </c:val>
          <c:extLst>
            <c:ext xmlns:c16="http://schemas.microsoft.com/office/drawing/2014/chart" uri="{C3380CC4-5D6E-409C-BE32-E72D297353CC}">
              <c16:uniqueId val="{00000000-DAE4-4FFC-993F-690CD845D8F9}"/>
            </c:ext>
          </c:extLst>
        </c:ser>
        <c:ser>
          <c:idx val="5"/>
          <c:order val="5"/>
          <c:tx>
            <c:v>2022</c:v>
          </c:tx>
          <c:invertIfNegative val="0"/>
          <c:val>
            <c:numRef>
              <c:f>'10.1'!$B$20:$E$20</c:f>
              <c:numCache>
                <c:formatCode>#,##0.0</c:formatCode>
                <c:ptCount val="4"/>
                <c:pt idx="0">
                  <c:v>31881.908243022164</c:v>
                </c:pt>
                <c:pt idx="1">
                  <c:v>14755.739691572808</c:v>
                </c:pt>
                <c:pt idx="2">
                  <c:v>9897.3190016545013</c:v>
                </c:pt>
                <c:pt idx="3">
                  <c:v>25535.021715121322</c:v>
                </c:pt>
              </c:numCache>
            </c:numRef>
          </c:val>
          <c:extLst>
            <c:ext xmlns:c16="http://schemas.microsoft.com/office/drawing/2014/chart" uri="{C3380CC4-5D6E-409C-BE32-E72D297353CC}">
              <c16:uniqueId val="{00000000-E4BA-4811-ACF6-3831FA804AC3}"/>
            </c:ext>
          </c:extLst>
        </c:ser>
        <c:ser>
          <c:idx val="6"/>
          <c:order val="6"/>
          <c:tx>
            <c:v>2023</c:v>
          </c:tx>
          <c:spPr>
            <a:solidFill>
              <a:srgbClr val="F0948F"/>
            </a:solidFill>
          </c:spPr>
          <c:invertIfNegative val="0"/>
          <c:val>
            <c:numRef>
              <c:f>'10.1'!$B$21:$E$21</c:f>
              <c:numCache>
                <c:formatCode>#,##0.0</c:formatCode>
                <c:ptCount val="4"/>
                <c:pt idx="0">
                  <c:v>29537.161911276286</c:v>
                </c:pt>
                <c:pt idx="1">
                  <c:v>14379.329966146561</c:v>
                </c:pt>
                <c:pt idx="2">
                  <c:v>8040.447451</c:v>
                </c:pt>
                <c:pt idx="3">
                  <c:v>23982.614303095688</c:v>
                </c:pt>
              </c:numCache>
            </c:numRef>
          </c:val>
          <c:extLst>
            <c:ext xmlns:c16="http://schemas.microsoft.com/office/drawing/2014/chart" uri="{C3380CC4-5D6E-409C-BE32-E72D297353CC}">
              <c16:uniqueId val="{00000000-4C42-4E10-A567-BA9AC8502E62}"/>
            </c:ext>
          </c:extLst>
        </c:ser>
        <c:ser>
          <c:idx val="7"/>
          <c:order val="7"/>
          <c:tx>
            <c:v>2024</c:v>
          </c:tx>
          <c:spPr>
            <a:solidFill>
              <a:srgbClr val="F7C9C7"/>
            </a:solidFill>
          </c:spPr>
          <c:invertIfNegative val="0"/>
          <c:val>
            <c:numRef>
              <c:f>'10.1'!$B$22:$E$22</c:f>
              <c:numCache>
                <c:formatCode>#,##0.0</c:formatCode>
                <c:ptCount val="4"/>
                <c:pt idx="0">
                  <c:v>27473.734489999995</c:v>
                </c:pt>
                <c:pt idx="1">
                  <c:v>11714.858453000001</c:v>
                </c:pt>
                <c:pt idx="2">
                  <c:v>8173.2212310000014</c:v>
                </c:pt>
                <c:pt idx="3">
                  <c:v>25640.774159000001</c:v>
                </c:pt>
              </c:numCache>
            </c:numRef>
          </c:val>
          <c:extLst>
            <c:ext xmlns:c16="http://schemas.microsoft.com/office/drawing/2014/chart" uri="{C3380CC4-5D6E-409C-BE32-E72D297353CC}">
              <c16:uniqueId val="{00000000-C9BD-4CBB-AA57-7667A3B65E76}"/>
            </c:ext>
          </c:extLst>
        </c:ser>
        <c:dLbls>
          <c:showLegendKey val="0"/>
          <c:showVal val="0"/>
          <c:showCatName val="0"/>
          <c:showSerName val="0"/>
          <c:showPercent val="0"/>
          <c:showBubbleSize val="0"/>
        </c:dLbls>
        <c:gapWidth val="50"/>
        <c:overlap val="-10"/>
        <c:axId val="295805696"/>
        <c:axId val="295807232"/>
      </c:barChart>
      <c:catAx>
        <c:axId val="295805696"/>
        <c:scaling>
          <c:orientation val="minMax"/>
        </c:scaling>
        <c:delete val="0"/>
        <c:axPos val="b"/>
        <c:numFmt formatCode="General" sourceLinked="1"/>
        <c:majorTickMark val="none"/>
        <c:minorTickMark val="none"/>
        <c:tickLblPos val="low"/>
        <c:txPr>
          <a:bodyPr/>
          <a:lstStyle/>
          <a:p>
            <a:pPr>
              <a:defRPr sz="900"/>
            </a:pPr>
            <a:endParaRPr lang="cs-CZ"/>
          </a:p>
        </c:txPr>
        <c:crossAx val="295807232"/>
        <c:crosses val="autoZero"/>
        <c:auto val="1"/>
        <c:lblAlgn val="ctr"/>
        <c:lblOffset val="100"/>
        <c:noMultiLvlLbl val="0"/>
      </c:catAx>
      <c:valAx>
        <c:axId val="295807232"/>
        <c:scaling>
          <c:orientation val="minMax"/>
          <c:max val="60000"/>
        </c:scaling>
        <c:delete val="0"/>
        <c:axPos val="l"/>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5805696"/>
        <c:crosses val="autoZero"/>
        <c:crossBetween val="between"/>
      </c:valAx>
    </c:plotArea>
    <c:legend>
      <c:legendPos val="b"/>
      <c:layout>
        <c:manualLayout>
          <c:xMode val="edge"/>
          <c:yMode val="edge"/>
          <c:x val="2.6200841730110321E-3"/>
          <c:y val="0.90389858821888425"/>
          <c:w val="0.8770260153124424"/>
          <c:h val="8.2426499013204743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rgbClr val="233060"/>
                </a:solidFill>
                <a:latin typeface="Arial" panose="020B0604020202020204" pitchFamily="34" charset="0"/>
                <a:cs typeface="Arial" panose="020B0604020202020204" pitchFamily="34" charset="0"/>
              </a:defRPr>
            </a:pPr>
            <a:r>
              <a:rPr lang="cs-CZ" sz="1000">
                <a:solidFill>
                  <a:srgbClr val="233060"/>
                </a:solidFill>
                <a:latin typeface="Arial" panose="020B0604020202020204" pitchFamily="34" charset="0"/>
                <a:cs typeface="Arial" panose="020B0604020202020204" pitchFamily="34" charset="0"/>
              </a:rPr>
              <a:t>Gross heat production </a:t>
            </a:r>
            <a:r>
              <a:rPr lang="en-US" sz="1000" b="1" i="0" u="none" strike="noStrike" baseline="0">
                <a:solidFill>
                  <a:srgbClr val="233060"/>
                </a:solidFill>
                <a:effectLst/>
                <a:latin typeface="Arial" panose="020B0604020202020204" pitchFamily="34" charset="0"/>
                <a:cs typeface="Arial" panose="020B0604020202020204" pitchFamily="34" charset="0"/>
              </a:rPr>
              <a:t>[</a:t>
            </a:r>
            <a:r>
              <a:rPr lang="cs-CZ" sz="1000" b="1" i="0" u="none" strike="noStrike" baseline="0">
                <a:solidFill>
                  <a:srgbClr val="233060"/>
                </a:solidFill>
                <a:effectLst/>
                <a:latin typeface="Arial" panose="020B0604020202020204" pitchFamily="34" charset="0"/>
                <a:cs typeface="Arial" panose="020B0604020202020204" pitchFamily="34" charset="0"/>
              </a:rPr>
              <a:t>TJ</a:t>
            </a:r>
            <a:r>
              <a:rPr lang="en-US" sz="1000" b="1" i="0" u="none" strike="noStrike" baseline="0">
                <a:solidFill>
                  <a:srgbClr val="233060"/>
                </a:solidFill>
                <a:effectLst/>
                <a:latin typeface="Arial" panose="020B0604020202020204" pitchFamily="34" charset="0"/>
                <a:cs typeface="Arial" panose="020B0604020202020204" pitchFamily="34" charset="0"/>
              </a:rPr>
              <a:t>]</a:t>
            </a:r>
            <a:endParaRPr lang="en-US" sz="1000">
              <a:solidFill>
                <a:srgbClr val="233060"/>
              </a:solidFill>
              <a:latin typeface="Arial" panose="020B0604020202020204" pitchFamily="34" charset="0"/>
              <a:cs typeface="Arial" panose="020B0604020202020204" pitchFamily="34" charset="0"/>
            </a:endParaRPr>
          </a:p>
        </c:rich>
      </c:tx>
      <c:layout>
        <c:manualLayout>
          <c:xMode val="edge"/>
          <c:yMode val="edge"/>
          <c:x val="4.4080180536571157E-3"/>
          <c:y val="1.0617858787285937E-2"/>
        </c:manualLayout>
      </c:layout>
      <c:overlay val="0"/>
    </c:title>
    <c:autoTitleDeleted val="0"/>
    <c:plotArea>
      <c:layout>
        <c:manualLayout>
          <c:layoutTarget val="inner"/>
          <c:xMode val="edge"/>
          <c:yMode val="edge"/>
          <c:x val="0.10785819930446677"/>
          <c:y val="0.15921787069192769"/>
          <c:w val="0.87220324419107464"/>
          <c:h val="0.60023671661725064"/>
        </c:manualLayout>
      </c:layout>
      <c:areaChart>
        <c:grouping val="stacked"/>
        <c:varyColors val="0"/>
        <c:ser>
          <c:idx val="6"/>
          <c:order val="0"/>
          <c:spPr>
            <a:noFill/>
            <a:ln>
              <a:noFill/>
            </a:ln>
          </c:spPr>
          <c:val>
            <c:numRef>
              <c:f>'10.2'!$B$30:$M$30</c:f>
              <c:numCache>
                <c:formatCode>#,##0.0</c:formatCode>
                <c:ptCount val="12"/>
                <c:pt idx="0">
                  <c:v>17271.858659492998</c:v>
                </c:pt>
                <c:pt idx="1">
                  <c:v>15740.750315129892</c:v>
                </c:pt>
                <c:pt idx="2">
                  <c:v>14993.503906586255</c:v>
                </c:pt>
                <c:pt idx="3">
                  <c:v>11150.511060999999</c:v>
                </c:pt>
                <c:pt idx="4">
                  <c:v>9168.1220959999991</c:v>
                </c:pt>
                <c:pt idx="5">
                  <c:v>7115.6142937417617</c:v>
                </c:pt>
                <c:pt idx="6">
                  <c:v>7061.9835559999992</c:v>
                </c:pt>
                <c:pt idx="7">
                  <c:v>7070.0370759999987</c:v>
                </c:pt>
                <c:pt idx="8">
                  <c:v>7309.5027709999986</c:v>
                </c:pt>
                <c:pt idx="9">
                  <c:v>10641.895201999998</c:v>
                </c:pt>
                <c:pt idx="10">
                  <c:v>14270.517816999996</c:v>
                </c:pt>
                <c:pt idx="11">
                  <c:v>17237.261485000003</c:v>
                </c:pt>
              </c:numCache>
            </c:numRef>
          </c:val>
          <c:extLst>
            <c:ext xmlns:c16="http://schemas.microsoft.com/office/drawing/2014/chart" uri="{C3380CC4-5D6E-409C-BE32-E72D297353CC}">
              <c16:uniqueId val="{00000000-50CE-401A-ADB2-B4C91CB0B002}"/>
            </c:ext>
          </c:extLst>
        </c:ser>
        <c:ser>
          <c:idx val="0"/>
          <c:order val="1"/>
          <c:tx>
            <c:strRef>
              <c:f>'10.2'!$A$31</c:f>
              <c:strCache>
                <c:ptCount val="1"/>
                <c:pt idx="0">
                  <c:v>Range 2017-2023</c:v>
                </c:pt>
              </c:strCache>
            </c:strRef>
          </c:tx>
          <c:spPr>
            <a:solidFill>
              <a:schemeClr val="bg2"/>
            </a:solidFill>
            <a:ln>
              <a:noFill/>
            </a:ln>
          </c:spPr>
          <c:val>
            <c:numRef>
              <c:f>'10.2'!$B$31:$M$31</c:f>
              <c:numCache>
                <c:formatCode>#,##0.0</c:formatCode>
                <c:ptCount val="12"/>
                <c:pt idx="0">
                  <c:v>7517.7556730877841</c:v>
                </c:pt>
                <c:pt idx="1">
                  <c:v>4152.41607178095</c:v>
                </c:pt>
                <c:pt idx="2">
                  <c:v>4668.8225337193653</c:v>
                </c:pt>
                <c:pt idx="3">
                  <c:v>3137.8169458589327</c:v>
                </c:pt>
                <c:pt idx="4">
                  <c:v>2780.5521761386881</c:v>
                </c:pt>
                <c:pt idx="5">
                  <c:v>1467.1252636582403</c:v>
                </c:pt>
                <c:pt idx="6">
                  <c:v>962.12183040000036</c:v>
                </c:pt>
                <c:pt idx="7">
                  <c:v>978.36104315242665</c:v>
                </c:pt>
                <c:pt idx="8">
                  <c:v>3025.2993804956304</c:v>
                </c:pt>
                <c:pt idx="9">
                  <c:v>2798.6686036680258</c:v>
                </c:pt>
                <c:pt idx="10">
                  <c:v>3058.2476802944257</c:v>
                </c:pt>
                <c:pt idx="11">
                  <c:v>2893.8573363999931</c:v>
                </c:pt>
              </c:numCache>
            </c:numRef>
          </c:val>
          <c:extLst>
            <c:ext xmlns:c16="http://schemas.microsoft.com/office/drawing/2014/chart" uri="{C3380CC4-5D6E-409C-BE32-E72D297353CC}">
              <c16:uniqueId val="{00000000-CC60-461B-BF03-DA12B8278E4A}"/>
            </c:ext>
          </c:extLst>
        </c:ser>
        <c:dLbls>
          <c:showLegendKey val="0"/>
          <c:showVal val="0"/>
          <c:showCatName val="0"/>
          <c:showSerName val="0"/>
          <c:showPercent val="0"/>
          <c:showBubbleSize val="0"/>
        </c:dLbls>
        <c:axId val="295915520"/>
        <c:axId val="295917056"/>
      </c:areaChart>
      <c:lineChart>
        <c:grouping val="standard"/>
        <c:varyColors val="0"/>
        <c:ser>
          <c:idx val="1"/>
          <c:order val="2"/>
          <c:tx>
            <c:strRef>
              <c:f>'10.2'!$A$32</c:f>
              <c:strCache>
                <c:ptCount val="1"/>
                <c:pt idx="0">
                  <c:v>2023</c:v>
                </c:pt>
              </c:strCache>
            </c:strRef>
          </c:tx>
          <c:spPr>
            <a:ln>
              <a:solidFill>
                <a:schemeClr val="tx2"/>
              </a:solidFill>
              <a:prstDash val="solid"/>
            </a:ln>
          </c:spPr>
          <c:marker>
            <c:symbol val="none"/>
          </c:marker>
          <c:val>
            <c:numRef>
              <c:f>'10.2'!$B$32:$M$32</c:f>
              <c:numCache>
                <c:formatCode>#,##0.0</c:formatCode>
                <c:ptCount val="12"/>
                <c:pt idx="0">
                  <c:v>17271.858659492998</c:v>
                </c:pt>
                <c:pt idx="1">
                  <c:v>15740.750315129892</c:v>
                </c:pt>
                <c:pt idx="2">
                  <c:v>14993.503906586255</c:v>
                </c:pt>
                <c:pt idx="3">
                  <c:v>12962.13654067085</c:v>
                </c:pt>
                <c:pt idx="4">
                  <c:v>9400.4603124830082</c:v>
                </c:pt>
                <c:pt idx="5">
                  <c:v>7115.6142937417617</c:v>
                </c:pt>
                <c:pt idx="6">
                  <c:v>7061.9835559999992</c:v>
                </c:pt>
                <c:pt idx="7">
                  <c:v>7070.0370759999987</c:v>
                </c:pt>
                <c:pt idx="8">
                  <c:v>7309.5027709999986</c:v>
                </c:pt>
                <c:pt idx="9">
                  <c:v>10641.895201999998</c:v>
                </c:pt>
                <c:pt idx="10">
                  <c:v>14270.517816999996</c:v>
                </c:pt>
                <c:pt idx="11">
                  <c:v>17237.261485000003</c:v>
                </c:pt>
              </c:numCache>
            </c:numRef>
          </c:val>
          <c:smooth val="1"/>
          <c:extLst>
            <c:ext xmlns:c16="http://schemas.microsoft.com/office/drawing/2014/chart" uri="{C3380CC4-5D6E-409C-BE32-E72D297353CC}">
              <c16:uniqueId val="{00000001-CC60-461B-BF03-DA12B8278E4A}"/>
            </c:ext>
          </c:extLst>
        </c:ser>
        <c:ser>
          <c:idx val="2"/>
          <c:order val="3"/>
          <c:tx>
            <c:strRef>
              <c:f>'10.2'!$A$33</c:f>
              <c:strCache>
                <c:ptCount val="1"/>
                <c:pt idx="0">
                  <c:v>2024</c:v>
                </c:pt>
              </c:strCache>
            </c:strRef>
          </c:tx>
          <c:spPr>
            <a:ln>
              <a:solidFill>
                <a:schemeClr val="accent5"/>
              </a:solidFill>
            </a:ln>
          </c:spPr>
          <c:marker>
            <c:symbol val="none"/>
          </c:marker>
          <c:val>
            <c:numRef>
              <c:f>'10.2'!$B$33:$M$33</c:f>
              <c:numCache>
                <c:formatCode>#,##0.0</c:formatCode>
                <c:ptCount val="12"/>
                <c:pt idx="0">
                  <c:v>18457.258576</c:v>
                </c:pt>
                <c:pt idx="1">
                  <c:v>13612.464886</c:v>
                </c:pt>
                <c:pt idx="2">
                  <c:v>12876.706660999998</c:v>
                </c:pt>
                <c:pt idx="3">
                  <c:v>10308.782688999998</c:v>
                </c:pt>
                <c:pt idx="4">
                  <c:v>8104.0154730000013</c:v>
                </c:pt>
                <c:pt idx="5">
                  <c:v>7020.1473650000016</c:v>
                </c:pt>
                <c:pt idx="6">
                  <c:v>6486.0417599999992</c:v>
                </c:pt>
                <c:pt idx="7">
                  <c:v>6271.9956180000017</c:v>
                </c:pt>
                <c:pt idx="8">
                  <c:v>7445.6998060000005</c:v>
                </c:pt>
                <c:pt idx="9">
                  <c:v>10568.480660000001</c:v>
                </c:pt>
                <c:pt idx="10">
                  <c:v>14913.232501999999</c:v>
                </c:pt>
                <c:pt idx="11">
                  <c:v>16772.036032</c:v>
                </c:pt>
              </c:numCache>
            </c:numRef>
          </c:val>
          <c:smooth val="0"/>
          <c:extLst>
            <c:ext xmlns:c16="http://schemas.microsoft.com/office/drawing/2014/chart" uri="{C3380CC4-5D6E-409C-BE32-E72D297353CC}">
              <c16:uniqueId val="{00000002-CC60-461B-BF03-DA12B8278E4A}"/>
            </c:ext>
          </c:extLst>
        </c:ser>
        <c:dLbls>
          <c:showLegendKey val="0"/>
          <c:showVal val="0"/>
          <c:showCatName val="0"/>
          <c:showSerName val="0"/>
          <c:showPercent val="0"/>
          <c:showBubbleSize val="0"/>
        </c:dLbls>
        <c:marker val="1"/>
        <c:smooth val="0"/>
        <c:axId val="295915520"/>
        <c:axId val="295917056"/>
      </c:lineChart>
      <c:catAx>
        <c:axId val="295915520"/>
        <c:scaling>
          <c:orientation val="minMax"/>
        </c:scaling>
        <c:delete val="0"/>
        <c:axPos val="b"/>
        <c:numFmt formatCode="General" sourceLinked="0"/>
        <c:majorTickMark val="none"/>
        <c:minorTickMark val="none"/>
        <c:tickLblPos val="nextTo"/>
        <c:txPr>
          <a:bodyPr/>
          <a:lstStyle/>
          <a:p>
            <a:pPr>
              <a:defRPr sz="900"/>
            </a:pPr>
            <a:endParaRPr lang="cs-CZ"/>
          </a:p>
        </c:txPr>
        <c:crossAx val="295917056"/>
        <c:crosses val="autoZero"/>
        <c:auto val="1"/>
        <c:lblAlgn val="ctr"/>
        <c:lblOffset val="100"/>
        <c:noMultiLvlLbl val="0"/>
      </c:catAx>
      <c:valAx>
        <c:axId val="295917056"/>
        <c:scaling>
          <c:orientation val="minMax"/>
          <c:max val="25000"/>
        </c:scaling>
        <c:delete val="0"/>
        <c:axPos val="l"/>
        <c:majorGridlines/>
        <c:numFmt formatCode="#,##0" sourceLinked="0"/>
        <c:majorTickMark val="out"/>
        <c:minorTickMark val="none"/>
        <c:tickLblPos val="nextTo"/>
        <c:spPr>
          <a:ln>
            <a:noFill/>
          </a:ln>
        </c:spPr>
        <c:txPr>
          <a:bodyPr/>
          <a:lstStyle/>
          <a:p>
            <a:pPr>
              <a:defRPr sz="900"/>
            </a:pPr>
            <a:endParaRPr lang="cs-CZ"/>
          </a:p>
        </c:txPr>
        <c:crossAx val="295915520"/>
        <c:crosses val="autoZero"/>
        <c:crossBetween val="between"/>
      </c:valAx>
    </c:plotArea>
    <c:legend>
      <c:legendPos val="b"/>
      <c:legendEntry>
        <c:idx val="0"/>
        <c:delete val="1"/>
      </c:legendEntry>
      <c:layout>
        <c:manualLayout>
          <c:xMode val="edge"/>
          <c:yMode val="edge"/>
          <c:x val="0"/>
          <c:y val="0.86535364302169659"/>
          <c:w val="0.70490657920977795"/>
          <c:h val="9.7105190618296006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baseline="0">
                <a:solidFill>
                  <a:srgbClr val="233060"/>
                </a:solidFill>
                <a:effectLst/>
              </a:rPr>
              <a:t>Year-on-year change </a:t>
            </a:r>
            <a:r>
              <a:rPr lang="en-US" sz="1000" b="1" i="0" baseline="0">
                <a:solidFill>
                  <a:srgbClr val="233060"/>
                </a:solidFill>
                <a:effectLst/>
              </a:rPr>
              <a:t>[</a:t>
            </a:r>
            <a:r>
              <a:rPr lang="cs-CZ" sz="1000" b="1" i="0" baseline="0">
                <a:solidFill>
                  <a:srgbClr val="233060"/>
                </a:solidFill>
                <a:effectLst/>
              </a:rPr>
              <a:t>%</a:t>
            </a:r>
            <a:r>
              <a:rPr lang="en-US" sz="1000" b="1" i="0" baseline="0">
                <a:solidFill>
                  <a:srgbClr val="233060"/>
                </a:solidFill>
                <a:effectLst/>
              </a:rPr>
              <a:t>]</a:t>
            </a:r>
            <a:endParaRPr lang="cs-CZ" sz="1000">
              <a:solidFill>
                <a:srgbClr val="233060"/>
              </a:solidFill>
              <a:effectLst/>
            </a:endParaRPr>
          </a:p>
        </c:rich>
      </c:tx>
      <c:layout>
        <c:manualLayout>
          <c:xMode val="edge"/>
          <c:yMode val="edge"/>
          <c:x val="7.1832109057197294E-2"/>
          <c:y val="7.9411385052278304E-3"/>
        </c:manualLayout>
      </c:layout>
      <c:overlay val="0"/>
    </c:title>
    <c:autoTitleDeleted val="0"/>
    <c:plotArea>
      <c:layout>
        <c:manualLayout>
          <c:layoutTarget val="inner"/>
          <c:xMode val="edge"/>
          <c:yMode val="edge"/>
          <c:x val="9.3056417452768894E-2"/>
          <c:y val="0.11211612661320561"/>
          <c:w val="0.87790067825680207"/>
          <c:h val="0.6731007414395781"/>
        </c:manualLayout>
      </c:layout>
      <c:barChart>
        <c:barDir val="col"/>
        <c:grouping val="clustered"/>
        <c:varyColors val="0"/>
        <c:ser>
          <c:idx val="0"/>
          <c:order val="0"/>
          <c:tx>
            <c:strRef>
              <c:f>'10.2'!$A$13</c:f>
              <c:strCache>
                <c:ptCount val="1"/>
                <c:pt idx="0">
                  <c:v>Year-on-year change - gross heat production</c:v>
                </c:pt>
              </c:strCache>
            </c:strRef>
          </c:tx>
          <c:invertIfNegative val="0"/>
          <c:val>
            <c:numRef>
              <c:f>'10.2'!$B$13:$M$13</c:f>
              <c:numCache>
                <c:formatCode>0.0%</c:formatCode>
                <c:ptCount val="12"/>
                <c:pt idx="0">
                  <c:v>6.8631867587422596E-2</c:v>
                </c:pt>
                <c:pt idx="1">
                  <c:v>-0.13520863913864384</c:v>
                </c:pt>
                <c:pt idx="2">
                  <c:v>-0.14118095801851913</c:v>
                </c:pt>
                <c:pt idx="3">
                  <c:v>-0.20470034730351089</c:v>
                </c:pt>
                <c:pt idx="4">
                  <c:v>-0.13791291026051553</c:v>
                </c:pt>
                <c:pt idx="5">
                  <c:v>-1.3416540694978923E-2</c:v>
                </c:pt>
                <c:pt idx="6">
                  <c:v>-8.1555244561659829E-2</c:v>
                </c:pt>
                <c:pt idx="7">
                  <c:v>-0.11287655912145561</c:v>
                </c:pt>
                <c:pt idx="8">
                  <c:v>1.8632872750299144E-2</c:v>
                </c:pt>
                <c:pt idx="9">
                  <c:v>-6.8986341818325315E-3</c:v>
                </c:pt>
                <c:pt idx="10">
                  <c:v>4.5037937182234401E-2</c:v>
                </c:pt>
                <c:pt idx="11">
                  <c:v>-2.6989522286057187E-2</c:v>
                </c:pt>
              </c:numCache>
            </c:numRef>
          </c:val>
          <c:extLst>
            <c:ext xmlns:c16="http://schemas.microsoft.com/office/drawing/2014/chart" uri="{C3380CC4-5D6E-409C-BE32-E72D297353CC}">
              <c16:uniqueId val="{00000000-DD71-4267-BCC9-0ED9F1BA0328}"/>
            </c:ext>
          </c:extLst>
        </c:ser>
        <c:ser>
          <c:idx val="1"/>
          <c:order val="1"/>
          <c:tx>
            <c:strRef>
              <c:f>'10.2'!$A$23</c:f>
              <c:strCache>
                <c:ptCount val="1"/>
                <c:pt idx="0">
                  <c:v>Year-on-year change - heat supply</c:v>
                </c:pt>
              </c:strCache>
            </c:strRef>
          </c:tx>
          <c:spPr>
            <a:solidFill>
              <a:schemeClr val="accent5"/>
            </a:solidFill>
          </c:spPr>
          <c:invertIfNegative val="0"/>
          <c:val>
            <c:numRef>
              <c:f>'10.2'!$B$23:$M$23</c:f>
              <c:numCache>
                <c:formatCode>0.0%</c:formatCode>
                <c:ptCount val="12"/>
                <c:pt idx="0">
                  <c:v>0.12049249473568935</c:v>
                </c:pt>
                <c:pt idx="1">
                  <c:v>-0.18192423622965251</c:v>
                </c:pt>
                <c:pt idx="2">
                  <c:v>-0.16708633968482886</c:v>
                </c:pt>
                <c:pt idx="3">
                  <c:v>-0.2472233638941542</c:v>
                </c:pt>
                <c:pt idx="4">
                  <c:v>-0.18947921421590891</c:v>
                </c:pt>
                <c:pt idx="5">
                  <c:v>-1.6114789585394664E-2</c:v>
                </c:pt>
                <c:pt idx="6">
                  <c:v>-5.0749931007005755E-2</c:v>
                </c:pt>
                <c:pt idx="7">
                  <c:v>-6.1353845537869739E-2</c:v>
                </c:pt>
                <c:pt idx="8">
                  <c:v>0.15284860998047881</c:v>
                </c:pt>
                <c:pt idx="9">
                  <c:v>0.18021005665696296</c:v>
                </c:pt>
                <c:pt idx="10">
                  <c:v>7.5686157043793667E-2</c:v>
                </c:pt>
                <c:pt idx="11">
                  <c:v>1.0196505394195223E-2</c:v>
                </c:pt>
              </c:numCache>
            </c:numRef>
          </c:val>
          <c:extLst>
            <c:ext xmlns:c16="http://schemas.microsoft.com/office/drawing/2014/chart" uri="{C3380CC4-5D6E-409C-BE32-E72D297353CC}">
              <c16:uniqueId val="{00000001-DD71-4267-BCC9-0ED9F1BA0328}"/>
            </c:ext>
          </c:extLst>
        </c:ser>
        <c:dLbls>
          <c:showLegendKey val="0"/>
          <c:showVal val="0"/>
          <c:showCatName val="0"/>
          <c:showSerName val="0"/>
          <c:showPercent val="0"/>
          <c:showBubbleSize val="0"/>
        </c:dLbls>
        <c:gapWidth val="50"/>
        <c:overlap val="-10"/>
        <c:axId val="295947264"/>
        <c:axId val="295949056"/>
      </c:barChart>
      <c:catAx>
        <c:axId val="295947264"/>
        <c:scaling>
          <c:orientation val="minMax"/>
        </c:scaling>
        <c:delete val="0"/>
        <c:axPos val="b"/>
        <c:numFmt formatCode="General" sourceLinked="1"/>
        <c:majorTickMark val="none"/>
        <c:minorTickMark val="none"/>
        <c:tickLblPos val="low"/>
        <c:txPr>
          <a:bodyPr/>
          <a:lstStyle/>
          <a:p>
            <a:pPr>
              <a:defRPr sz="900"/>
            </a:pPr>
            <a:endParaRPr lang="cs-CZ"/>
          </a:p>
        </c:txPr>
        <c:crossAx val="295949056"/>
        <c:crosses val="autoZero"/>
        <c:auto val="1"/>
        <c:lblAlgn val="ctr"/>
        <c:lblOffset val="100"/>
        <c:noMultiLvlLbl val="0"/>
      </c:catAx>
      <c:valAx>
        <c:axId val="295949056"/>
        <c:scaling>
          <c:orientation val="minMax"/>
          <c:min val="-0.2"/>
        </c:scaling>
        <c:delete val="0"/>
        <c:axPos val="l"/>
        <c:majorGridlines/>
        <c:numFmt formatCode="0%" sourceLinked="0"/>
        <c:majorTickMark val="out"/>
        <c:minorTickMark val="none"/>
        <c:tickLblPos val="nextTo"/>
        <c:spPr>
          <a:ln>
            <a:noFill/>
          </a:ln>
        </c:spPr>
        <c:txPr>
          <a:bodyPr/>
          <a:lstStyle/>
          <a:p>
            <a:pPr>
              <a:defRPr sz="900"/>
            </a:pPr>
            <a:endParaRPr lang="cs-CZ"/>
          </a:p>
        </c:txPr>
        <c:crossAx val="295947264"/>
        <c:crosses val="autoZero"/>
        <c:crossBetween val="between"/>
        <c:majorUnit val="5.000000000000001E-2"/>
      </c:valAx>
    </c:plotArea>
    <c:legend>
      <c:legendPos val="b"/>
      <c:layout>
        <c:manualLayout>
          <c:xMode val="edge"/>
          <c:yMode val="edge"/>
          <c:x val="0"/>
          <c:y val="0.8782844684736989"/>
          <c:w val="0.99017130081479787"/>
          <c:h val="0.12171535935057298"/>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Heat supply</a:t>
            </a:r>
            <a:r>
              <a:rPr lang="en-US" sz="1000">
                <a:solidFill>
                  <a:srgbClr val="233060"/>
                </a:solidFill>
                <a:latin typeface="Arial" panose="020B0604020202020204" pitchFamily="34" charset="0"/>
                <a:cs typeface="Arial" panose="020B0604020202020204" pitchFamily="34" charset="0"/>
              </a:rPr>
              <a:t> </a:t>
            </a:r>
            <a:r>
              <a:rPr lang="en-US" sz="1000" b="1" i="0" u="none" strike="noStrike" baseline="0">
                <a:solidFill>
                  <a:srgbClr val="233060"/>
                </a:solidFill>
                <a:effectLst/>
                <a:latin typeface="Arial" panose="020B0604020202020204" pitchFamily="34" charset="0"/>
                <a:cs typeface="Arial" panose="020B0604020202020204" pitchFamily="34" charset="0"/>
              </a:rPr>
              <a:t>[</a:t>
            </a:r>
            <a:r>
              <a:rPr lang="cs-CZ" sz="1000" b="1" i="0" u="none" strike="noStrike" baseline="0">
                <a:solidFill>
                  <a:srgbClr val="233060"/>
                </a:solidFill>
                <a:effectLst/>
                <a:latin typeface="Arial" panose="020B0604020202020204" pitchFamily="34" charset="0"/>
                <a:cs typeface="Arial" panose="020B0604020202020204" pitchFamily="34" charset="0"/>
              </a:rPr>
              <a:t>TJ</a:t>
            </a:r>
            <a:r>
              <a:rPr lang="en-US" sz="1000" b="1" i="0" u="none" strike="noStrike" baseline="0">
                <a:solidFill>
                  <a:srgbClr val="233060"/>
                </a:solidFill>
                <a:effectLst/>
                <a:latin typeface="Arial" panose="020B0604020202020204" pitchFamily="34" charset="0"/>
                <a:cs typeface="Arial" panose="020B0604020202020204" pitchFamily="34" charset="0"/>
              </a:rPr>
              <a:t>]</a:t>
            </a:r>
            <a:endParaRPr lang="en-US" sz="1000">
              <a:solidFill>
                <a:srgbClr val="233060"/>
              </a:solidFill>
              <a:latin typeface="Arial" panose="020B0604020202020204" pitchFamily="34" charset="0"/>
              <a:cs typeface="Arial" panose="020B0604020202020204" pitchFamily="34" charset="0"/>
            </a:endParaRPr>
          </a:p>
        </c:rich>
      </c:tx>
      <c:layout>
        <c:manualLayout>
          <c:xMode val="edge"/>
          <c:yMode val="edge"/>
          <c:x val="4.4080180536571157E-3"/>
          <c:y val="1.0617858787285937E-2"/>
        </c:manualLayout>
      </c:layout>
      <c:overlay val="0"/>
    </c:title>
    <c:autoTitleDeleted val="0"/>
    <c:plotArea>
      <c:layout>
        <c:manualLayout>
          <c:layoutTarget val="inner"/>
          <c:xMode val="edge"/>
          <c:yMode val="edge"/>
          <c:x val="0.10785819930446677"/>
          <c:y val="0.15921787069192769"/>
          <c:w val="0.87220324419107464"/>
          <c:h val="0.60023671661725064"/>
        </c:manualLayout>
      </c:layout>
      <c:areaChart>
        <c:grouping val="stacked"/>
        <c:varyColors val="0"/>
        <c:ser>
          <c:idx val="6"/>
          <c:order val="0"/>
          <c:spPr>
            <a:noFill/>
            <a:ln>
              <a:noFill/>
            </a:ln>
          </c:spPr>
          <c:val>
            <c:numRef>
              <c:f>'10.2'!$B$37:$M$37</c:f>
              <c:numCache>
                <c:formatCode>#,##0.0</c:formatCode>
                <c:ptCount val="12"/>
                <c:pt idx="0">
                  <c:v>10502.688458235476</c:v>
                </c:pt>
                <c:pt idx="1">
                  <c:v>9829.5325508641927</c:v>
                </c:pt>
                <c:pt idx="2">
                  <c:v>9024.829734639763</c:v>
                </c:pt>
                <c:pt idx="3">
                  <c:v>5467.8344290000005</c:v>
                </c:pt>
                <c:pt idx="4">
                  <c:v>3743.2424710000005</c:v>
                </c:pt>
                <c:pt idx="5">
                  <c:v>2785.0442968294096</c:v>
                </c:pt>
                <c:pt idx="6">
                  <c:v>2581.8491059999997</c:v>
                </c:pt>
                <c:pt idx="7">
                  <c:v>2663.5396129999999</c:v>
                </c:pt>
                <c:pt idx="8">
                  <c:v>2795.0587320000004</c:v>
                </c:pt>
                <c:pt idx="9">
                  <c:v>5048.0970149296772</c:v>
                </c:pt>
                <c:pt idx="10">
                  <c:v>8480.3642282333603</c:v>
                </c:pt>
                <c:pt idx="11">
                  <c:v>10454.153059932652</c:v>
                </c:pt>
              </c:numCache>
            </c:numRef>
          </c:val>
          <c:extLst>
            <c:ext xmlns:c16="http://schemas.microsoft.com/office/drawing/2014/chart" uri="{C3380CC4-5D6E-409C-BE32-E72D297353CC}">
              <c16:uniqueId val="{00000000-50CE-401A-ADB2-B4C91CB0B002}"/>
            </c:ext>
          </c:extLst>
        </c:ser>
        <c:ser>
          <c:idx val="0"/>
          <c:order val="1"/>
          <c:tx>
            <c:strRef>
              <c:f>'10.2'!$A$38</c:f>
              <c:strCache>
                <c:ptCount val="1"/>
                <c:pt idx="0">
                  <c:v>Range 2017-2023</c:v>
                </c:pt>
              </c:strCache>
            </c:strRef>
          </c:tx>
          <c:spPr>
            <a:solidFill>
              <a:schemeClr val="bg2"/>
            </a:solidFill>
            <a:ln>
              <a:noFill/>
            </a:ln>
          </c:spPr>
          <c:val>
            <c:numRef>
              <c:f>'10.2'!$B$38:$M$38</c:f>
              <c:numCache>
                <c:formatCode>#,##0.0</c:formatCode>
                <c:ptCount val="12"/>
                <c:pt idx="0">
                  <c:v>5974.1337215315107</c:v>
                </c:pt>
                <c:pt idx="1">
                  <c:v>3257.6893214357042</c:v>
                </c:pt>
                <c:pt idx="2">
                  <c:v>3550.5866437671284</c:v>
                </c:pt>
                <c:pt idx="3">
                  <c:v>3134.4743687396349</c:v>
                </c:pt>
                <c:pt idx="4">
                  <c:v>2290.6646217347125</c:v>
                </c:pt>
                <c:pt idx="5">
                  <c:v>449.79218811314786</c:v>
                </c:pt>
                <c:pt idx="6">
                  <c:v>461.77505920310341</c:v>
                </c:pt>
                <c:pt idx="7">
                  <c:v>433.29807343300035</c:v>
                </c:pt>
                <c:pt idx="8">
                  <c:v>1993.157713153204</c:v>
                </c:pt>
                <c:pt idx="9">
                  <c:v>2233.2896830802065</c:v>
                </c:pt>
                <c:pt idx="10">
                  <c:v>1831.2306284812948</c:v>
                </c:pt>
                <c:pt idx="11">
                  <c:v>1975.156302742007</c:v>
                </c:pt>
              </c:numCache>
            </c:numRef>
          </c:val>
          <c:extLst>
            <c:ext xmlns:c16="http://schemas.microsoft.com/office/drawing/2014/chart" uri="{C3380CC4-5D6E-409C-BE32-E72D297353CC}">
              <c16:uniqueId val="{00000000-CC60-461B-BF03-DA12B8278E4A}"/>
            </c:ext>
          </c:extLst>
        </c:ser>
        <c:dLbls>
          <c:showLegendKey val="0"/>
          <c:showVal val="0"/>
          <c:showCatName val="0"/>
          <c:showSerName val="0"/>
          <c:showPercent val="0"/>
          <c:showBubbleSize val="0"/>
        </c:dLbls>
        <c:axId val="295915520"/>
        <c:axId val="295917056"/>
      </c:areaChart>
      <c:lineChart>
        <c:grouping val="standard"/>
        <c:varyColors val="0"/>
        <c:ser>
          <c:idx val="1"/>
          <c:order val="2"/>
          <c:tx>
            <c:strRef>
              <c:f>'10.2'!$A$39</c:f>
              <c:strCache>
                <c:ptCount val="1"/>
                <c:pt idx="0">
                  <c:v>2023</c:v>
                </c:pt>
              </c:strCache>
            </c:strRef>
          </c:tx>
          <c:spPr>
            <a:ln>
              <a:solidFill>
                <a:schemeClr val="tx2"/>
              </a:solidFill>
              <a:prstDash val="solid"/>
            </a:ln>
          </c:spPr>
          <c:marker>
            <c:symbol val="none"/>
          </c:marker>
          <c:val>
            <c:numRef>
              <c:f>'10.2'!$B$39:$M$39</c:f>
              <c:numCache>
                <c:formatCode>#,##0.0</c:formatCode>
                <c:ptCount val="12"/>
                <c:pt idx="0">
                  <c:v>10502.688458235476</c:v>
                </c:pt>
                <c:pt idx="1">
                  <c:v>10009.643718401046</c:v>
                </c:pt>
                <c:pt idx="2">
                  <c:v>9024.829734639763</c:v>
                </c:pt>
                <c:pt idx="3">
                  <c:v>7320.4813761318146</c:v>
                </c:pt>
                <c:pt idx="4">
                  <c:v>4273.8042931853361</c:v>
                </c:pt>
                <c:pt idx="5">
                  <c:v>2785.0442968294096</c:v>
                </c:pt>
                <c:pt idx="6">
                  <c:v>2581.8491059999997</c:v>
                </c:pt>
                <c:pt idx="7">
                  <c:v>2663.5396129999999</c:v>
                </c:pt>
                <c:pt idx="8">
                  <c:v>2795.0587320000004</c:v>
                </c:pt>
                <c:pt idx="9">
                  <c:v>5048.0970149296772</c:v>
                </c:pt>
                <c:pt idx="10">
                  <c:v>8480.3642282333603</c:v>
                </c:pt>
                <c:pt idx="11">
                  <c:v>10454.153059932652</c:v>
                </c:pt>
              </c:numCache>
            </c:numRef>
          </c:val>
          <c:smooth val="1"/>
          <c:extLst>
            <c:ext xmlns:c16="http://schemas.microsoft.com/office/drawing/2014/chart" uri="{C3380CC4-5D6E-409C-BE32-E72D297353CC}">
              <c16:uniqueId val="{00000001-CC60-461B-BF03-DA12B8278E4A}"/>
            </c:ext>
          </c:extLst>
        </c:ser>
        <c:ser>
          <c:idx val="2"/>
          <c:order val="3"/>
          <c:tx>
            <c:strRef>
              <c:f>'10.2'!$A$40</c:f>
              <c:strCache>
                <c:ptCount val="1"/>
                <c:pt idx="0">
                  <c:v>2024</c:v>
                </c:pt>
              </c:strCache>
            </c:strRef>
          </c:tx>
          <c:spPr>
            <a:ln>
              <a:solidFill>
                <a:schemeClr val="accent5"/>
              </a:solidFill>
            </a:ln>
          </c:spPr>
          <c:marker>
            <c:symbol val="none"/>
          </c:marker>
          <c:val>
            <c:numRef>
              <c:f>'10.2'!$B$40:$M$40</c:f>
              <c:numCache>
                <c:formatCode>#,##0.0</c:formatCode>
                <c:ptCount val="12"/>
                <c:pt idx="0">
                  <c:v>11768.183591999999</c:v>
                </c:pt>
                <c:pt idx="1">
                  <c:v>8188.6469299999972</c:v>
                </c:pt>
                <c:pt idx="2">
                  <c:v>7516.9039679999996</c:v>
                </c:pt>
                <c:pt idx="3">
                  <c:v>5510.6873450000003</c:v>
                </c:pt>
                <c:pt idx="4">
                  <c:v>3464.0072140000007</c:v>
                </c:pt>
                <c:pt idx="5">
                  <c:v>2740.1638940000003</c:v>
                </c:pt>
                <c:pt idx="6">
                  <c:v>2450.8204420000002</c:v>
                </c:pt>
                <c:pt idx="7">
                  <c:v>2500.1212150000006</c:v>
                </c:pt>
                <c:pt idx="8">
                  <c:v>3222.2795740000001</c:v>
                </c:pt>
                <c:pt idx="9">
                  <c:v>5957.8148639999999</c:v>
                </c:pt>
                <c:pt idx="10">
                  <c:v>9122.2104070000005</c:v>
                </c:pt>
                <c:pt idx="11">
                  <c:v>10560.748887999998</c:v>
                </c:pt>
              </c:numCache>
            </c:numRef>
          </c:val>
          <c:smooth val="0"/>
          <c:extLst>
            <c:ext xmlns:c16="http://schemas.microsoft.com/office/drawing/2014/chart" uri="{C3380CC4-5D6E-409C-BE32-E72D297353CC}">
              <c16:uniqueId val="{00000002-CC60-461B-BF03-DA12B8278E4A}"/>
            </c:ext>
          </c:extLst>
        </c:ser>
        <c:dLbls>
          <c:showLegendKey val="0"/>
          <c:showVal val="0"/>
          <c:showCatName val="0"/>
          <c:showSerName val="0"/>
          <c:showPercent val="0"/>
          <c:showBubbleSize val="0"/>
        </c:dLbls>
        <c:marker val="1"/>
        <c:smooth val="0"/>
        <c:axId val="295915520"/>
        <c:axId val="295917056"/>
      </c:lineChart>
      <c:catAx>
        <c:axId val="295915520"/>
        <c:scaling>
          <c:orientation val="minMax"/>
        </c:scaling>
        <c:delete val="0"/>
        <c:axPos val="b"/>
        <c:numFmt formatCode="General" sourceLinked="0"/>
        <c:majorTickMark val="none"/>
        <c:minorTickMark val="none"/>
        <c:tickLblPos val="nextTo"/>
        <c:txPr>
          <a:bodyPr/>
          <a:lstStyle/>
          <a:p>
            <a:pPr>
              <a:defRPr sz="900"/>
            </a:pPr>
            <a:endParaRPr lang="cs-CZ"/>
          </a:p>
        </c:txPr>
        <c:crossAx val="295917056"/>
        <c:crosses val="autoZero"/>
        <c:auto val="1"/>
        <c:lblAlgn val="ctr"/>
        <c:lblOffset val="100"/>
        <c:noMultiLvlLbl val="0"/>
      </c:catAx>
      <c:valAx>
        <c:axId val="295917056"/>
        <c:scaling>
          <c:orientation val="minMax"/>
          <c:max val="25000"/>
        </c:scaling>
        <c:delete val="0"/>
        <c:axPos val="l"/>
        <c:majorGridlines/>
        <c:numFmt formatCode="#,##0" sourceLinked="0"/>
        <c:majorTickMark val="out"/>
        <c:minorTickMark val="none"/>
        <c:tickLblPos val="nextTo"/>
        <c:spPr>
          <a:ln>
            <a:noFill/>
          </a:ln>
        </c:spPr>
        <c:txPr>
          <a:bodyPr/>
          <a:lstStyle/>
          <a:p>
            <a:pPr>
              <a:defRPr sz="900"/>
            </a:pPr>
            <a:endParaRPr lang="cs-CZ"/>
          </a:p>
        </c:txPr>
        <c:crossAx val="295915520"/>
        <c:crosses val="autoZero"/>
        <c:crossBetween val="between"/>
      </c:valAx>
    </c:plotArea>
    <c:legend>
      <c:legendPos val="b"/>
      <c:legendEntry>
        <c:idx val="0"/>
        <c:delete val="1"/>
      </c:legendEntry>
      <c:layout>
        <c:manualLayout>
          <c:xMode val="edge"/>
          <c:yMode val="edge"/>
          <c:x val="0"/>
          <c:y val="0.86535364302169659"/>
          <c:w val="0.65681351805846644"/>
          <c:h val="9.2864789281252511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baseline="0">
                <a:solidFill>
                  <a:srgbClr val="233060"/>
                </a:solidFill>
                <a:effectLst/>
                <a:latin typeface="Arial" panose="020B0604020202020204" pitchFamily="34" charset="0"/>
                <a:cs typeface="Arial" panose="020B0604020202020204" pitchFamily="34" charset="0"/>
              </a:rPr>
              <a:t>Heat consumption </a:t>
            </a:r>
            <a:r>
              <a:rPr lang="en-US" sz="1000" b="1" i="0" baseline="0">
                <a:solidFill>
                  <a:srgbClr val="233060"/>
                </a:solidFill>
                <a:effectLst/>
                <a:latin typeface="Arial" panose="020B0604020202020204" pitchFamily="34" charset="0"/>
                <a:cs typeface="Arial" panose="020B0604020202020204" pitchFamily="34" charset="0"/>
              </a:rPr>
              <a:t>[</a:t>
            </a:r>
            <a:r>
              <a:rPr lang="cs-CZ" sz="1000" b="1" i="0" baseline="0">
                <a:solidFill>
                  <a:srgbClr val="233060"/>
                </a:solidFill>
                <a:effectLst/>
                <a:latin typeface="Arial" panose="020B0604020202020204" pitchFamily="34" charset="0"/>
                <a:cs typeface="Arial" panose="020B0604020202020204" pitchFamily="34" charset="0"/>
              </a:rPr>
              <a:t>TJ</a:t>
            </a:r>
            <a:r>
              <a:rPr lang="en-US" sz="1000" b="1" i="0" baseline="0">
                <a:solidFill>
                  <a:srgbClr val="233060"/>
                </a:solidFill>
                <a:effectLst/>
                <a:latin typeface="Arial" panose="020B0604020202020204" pitchFamily="34" charset="0"/>
                <a:cs typeface="Arial" panose="020B0604020202020204" pitchFamily="34" charset="0"/>
              </a:rPr>
              <a:t>]</a:t>
            </a:r>
            <a:endParaRPr lang="cs-CZ" sz="1000">
              <a:solidFill>
                <a:srgbClr val="233060"/>
              </a:solidFill>
              <a:effectLst/>
              <a:latin typeface="Arial" panose="020B0604020202020204" pitchFamily="34" charset="0"/>
              <a:cs typeface="Arial" panose="020B0604020202020204" pitchFamily="34" charset="0"/>
            </a:endParaRPr>
          </a:p>
        </c:rich>
      </c:tx>
      <c:layout>
        <c:manualLayout>
          <c:xMode val="edge"/>
          <c:yMode val="edge"/>
          <c:x val="1.1742784893065813E-3"/>
          <c:y val="4.8816644700528317E-3"/>
        </c:manualLayout>
      </c:layout>
      <c:overlay val="0"/>
    </c:title>
    <c:autoTitleDeleted val="0"/>
    <c:plotArea>
      <c:layout>
        <c:manualLayout>
          <c:layoutTarget val="inner"/>
          <c:xMode val="edge"/>
          <c:yMode val="edge"/>
          <c:x val="7.9670410297886574E-2"/>
          <c:y val="0.16706746420645918"/>
          <c:w val="0.90299353993263509"/>
          <c:h val="0.57517443366789456"/>
        </c:manualLayout>
      </c:layout>
      <c:barChart>
        <c:barDir val="col"/>
        <c:grouping val="clustered"/>
        <c:varyColors val="0"/>
        <c:ser>
          <c:idx val="2"/>
          <c:order val="0"/>
          <c:tx>
            <c:strRef>
              <c:f>'10.5'!$A$5</c:f>
              <c:strCache>
                <c:ptCount val="1"/>
                <c:pt idx="0">
                  <c:v>Industry</c:v>
                </c:pt>
              </c:strCache>
            </c:strRef>
          </c:tx>
          <c:spPr>
            <a:solidFill>
              <a:schemeClr val="accent1"/>
            </a:solidFill>
          </c:spPr>
          <c:invertIfNegative val="0"/>
          <c:cat>
            <c:numRef>
              <c:f>'10.5'!$B$3:$G$3</c:f>
              <c:numCache>
                <c:formatCode>General</c:formatCode>
                <c:ptCount val="6"/>
                <c:pt idx="0">
                  <c:v>2019</c:v>
                </c:pt>
                <c:pt idx="1">
                  <c:v>2020</c:v>
                </c:pt>
                <c:pt idx="2">
                  <c:v>2021</c:v>
                </c:pt>
                <c:pt idx="3">
                  <c:v>2022</c:v>
                </c:pt>
                <c:pt idx="4">
                  <c:v>2023</c:v>
                </c:pt>
                <c:pt idx="5">
                  <c:v>2024</c:v>
                </c:pt>
              </c:numCache>
            </c:numRef>
          </c:cat>
          <c:val>
            <c:numRef>
              <c:f>'10.5'!$B$5:$G$5</c:f>
              <c:numCache>
                <c:formatCode>#,##0.0</c:formatCode>
                <c:ptCount val="6"/>
                <c:pt idx="0">
                  <c:v>22189.096138399997</c:v>
                </c:pt>
                <c:pt idx="1">
                  <c:v>20738.055958999998</c:v>
                </c:pt>
                <c:pt idx="2">
                  <c:v>22045.395981684778</c:v>
                </c:pt>
                <c:pt idx="3">
                  <c:v>20452.860594999998</c:v>
                </c:pt>
                <c:pt idx="4">
                  <c:v>17722.913090999999</c:v>
                </c:pt>
                <c:pt idx="5">
                  <c:v>14741.227284000002</c:v>
                </c:pt>
              </c:numCache>
            </c:numRef>
          </c:val>
          <c:extLst>
            <c:ext xmlns:c16="http://schemas.microsoft.com/office/drawing/2014/chart" uri="{C3380CC4-5D6E-409C-BE32-E72D297353CC}">
              <c16:uniqueId val="{00000000-86ED-4744-A8E3-BCC24A7E0D32}"/>
            </c:ext>
          </c:extLst>
        </c:ser>
        <c:ser>
          <c:idx val="0"/>
          <c:order val="1"/>
          <c:tx>
            <c:strRef>
              <c:f>'10.5'!$A$10</c:f>
              <c:strCache>
                <c:ptCount val="1"/>
                <c:pt idx="0">
                  <c:v>Households</c:v>
                </c:pt>
              </c:strCache>
            </c:strRef>
          </c:tx>
          <c:spPr>
            <a:solidFill>
              <a:schemeClr val="accent6"/>
            </a:solidFill>
          </c:spPr>
          <c:invertIfNegative val="0"/>
          <c:cat>
            <c:numRef>
              <c:f>'10.5'!$B$3:$G$3</c:f>
              <c:numCache>
                <c:formatCode>General</c:formatCode>
                <c:ptCount val="6"/>
                <c:pt idx="0">
                  <c:v>2019</c:v>
                </c:pt>
                <c:pt idx="1">
                  <c:v>2020</c:v>
                </c:pt>
                <c:pt idx="2">
                  <c:v>2021</c:v>
                </c:pt>
                <c:pt idx="3">
                  <c:v>2022</c:v>
                </c:pt>
                <c:pt idx="4">
                  <c:v>2023</c:v>
                </c:pt>
                <c:pt idx="5">
                  <c:v>2024</c:v>
                </c:pt>
              </c:numCache>
            </c:numRef>
          </c:cat>
          <c:val>
            <c:numRef>
              <c:f>'10.5'!$B$10:$G$10</c:f>
              <c:numCache>
                <c:formatCode>#,##0.0</c:formatCode>
                <c:ptCount val="6"/>
                <c:pt idx="0">
                  <c:v>33848.785665968302</c:v>
                </c:pt>
                <c:pt idx="1">
                  <c:v>33508.532210038909</c:v>
                </c:pt>
                <c:pt idx="2">
                  <c:v>36775.313857560184</c:v>
                </c:pt>
                <c:pt idx="3">
                  <c:v>32288.978359000012</c:v>
                </c:pt>
                <c:pt idx="4">
                  <c:v>30742.161058000005</c:v>
                </c:pt>
                <c:pt idx="5">
                  <c:v>30938.980745000001</c:v>
                </c:pt>
              </c:numCache>
            </c:numRef>
          </c:val>
          <c:extLst>
            <c:ext xmlns:c16="http://schemas.microsoft.com/office/drawing/2014/chart" uri="{C3380CC4-5D6E-409C-BE32-E72D297353CC}">
              <c16:uniqueId val="{00000004-86ED-4744-A8E3-BCC24A7E0D32}"/>
            </c:ext>
          </c:extLst>
        </c:ser>
        <c:ser>
          <c:idx val="1"/>
          <c:order val="2"/>
          <c:tx>
            <c:strRef>
              <c:f>'10.5'!$A$11</c:f>
              <c:strCache>
                <c:ptCount val="1"/>
                <c:pt idx="0">
                  <c:v>Retail, services, schools, health care</c:v>
                </c:pt>
              </c:strCache>
            </c:strRef>
          </c:tx>
          <c:spPr>
            <a:solidFill>
              <a:srgbClr val="F0948F"/>
            </a:solidFill>
          </c:spPr>
          <c:invertIfNegative val="0"/>
          <c:cat>
            <c:numRef>
              <c:f>'10.5'!$B$3:$G$3</c:f>
              <c:numCache>
                <c:formatCode>General</c:formatCode>
                <c:ptCount val="6"/>
                <c:pt idx="0">
                  <c:v>2019</c:v>
                </c:pt>
                <c:pt idx="1">
                  <c:v>2020</c:v>
                </c:pt>
                <c:pt idx="2">
                  <c:v>2021</c:v>
                </c:pt>
                <c:pt idx="3">
                  <c:v>2022</c:v>
                </c:pt>
                <c:pt idx="4">
                  <c:v>2023</c:v>
                </c:pt>
                <c:pt idx="5">
                  <c:v>2024</c:v>
                </c:pt>
              </c:numCache>
            </c:numRef>
          </c:cat>
          <c:val>
            <c:numRef>
              <c:f>'10.5'!$B$11:$G$11</c:f>
              <c:numCache>
                <c:formatCode>#,##0.0</c:formatCode>
                <c:ptCount val="6"/>
                <c:pt idx="0">
                  <c:v>18669.824002031695</c:v>
                </c:pt>
                <c:pt idx="1">
                  <c:v>18657.963497485754</c:v>
                </c:pt>
                <c:pt idx="2">
                  <c:v>20036.598336999992</c:v>
                </c:pt>
                <c:pt idx="3">
                  <c:v>17105.546163999999</c:v>
                </c:pt>
                <c:pt idx="4">
                  <c:v>15977.290081000001</c:v>
                </c:pt>
                <c:pt idx="5">
                  <c:v>15199.667363999994</c:v>
                </c:pt>
              </c:numCache>
            </c:numRef>
          </c:val>
          <c:extLst>
            <c:ext xmlns:c16="http://schemas.microsoft.com/office/drawing/2014/chart" uri="{C3380CC4-5D6E-409C-BE32-E72D297353CC}">
              <c16:uniqueId val="{00000005-86ED-4744-A8E3-BCC24A7E0D32}"/>
            </c:ext>
          </c:extLst>
        </c:ser>
        <c:dLbls>
          <c:showLegendKey val="0"/>
          <c:showVal val="0"/>
          <c:showCatName val="0"/>
          <c:showSerName val="0"/>
          <c:showPercent val="0"/>
          <c:showBubbleSize val="0"/>
        </c:dLbls>
        <c:gapWidth val="50"/>
        <c:overlap val="-10"/>
        <c:axId val="144700544"/>
        <c:axId val="144702080"/>
      </c:barChart>
      <c:catAx>
        <c:axId val="144700544"/>
        <c:scaling>
          <c:orientation val="minMax"/>
        </c:scaling>
        <c:delete val="0"/>
        <c:axPos val="b"/>
        <c:numFmt formatCode="General" sourceLinked="1"/>
        <c:majorTickMark val="none"/>
        <c:minorTickMark val="none"/>
        <c:tickLblPos val="low"/>
        <c:txPr>
          <a:bodyPr/>
          <a:lstStyle/>
          <a:p>
            <a:pPr>
              <a:defRPr sz="900"/>
            </a:pPr>
            <a:endParaRPr lang="cs-CZ"/>
          </a:p>
        </c:txPr>
        <c:crossAx val="144702080"/>
        <c:crosses val="autoZero"/>
        <c:auto val="1"/>
        <c:lblAlgn val="ctr"/>
        <c:lblOffset val="100"/>
        <c:noMultiLvlLbl val="0"/>
      </c:catAx>
      <c:valAx>
        <c:axId val="144702080"/>
        <c:scaling>
          <c:orientation val="minMax"/>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4700544"/>
        <c:crosses val="autoZero"/>
        <c:crossBetween val="between"/>
      </c:valAx>
    </c:plotArea>
    <c:legend>
      <c:legendPos val="b"/>
      <c:layout>
        <c:manualLayout>
          <c:xMode val="edge"/>
          <c:yMode val="edge"/>
          <c:x val="1.2647126071985489E-3"/>
          <c:y val="0.81651943721627063"/>
          <c:w val="0.57923837409693857"/>
          <c:h val="0.1491457988352314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F5E-443A-8638-483B753BB5E8}"/>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F5E-443A-8638-483B753BB5E8}"/>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F5E-443A-8638-483B753BB5E8}"/>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F5E-443A-8638-483B753BB5E8}"/>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F5E-443A-8638-483B753BB5E8}"/>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F5E-443A-8638-483B753BB5E8}"/>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F5E-443A-8638-483B753BB5E8}"/>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F5E-443A-8638-483B753BB5E8}"/>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F5E-443A-8638-483B753BB5E8}"/>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F5E-443A-8638-483B753BB5E8}"/>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F5E-443A-8638-483B753BB5E8}"/>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F5E-443A-8638-483B753BB5E8}"/>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F5E-443A-8638-483B753BB5E8}"/>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F5E-443A-8638-483B753BB5E8}"/>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F5E-443A-8638-483B753BB5E8}"/>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CF5E-443A-8638-483B753BB5E8}"/>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2156-46E3-901C-C4E7251D05B1}"/>
              </c:ext>
            </c:extLst>
          </c:dPt>
          <c:dPt>
            <c:idx val="1"/>
            <c:bubble3D val="0"/>
            <c:spPr>
              <a:solidFill>
                <a:schemeClr val="accent2"/>
              </a:solidFill>
            </c:spPr>
            <c:extLst>
              <c:ext xmlns:c16="http://schemas.microsoft.com/office/drawing/2014/chart" uri="{C3380CC4-5D6E-409C-BE32-E72D297353CC}">
                <c16:uniqueId val="{00000003-2156-46E3-901C-C4E7251D05B1}"/>
              </c:ext>
            </c:extLst>
          </c:dPt>
          <c:dPt>
            <c:idx val="2"/>
            <c:bubble3D val="0"/>
            <c:spPr>
              <a:solidFill>
                <a:schemeClr val="accent3"/>
              </a:solidFill>
            </c:spPr>
            <c:extLst>
              <c:ext xmlns:c16="http://schemas.microsoft.com/office/drawing/2014/chart" uri="{C3380CC4-5D6E-409C-BE32-E72D297353CC}">
                <c16:uniqueId val="{00000005-2156-46E3-901C-C4E7251D05B1}"/>
              </c:ext>
            </c:extLst>
          </c:dPt>
          <c:dPt>
            <c:idx val="3"/>
            <c:bubble3D val="0"/>
            <c:spPr>
              <a:solidFill>
                <a:schemeClr val="accent4"/>
              </a:solidFill>
            </c:spPr>
            <c:extLst>
              <c:ext xmlns:c16="http://schemas.microsoft.com/office/drawing/2014/chart" uri="{C3380CC4-5D6E-409C-BE32-E72D297353CC}">
                <c16:uniqueId val="{00000007-2156-46E3-901C-C4E7251D05B1}"/>
              </c:ext>
            </c:extLst>
          </c:dPt>
          <c:dPt>
            <c:idx val="4"/>
            <c:bubble3D val="0"/>
            <c:spPr>
              <a:solidFill>
                <a:schemeClr val="accent5"/>
              </a:solidFill>
            </c:spPr>
            <c:extLst>
              <c:ext xmlns:c16="http://schemas.microsoft.com/office/drawing/2014/chart" uri="{C3380CC4-5D6E-409C-BE32-E72D297353CC}">
                <c16:uniqueId val="{00000009-2156-46E3-901C-C4E7251D05B1}"/>
              </c:ext>
            </c:extLst>
          </c:dPt>
          <c:dPt>
            <c:idx val="5"/>
            <c:bubble3D val="0"/>
            <c:spPr>
              <a:solidFill>
                <a:schemeClr val="accent6"/>
              </a:solidFill>
            </c:spPr>
            <c:extLst>
              <c:ext xmlns:c16="http://schemas.microsoft.com/office/drawing/2014/chart" uri="{C3380CC4-5D6E-409C-BE32-E72D297353CC}">
                <c16:uniqueId val="{0000000B-2156-46E3-901C-C4E7251D05B1}"/>
              </c:ext>
            </c:extLst>
          </c:dPt>
          <c:dPt>
            <c:idx val="6"/>
            <c:bubble3D val="0"/>
            <c:spPr>
              <a:solidFill>
                <a:srgbClr val="F0948F"/>
              </a:solidFill>
            </c:spPr>
            <c:extLst>
              <c:ext xmlns:c16="http://schemas.microsoft.com/office/drawing/2014/chart" uri="{C3380CC4-5D6E-409C-BE32-E72D297353CC}">
                <c16:uniqueId val="{0000000D-2156-46E3-901C-C4E7251D05B1}"/>
              </c:ext>
            </c:extLst>
          </c:dPt>
          <c:dPt>
            <c:idx val="7"/>
            <c:bubble3D val="0"/>
            <c:spPr>
              <a:solidFill>
                <a:srgbClr val="F7C9C7"/>
              </a:solidFill>
            </c:spPr>
            <c:extLst>
              <c:ext xmlns:c16="http://schemas.microsoft.com/office/drawing/2014/chart" uri="{C3380CC4-5D6E-409C-BE32-E72D297353CC}">
                <c16:uniqueId val="{0000000F-2156-46E3-901C-C4E7251D05B1}"/>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2156-46E3-901C-C4E7251D05B1}"/>
            </c:ext>
          </c:extLst>
        </c:ser>
        <c:ser>
          <c:idx val="2"/>
          <c:order val="1"/>
          <c:dPt>
            <c:idx val="0"/>
            <c:bubble3D val="0"/>
            <c:spPr>
              <a:solidFill>
                <a:schemeClr val="accent1"/>
              </a:solidFill>
            </c:spPr>
            <c:extLst>
              <c:ext xmlns:c16="http://schemas.microsoft.com/office/drawing/2014/chart" uri="{C3380CC4-5D6E-409C-BE32-E72D297353CC}">
                <c16:uniqueId val="{00000012-2156-46E3-901C-C4E7251D05B1}"/>
              </c:ext>
            </c:extLst>
          </c:dPt>
          <c:dPt>
            <c:idx val="1"/>
            <c:bubble3D val="0"/>
            <c:spPr>
              <a:solidFill>
                <a:schemeClr val="accent2"/>
              </a:solidFill>
            </c:spPr>
            <c:extLst>
              <c:ext xmlns:c16="http://schemas.microsoft.com/office/drawing/2014/chart" uri="{C3380CC4-5D6E-409C-BE32-E72D297353CC}">
                <c16:uniqueId val="{00000014-2156-46E3-901C-C4E7251D05B1}"/>
              </c:ext>
            </c:extLst>
          </c:dPt>
          <c:dPt>
            <c:idx val="2"/>
            <c:bubble3D val="0"/>
            <c:spPr>
              <a:solidFill>
                <a:schemeClr val="accent3"/>
              </a:solidFill>
            </c:spPr>
            <c:extLst>
              <c:ext xmlns:c16="http://schemas.microsoft.com/office/drawing/2014/chart" uri="{C3380CC4-5D6E-409C-BE32-E72D297353CC}">
                <c16:uniqueId val="{00000016-2156-46E3-901C-C4E7251D05B1}"/>
              </c:ext>
            </c:extLst>
          </c:dPt>
          <c:dPt>
            <c:idx val="3"/>
            <c:bubble3D val="0"/>
            <c:spPr>
              <a:solidFill>
                <a:schemeClr val="accent4"/>
              </a:solidFill>
            </c:spPr>
            <c:extLst>
              <c:ext xmlns:c16="http://schemas.microsoft.com/office/drawing/2014/chart" uri="{C3380CC4-5D6E-409C-BE32-E72D297353CC}">
                <c16:uniqueId val="{00000018-2156-46E3-901C-C4E7251D05B1}"/>
              </c:ext>
            </c:extLst>
          </c:dPt>
          <c:dPt>
            <c:idx val="4"/>
            <c:bubble3D val="0"/>
            <c:spPr>
              <a:solidFill>
                <a:schemeClr val="accent5"/>
              </a:solidFill>
            </c:spPr>
            <c:extLst>
              <c:ext xmlns:c16="http://schemas.microsoft.com/office/drawing/2014/chart" uri="{C3380CC4-5D6E-409C-BE32-E72D297353CC}">
                <c16:uniqueId val="{0000001A-2156-46E3-901C-C4E7251D05B1}"/>
              </c:ext>
            </c:extLst>
          </c:dPt>
          <c:dPt>
            <c:idx val="5"/>
            <c:bubble3D val="0"/>
            <c:spPr>
              <a:solidFill>
                <a:schemeClr val="accent6"/>
              </a:solidFill>
            </c:spPr>
            <c:extLst>
              <c:ext xmlns:c16="http://schemas.microsoft.com/office/drawing/2014/chart" uri="{C3380CC4-5D6E-409C-BE32-E72D297353CC}">
                <c16:uniqueId val="{0000001C-2156-46E3-901C-C4E7251D05B1}"/>
              </c:ext>
            </c:extLst>
          </c:dPt>
          <c:dPt>
            <c:idx val="6"/>
            <c:bubble3D val="0"/>
            <c:spPr>
              <a:solidFill>
                <a:srgbClr val="F0948F"/>
              </a:solidFill>
            </c:spPr>
            <c:extLst>
              <c:ext xmlns:c16="http://schemas.microsoft.com/office/drawing/2014/chart" uri="{C3380CC4-5D6E-409C-BE32-E72D297353CC}">
                <c16:uniqueId val="{0000001E-2156-46E3-901C-C4E7251D05B1}"/>
              </c:ext>
            </c:extLst>
          </c:dPt>
          <c:dPt>
            <c:idx val="7"/>
            <c:bubble3D val="0"/>
            <c:spPr>
              <a:solidFill>
                <a:srgbClr val="F7C9C7"/>
              </a:solidFill>
            </c:spPr>
            <c:extLst>
              <c:ext xmlns:c16="http://schemas.microsoft.com/office/drawing/2014/chart" uri="{C3380CC4-5D6E-409C-BE32-E72D297353CC}">
                <c16:uniqueId val="{00000020-2156-46E3-901C-C4E7251D05B1}"/>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2156-46E3-901C-C4E7251D05B1}"/>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B187-42F8-8135-75264A0C3574}"/>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B187-42F8-8135-75264A0C3574}"/>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B187-42F8-8135-75264A0C3574}"/>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B187-42F8-8135-75264A0C3574}"/>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B187-42F8-8135-75264A0C3574}"/>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B187-42F8-8135-75264A0C3574}"/>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B187-42F8-8135-75264A0C3574}"/>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B187-42F8-8135-75264A0C3574}"/>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B187-42F8-8135-75264A0C3574}"/>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B187-42F8-8135-75264A0C3574}"/>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B187-42F8-8135-75264A0C3574}"/>
            </c:ext>
          </c:extLst>
        </c:ser>
        <c:ser>
          <c:idx val="11"/>
          <c:order val="11"/>
          <c:tx>
            <c:strRef>
              <c:f>'4.1'!$O$19</c:f>
              <c:strCache>
                <c:ptCount val="1"/>
              </c:strCache>
            </c:strRef>
          </c:tx>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B187-42F8-8135-75264A0C3574}"/>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B187-42F8-8135-75264A0C3574}"/>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B187-42F8-8135-75264A0C3574}"/>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B187-42F8-8135-75264A0C3574}"/>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B187-42F8-8135-75264A0C3574}"/>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US" sz="1000" b="1" i="0" baseline="0">
                <a:solidFill>
                  <a:srgbClr val="233060"/>
                </a:solidFill>
                <a:effectLst/>
              </a:rPr>
              <a:t>Coal categories' share in heat supply</a:t>
            </a:r>
            <a:endParaRPr lang="cs-CZ" sz="1000">
              <a:solidFill>
                <a:srgbClr val="233060"/>
              </a:solidFill>
              <a:effectLst/>
            </a:endParaRPr>
          </a:p>
        </c:rich>
      </c:tx>
      <c:layout>
        <c:manualLayout>
          <c:xMode val="edge"/>
          <c:yMode val="edge"/>
          <c:x val="6.4186289510019777E-3"/>
          <c:y val="2.4821978852455812E-2"/>
        </c:manualLayout>
      </c:layout>
      <c:overlay val="0"/>
    </c:title>
    <c:autoTitleDeleted val="0"/>
    <c:plotArea>
      <c:layout>
        <c:manualLayout>
          <c:layoutTarget val="inner"/>
          <c:xMode val="edge"/>
          <c:yMode val="edge"/>
          <c:x val="0.40257880091377468"/>
          <c:y val="0.14956160495773718"/>
          <c:w val="0.35371099445902587"/>
          <c:h val="0.79820117499468701"/>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4-3BE2-448C-9EA2-7552889CB878}"/>
              </c:ext>
            </c:extLst>
          </c:dPt>
          <c:dPt>
            <c:idx val="1"/>
            <c:bubble3D val="0"/>
            <c:spPr>
              <a:solidFill>
                <a:schemeClr val="accent2"/>
              </a:solidFill>
            </c:spPr>
            <c:extLst>
              <c:ext xmlns:c16="http://schemas.microsoft.com/office/drawing/2014/chart" uri="{C3380CC4-5D6E-409C-BE32-E72D297353CC}">
                <c16:uniqueId val="{00000001-3BE2-448C-9EA2-7552889CB878}"/>
              </c:ext>
            </c:extLst>
          </c:dPt>
          <c:dPt>
            <c:idx val="2"/>
            <c:bubble3D val="0"/>
            <c:spPr>
              <a:solidFill>
                <a:schemeClr val="accent3"/>
              </a:solidFill>
            </c:spPr>
            <c:extLst>
              <c:ext xmlns:c16="http://schemas.microsoft.com/office/drawing/2014/chart" uri="{C3380CC4-5D6E-409C-BE32-E72D297353CC}">
                <c16:uniqueId val="{00000005-3BE2-448C-9EA2-7552889CB878}"/>
              </c:ext>
            </c:extLst>
          </c:dPt>
          <c:dPt>
            <c:idx val="3"/>
            <c:bubble3D val="0"/>
            <c:spPr>
              <a:solidFill>
                <a:schemeClr val="accent4"/>
              </a:solidFill>
            </c:spPr>
            <c:extLst>
              <c:ext xmlns:c16="http://schemas.microsoft.com/office/drawing/2014/chart" uri="{C3380CC4-5D6E-409C-BE32-E72D297353CC}">
                <c16:uniqueId val="{00000004-34EE-4F56-8A11-458BF592EEC9}"/>
              </c:ext>
            </c:extLst>
          </c:dPt>
          <c:dPt>
            <c:idx val="4"/>
            <c:bubble3D val="0"/>
            <c:spPr>
              <a:solidFill>
                <a:schemeClr val="accent5"/>
              </a:solidFill>
            </c:spPr>
            <c:extLst>
              <c:ext xmlns:c16="http://schemas.microsoft.com/office/drawing/2014/chart" uri="{C3380CC4-5D6E-409C-BE32-E72D297353CC}">
                <c16:uniqueId val="{00000003-3BE2-448C-9EA2-7552889CB878}"/>
              </c:ext>
            </c:extLst>
          </c:dPt>
          <c:dPt>
            <c:idx val="5"/>
            <c:bubble3D val="0"/>
            <c:spPr>
              <a:solidFill>
                <a:schemeClr val="accent6"/>
              </a:solidFill>
            </c:spPr>
            <c:extLst>
              <c:ext xmlns:c16="http://schemas.microsoft.com/office/drawing/2014/chart" uri="{C3380CC4-5D6E-409C-BE32-E72D297353CC}">
                <c16:uniqueId val="{00000006-3BE2-448C-9EA2-7552889CB878}"/>
              </c:ext>
            </c:extLst>
          </c:dPt>
          <c:dPt>
            <c:idx val="6"/>
            <c:bubble3D val="0"/>
            <c:spPr>
              <a:solidFill>
                <a:srgbClr val="F0948F"/>
              </a:solidFill>
            </c:spPr>
            <c:extLst>
              <c:ext xmlns:c16="http://schemas.microsoft.com/office/drawing/2014/chart" uri="{C3380CC4-5D6E-409C-BE32-E72D297353CC}">
                <c16:uniqueId val="{00000007-3BE2-448C-9EA2-7552889CB878}"/>
              </c:ext>
            </c:extLst>
          </c:dPt>
          <c:dPt>
            <c:idx val="7"/>
            <c:bubble3D val="0"/>
            <c:spPr>
              <a:solidFill>
                <a:srgbClr val="F7C9C7"/>
              </a:solidFill>
            </c:spPr>
            <c:extLst>
              <c:ext xmlns:c16="http://schemas.microsoft.com/office/drawing/2014/chart" uri="{C3380CC4-5D6E-409C-BE32-E72D297353CC}">
                <c16:uniqueId val="{00000008-3BE2-448C-9EA2-7552889CB878}"/>
              </c:ext>
            </c:extLst>
          </c:dPt>
          <c:dLbls>
            <c:dLbl>
              <c:idx val="0"/>
              <c:layout>
                <c:manualLayout>
                  <c:x val="0.11277108506597966"/>
                  <c:y val="-0.11685781467440856"/>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BE2-448C-9EA2-7552889CB878}"/>
                </c:ext>
              </c:extLst>
            </c:dLbl>
            <c:dLbl>
              <c:idx val="2"/>
              <c:delete val="1"/>
              <c:extLst>
                <c:ext xmlns:c15="http://schemas.microsoft.com/office/drawing/2012/chart" uri="{CE6537A1-D6FC-4f65-9D91-7224C49458BB}"/>
                <c:ext xmlns:c16="http://schemas.microsoft.com/office/drawing/2014/chart" uri="{C3380CC4-5D6E-409C-BE32-E72D297353CC}">
                  <c16:uniqueId val="{00000005-3BE2-448C-9EA2-7552889CB878}"/>
                </c:ext>
              </c:extLst>
            </c:dLbl>
            <c:dLbl>
              <c:idx val="3"/>
              <c:tx>
                <c:rich>
                  <a:bodyPr/>
                  <a:lstStyle/>
                  <a:p>
                    <a:pPr algn="ctr" rtl="0">
                      <a:defRPr sz="900">
                        <a:solidFill>
                          <a:schemeClr val="bg1"/>
                        </a:solidFill>
                      </a:defRPr>
                    </a:pPr>
                    <a:r>
                      <a:rPr lang="en-US" sz="900">
                        <a:solidFill>
                          <a:schemeClr val="bg1"/>
                        </a:solidFill>
                      </a:rPr>
                      <a:t>7%</a:t>
                    </a:r>
                  </a:p>
                </c:rich>
              </c:tx>
              <c:spPr>
                <a:noFill/>
                <a:ln>
                  <a:noFill/>
                </a:ln>
                <a:effectLst/>
              </c:sp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4EE-4F56-8A11-458BF592EEC9}"/>
                </c:ext>
              </c:extLst>
            </c:dLbl>
            <c:dLbl>
              <c:idx val="5"/>
              <c:delete val="1"/>
              <c:extLst>
                <c:ext xmlns:c15="http://schemas.microsoft.com/office/drawing/2012/chart" uri="{CE6537A1-D6FC-4f65-9D91-7224C49458BB}"/>
                <c:ext xmlns:c16="http://schemas.microsoft.com/office/drawing/2014/chart" uri="{C3380CC4-5D6E-409C-BE32-E72D297353CC}">
                  <c16:uniqueId val="{00000006-3BE2-448C-9EA2-7552889CB878}"/>
                </c:ext>
              </c:extLst>
            </c:dLbl>
            <c:dLbl>
              <c:idx val="6"/>
              <c:delete val="1"/>
              <c:extLst>
                <c:ext xmlns:c15="http://schemas.microsoft.com/office/drawing/2012/chart" uri="{CE6537A1-D6FC-4f65-9D91-7224C49458BB}"/>
                <c:ext xmlns:c16="http://schemas.microsoft.com/office/drawing/2014/chart" uri="{C3380CC4-5D6E-409C-BE32-E72D297353CC}">
                  <c16:uniqueId val="{00000007-3BE2-448C-9EA2-7552889CB878}"/>
                </c:ext>
              </c:extLst>
            </c:dLbl>
            <c:dLbl>
              <c:idx val="7"/>
              <c:delete val="1"/>
              <c:extLst>
                <c:ext xmlns:c15="http://schemas.microsoft.com/office/drawing/2012/chart" uri="{CE6537A1-D6FC-4f65-9D91-7224C49458BB}"/>
                <c:ext xmlns:c16="http://schemas.microsoft.com/office/drawing/2014/chart" uri="{C3380CC4-5D6E-409C-BE32-E72D297353CC}">
                  <c16:uniqueId val="{00000008-3BE2-448C-9EA2-7552889CB878}"/>
                </c:ext>
              </c:extLst>
            </c:dLbl>
            <c:spPr>
              <a:noFill/>
              <a:ln>
                <a:noFill/>
              </a:ln>
              <a:effectLst/>
            </c:spPr>
            <c:txPr>
              <a:bodyPr wrap="square" lIns="38100" tIns="19050" rIns="38100" bIns="19050" anchor="ctr">
                <a:spAutoFit/>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'5.4'!$A$6:$A$13</c:f>
              <c:strCache>
                <c:ptCount val="8"/>
                <c:pt idx="0">
                  <c:v>Sized hard coal</c:v>
                </c:pt>
                <c:pt idx="1">
                  <c:v>Industrial hard coal</c:v>
                </c:pt>
                <c:pt idx="2">
                  <c:v>Hard coal sludge and granulated</c:v>
                </c:pt>
                <c:pt idx="3">
                  <c:v>Sized brown coal</c:v>
                </c:pt>
                <c:pt idx="4">
                  <c:v>Industrial brown coal</c:v>
                </c:pt>
                <c:pt idx="5">
                  <c:v>Brown coal - briquettes</c:v>
                </c:pt>
                <c:pt idx="6">
                  <c:v>Brown coal - lignite</c:v>
                </c:pt>
                <c:pt idx="7">
                  <c:v>Brown coal - coal mud sludge</c:v>
                </c:pt>
              </c:strCache>
            </c:strRef>
          </c:cat>
          <c:val>
            <c:numRef>
              <c:f>'5.4'!$N$6:$N$13</c:f>
              <c:numCache>
                <c:formatCode>#,##0.0</c:formatCode>
                <c:ptCount val="8"/>
                <c:pt idx="0">
                  <c:v>236.68383</c:v>
                </c:pt>
                <c:pt idx="1">
                  <c:v>4919.6538880000007</c:v>
                </c:pt>
                <c:pt idx="2">
                  <c:v>0</c:v>
                </c:pt>
                <c:pt idx="3">
                  <c:v>3134.119545</c:v>
                </c:pt>
                <c:pt idx="4">
                  <c:v>27539.697456000002</c:v>
                </c:pt>
                <c:pt idx="5">
                  <c:v>0.96299999999999986</c:v>
                </c:pt>
                <c:pt idx="6">
                  <c:v>0</c:v>
                </c:pt>
                <c:pt idx="7">
                  <c:v>0</c:v>
                </c:pt>
              </c:numCache>
            </c:numRef>
          </c:val>
          <c:extLst>
            <c:ext xmlns:c16="http://schemas.microsoft.com/office/drawing/2014/chart" uri="{C3380CC4-5D6E-409C-BE32-E72D297353CC}">
              <c16:uniqueId val="{00000009-3BE2-448C-9EA2-7552889CB878}"/>
            </c:ext>
          </c:extLst>
        </c:ser>
        <c:dLbls>
          <c:showLegendKey val="0"/>
          <c:showVal val="0"/>
          <c:showCatName val="0"/>
          <c:showSerName val="0"/>
          <c:showPercent val="1"/>
          <c:showBubbleSize val="0"/>
          <c:showLeaderLines val="1"/>
        </c:dLbls>
        <c:firstSliceAng val="43"/>
        <c:holeSize val="50"/>
      </c:doughnutChart>
    </c:plotArea>
    <c:plotVisOnly val="1"/>
    <c:dispBlanksAs val="gap"/>
    <c:showDLblsOverMax val="0"/>
  </c:chart>
  <c:spPr>
    <a:ln>
      <a:noFill/>
    </a:ln>
  </c:spPr>
  <c:txPr>
    <a:bodyPr/>
    <a:lstStyle/>
    <a:p>
      <a:pPr>
        <a:defRPr sz="1050"/>
      </a:pPr>
      <a:endParaRPr lang="cs-CZ"/>
    </a:p>
  </c:txPr>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b="1" i="0" u="none" strike="noStrike" baseline="0">
                <a:effectLst/>
              </a:rPr>
              <a:t>Heat bal</a:t>
            </a:r>
            <a:r>
              <a:rPr lang="en-US" sz="1000" b="1" i="0" u="none" strike="noStrike" baseline="0">
                <a:effectLst/>
              </a:rPr>
              <a:t>a</a:t>
            </a:r>
            <a:r>
              <a:rPr lang="cs-CZ" sz="1000" b="1" i="0" u="none" strike="noStrike" baseline="0">
                <a:effectLst/>
              </a:rPr>
              <a:t>nce </a:t>
            </a:r>
            <a:r>
              <a:rPr lang="en-US" sz="1000" b="1" i="0" u="none" strike="noStrike" baseline="0">
                <a:effectLst/>
              </a:rPr>
              <a:t>[</a:t>
            </a:r>
            <a:r>
              <a:rPr lang="cs-CZ" sz="1000" b="1" i="0" u="none" strike="noStrike" baseline="0">
                <a:effectLst/>
              </a:rPr>
              <a:t>TJ</a:t>
            </a:r>
            <a:r>
              <a:rPr lang="en-US" sz="1000">
                <a:solidFill>
                  <a:schemeClr val="tx2"/>
                </a:solidFill>
              </a:rPr>
              <a:t>]</a:t>
            </a:r>
            <a:endParaRPr lang="cs-CZ" sz="1000">
              <a:solidFill>
                <a:schemeClr val="tx2"/>
              </a:solidFill>
            </a:endParaRPr>
          </a:p>
        </c:rich>
      </c:tx>
      <c:layout>
        <c:manualLayout>
          <c:xMode val="edge"/>
          <c:yMode val="edge"/>
          <c:x val="6.4524454768356972E-5"/>
          <c:y val="2.3691377830839831E-2"/>
        </c:manualLayout>
      </c:layout>
      <c:overlay val="0"/>
    </c:title>
    <c:autoTitleDeleted val="0"/>
    <c:plotArea>
      <c:layout>
        <c:manualLayout>
          <c:layoutTarget val="inner"/>
          <c:xMode val="edge"/>
          <c:yMode val="edge"/>
          <c:x val="5.131015127174144E-2"/>
          <c:y val="0.11527845141712992"/>
          <c:w val="0.92804202320238427"/>
          <c:h val="0.79793213446256017"/>
        </c:manualLayout>
      </c:layout>
      <c:barChart>
        <c:barDir val="col"/>
        <c:grouping val="stacked"/>
        <c:varyColors val="0"/>
        <c:ser>
          <c:idx val="0"/>
          <c:order val="0"/>
          <c:tx>
            <c:strRef>
              <c:f>'3'!$A$18</c:f>
              <c:strCache>
                <c:ptCount val="1"/>
                <c:pt idx="0">
                  <c:v>Gross heat production</c:v>
                </c:pt>
              </c:strCache>
            </c:strRef>
          </c:tx>
          <c:spPr>
            <a:solidFill>
              <a:srgbClr val="233060"/>
            </a:solidFill>
          </c:spPr>
          <c:invertIfNegative val="0"/>
          <c:val>
            <c:numRef>
              <c:f>'3'!$B$18:$M$18</c:f>
              <c:numCache>
                <c:formatCode>#,##0.0</c:formatCode>
                <c:ptCount val="12"/>
                <c:pt idx="0">
                  <c:v>18457.258576</c:v>
                </c:pt>
                <c:pt idx="1">
                  <c:v>13612.464886</c:v>
                </c:pt>
                <c:pt idx="2">
                  <c:v>12876.706660999998</c:v>
                </c:pt>
                <c:pt idx="3">
                  <c:v>10308.782688999998</c:v>
                </c:pt>
                <c:pt idx="4">
                  <c:v>8104.0154730000013</c:v>
                </c:pt>
                <c:pt idx="5">
                  <c:v>7020.1473650000016</c:v>
                </c:pt>
                <c:pt idx="6">
                  <c:v>6486.0417599999992</c:v>
                </c:pt>
                <c:pt idx="7">
                  <c:v>6271.9956180000017</c:v>
                </c:pt>
                <c:pt idx="8">
                  <c:v>7445.6998060000005</c:v>
                </c:pt>
                <c:pt idx="9">
                  <c:v>10568.480660000001</c:v>
                </c:pt>
                <c:pt idx="10">
                  <c:v>14913.232501999999</c:v>
                </c:pt>
                <c:pt idx="11">
                  <c:v>16772.036032</c:v>
                </c:pt>
              </c:numCache>
            </c:numRef>
          </c:val>
          <c:extLst>
            <c:ext xmlns:c16="http://schemas.microsoft.com/office/drawing/2014/chart" uri="{C3380CC4-5D6E-409C-BE32-E72D297353CC}">
              <c16:uniqueId val="{00000000-17F0-43A7-BC01-5C4DC9758F47}"/>
            </c:ext>
          </c:extLst>
        </c:ser>
        <c:ser>
          <c:idx val="1"/>
          <c:order val="1"/>
          <c:tx>
            <c:strRef>
              <c:f>'3'!$A$19</c:f>
              <c:strCache>
                <c:ptCount val="1"/>
                <c:pt idx="0">
                  <c:v>Own use (process only) of heat </c:v>
                </c:pt>
              </c:strCache>
            </c:strRef>
          </c:tx>
          <c:spPr>
            <a:solidFill>
              <a:srgbClr val="596387"/>
            </a:solidFill>
          </c:spPr>
          <c:invertIfNegative val="0"/>
          <c:val>
            <c:numRef>
              <c:f>'3'!$B$19:$M$19</c:f>
              <c:numCache>
                <c:formatCode>#,##0.0</c:formatCode>
                <c:ptCount val="12"/>
                <c:pt idx="0">
                  <c:v>-851.41938799999866</c:v>
                </c:pt>
                <c:pt idx="1">
                  <c:v>-719.00132099999973</c:v>
                </c:pt>
                <c:pt idx="2">
                  <c:v>-683.09486999999945</c:v>
                </c:pt>
                <c:pt idx="3">
                  <c:v>-614.65942100000007</c:v>
                </c:pt>
                <c:pt idx="4">
                  <c:v>-635.58452900000009</c:v>
                </c:pt>
                <c:pt idx="5">
                  <c:v>-574.05862000000047</c:v>
                </c:pt>
                <c:pt idx="6">
                  <c:v>-551.15176400000007</c:v>
                </c:pt>
                <c:pt idx="7">
                  <c:v>-582.77884900000026</c:v>
                </c:pt>
                <c:pt idx="8">
                  <c:v>-582.77703799999949</c:v>
                </c:pt>
                <c:pt idx="9">
                  <c:v>-651.49956500000019</c:v>
                </c:pt>
                <c:pt idx="10">
                  <c:v>-788.82226400000025</c:v>
                </c:pt>
                <c:pt idx="11">
                  <c:v>-878.52206000000012</c:v>
                </c:pt>
              </c:numCache>
            </c:numRef>
          </c:val>
          <c:extLst>
            <c:ext xmlns:c16="http://schemas.microsoft.com/office/drawing/2014/chart" uri="{C3380CC4-5D6E-409C-BE32-E72D297353CC}">
              <c16:uniqueId val="{00000001-17F0-43A7-BC01-5C4DC9758F47}"/>
            </c:ext>
          </c:extLst>
        </c:ser>
        <c:ser>
          <c:idx val="2"/>
          <c:order val="2"/>
          <c:tx>
            <c:strRef>
              <c:f>'3'!$A$20</c:f>
              <c:strCache>
                <c:ptCount val="1"/>
                <c:pt idx="0">
                  <c:v>Losses</c:v>
                </c:pt>
              </c:strCache>
            </c:strRef>
          </c:tx>
          <c:spPr>
            <a:solidFill>
              <a:srgbClr val="9196B0"/>
            </a:solidFill>
          </c:spPr>
          <c:invertIfNegative val="0"/>
          <c:val>
            <c:numRef>
              <c:f>'3'!$B$20:$M$20</c:f>
              <c:numCache>
                <c:formatCode>#,##0.0</c:formatCode>
                <c:ptCount val="12"/>
                <c:pt idx="0">
                  <c:v>-1417.4148840000009</c:v>
                </c:pt>
                <c:pt idx="1">
                  <c:v>-1118.4199679999997</c:v>
                </c:pt>
                <c:pt idx="2">
                  <c:v>-1104.7084699999998</c:v>
                </c:pt>
                <c:pt idx="3">
                  <c:v>-1057.8185540000002</c:v>
                </c:pt>
                <c:pt idx="4">
                  <c:v>-858.26319599999999</c:v>
                </c:pt>
                <c:pt idx="5">
                  <c:v>-768.63926800000002</c:v>
                </c:pt>
                <c:pt idx="6">
                  <c:v>-752.65887499999963</c:v>
                </c:pt>
                <c:pt idx="7">
                  <c:v>-663.22340400000019</c:v>
                </c:pt>
                <c:pt idx="8">
                  <c:v>-847.08087100000012</c:v>
                </c:pt>
                <c:pt idx="9">
                  <c:v>-1009.5209120000007</c:v>
                </c:pt>
                <c:pt idx="10">
                  <c:v>-1170.3644060000008</c:v>
                </c:pt>
                <c:pt idx="11">
                  <c:v>-1215.9913399999996</c:v>
                </c:pt>
              </c:numCache>
            </c:numRef>
          </c:val>
          <c:extLst>
            <c:ext xmlns:c16="http://schemas.microsoft.com/office/drawing/2014/chart" uri="{C3380CC4-5D6E-409C-BE32-E72D297353CC}">
              <c16:uniqueId val="{00000002-17F0-43A7-BC01-5C4DC9758F47}"/>
            </c:ext>
          </c:extLst>
        </c:ser>
        <c:ser>
          <c:idx val="3"/>
          <c:order val="3"/>
          <c:tx>
            <c:strRef>
              <c:f>'3'!$A$21</c:f>
              <c:strCache>
                <c:ptCount val="1"/>
                <c:pt idx="0">
                  <c:v>Own use of heat</c:v>
                </c:pt>
              </c:strCache>
            </c:strRef>
          </c:tx>
          <c:spPr>
            <a:solidFill>
              <a:srgbClr val="C7CCD6"/>
            </a:solidFill>
          </c:spPr>
          <c:invertIfNegative val="0"/>
          <c:val>
            <c:numRef>
              <c:f>'3'!$B$21:$M$21</c:f>
              <c:numCache>
                <c:formatCode>#,##0.0</c:formatCode>
                <c:ptCount val="12"/>
                <c:pt idx="0">
                  <c:v>-4396.5819219999967</c:v>
                </c:pt>
                <c:pt idx="1">
                  <c:v>-3572.2463520000019</c:v>
                </c:pt>
                <c:pt idx="2">
                  <c:v>-3550.7671929999951</c:v>
                </c:pt>
                <c:pt idx="3">
                  <c:v>-3104.7712599999959</c:v>
                </c:pt>
                <c:pt idx="4">
                  <c:v>-3121.901201000001</c:v>
                </c:pt>
                <c:pt idx="5">
                  <c:v>-2914.8690499999993</c:v>
                </c:pt>
                <c:pt idx="6">
                  <c:v>-2707.4756369999977</c:v>
                </c:pt>
                <c:pt idx="7">
                  <c:v>-2507.0082489999991</c:v>
                </c:pt>
                <c:pt idx="8">
                  <c:v>-2772.7620149999989</c:v>
                </c:pt>
                <c:pt idx="9">
                  <c:v>-2928.7110200000011</c:v>
                </c:pt>
                <c:pt idx="10">
                  <c:v>-3812.806479999997</c:v>
                </c:pt>
                <c:pt idx="11">
                  <c:v>-4095.2443530000005</c:v>
                </c:pt>
              </c:numCache>
            </c:numRef>
          </c:val>
          <c:extLst>
            <c:ext xmlns:c16="http://schemas.microsoft.com/office/drawing/2014/chart" uri="{C3380CC4-5D6E-409C-BE32-E72D297353CC}">
              <c16:uniqueId val="{00000003-17F0-43A7-BC01-5C4DC9758F47}"/>
            </c:ext>
          </c:extLst>
        </c:ser>
        <c:ser>
          <c:idx val="4"/>
          <c:order val="4"/>
          <c:tx>
            <c:strRef>
              <c:f>'3'!$A$22</c:f>
              <c:strCache>
                <c:ptCount val="1"/>
                <c:pt idx="0">
                  <c:v>Heat supply</c:v>
                </c:pt>
              </c:strCache>
            </c:strRef>
          </c:tx>
          <c:spPr>
            <a:solidFill>
              <a:srgbClr val="DF2B20"/>
            </a:solidFill>
          </c:spPr>
          <c:invertIfNegative val="0"/>
          <c:val>
            <c:numRef>
              <c:f>'3'!$B$22:$M$22</c:f>
              <c:numCache>
                <c:formatCode>#,##0.0</c:formatCode>
                <c:ptCount val="12"/>
                <c:pt idx="0">
                  <c:v>-11768.183591999999</c:v>
                </c:pt>
                <c:pt idx="1">
                  <c:v>-8188.6469299999972</c:v>
                </c:pt>
                <c:pt idx="2">
                  <c:v>-7516.9039679999996</c:v>
                </c:pt>
                <c:pt idx="3">
                  <c:v>-5510.6873450000003</c:v>
                </c:pt>
                <c:pt idx="4">
                  <c:v>-3464.0072140000007</c:v>
                </c:pt>
                <c:pt idx="5">
                  <c:v>-2740.1638940000003</c:v>
                </c:pt>
                <c:pt idx="6">
                  <c:v>-2450.8204420000002</c:v>
                </c:pt>
                <c:pt idx="7">
                  <c:v>-2500.1212150000006</c:v>
                </c:pt>
                <c:pt idx="8">
                  <c:v>-3222.2795740000001</c:v>
                </c:pt>
                <c:pt idx="9">
                  <c:v>-5957.8148639999999</c:v>
                </c:pt>
                <c:pt idx="10">
                  <c:v>-9122.2104070000005</c:v>
                </c:pt>
                <c:pt idx="11">
                  <c:v>-10560.748887999998</c:v>
                </c:pt>
              </c:numCache>
            </c:numRef>
          </c:val>
          <c:extLst>
            <c:ext xmlns:c16="http://schemas.microsoft.com/office/drawing/2014/chart" uri="{C3380CC4-5D6E-409C-BE32-E72D297353CC}">
              <c16:uniqueId val="{00000004-17F0-43A7-BC01-5C4DC9758F47}"/>
            </c:ext>
          </c:extLst>
        </c:ser>
        <c:ser>
          <c:idx val="5"/>
          <c:order val="5"/>
          <c:tx>
            <c:strRef>
              <c:f>'3'!$A$23</c:f>
              <c:strCache>
                <c:ptCount val="1"/>
                <c:pt idx="0">
                  <c:v>Balancing difference</c:v>
                </c:pt>
              </c:strCache>
            </c:strRef>
          </c:tx>
          <c:invertIfNegative val="0"/>
          <c:val>
            <c:numRef>
              <c:f>'3'!$B$23:$M$23</c:f>
              <c:numCache>
                <c:formatCode>#,##0.0</c:formatCode>
                <c:ptCount val="12"/>
                <c:pt idx="0">
                  <c:v>-23.658790000003137</c:v>
                </c:pt>
                <c:pt idx="1">
                  <c:v>-14.150315000000774</c:v>
                </c:pt>
                <c:pt idx="2">
                  <c:v>-21.232160000005024</c:v>
                </c:pt>
                <c:pt idx="3">
                  <c:v>-20.846109000001888</c:v>
                </c:pt>
                <c:pt idx="4">
                  <c:v>-24.25933299999997</c:v>
                </c:pt>
                <c:pt idx="5">
                  <c:v>-22.416533000001436</c:v>
                </c:pt>
                <c:pt idx="6">
                  <c:v>-23.935042000000976</c:v>
                </c:pt>
                <c:pt idx="7">
                  <c:v>-18.863901000001533</c:v>
                </c:pt>
                <c:pt idx="8">
                  <c:v>-20.800308000002133</c:v>
                </c:pt>
                <c:pt idx="9">
                  <c:v>-20.934299000000465</c:v>
                </c:pt>
                <c:pt idx="10">
                  <c:v>-19.028945000000022</c:v>
                </c:pt>
                <c:pt idx="11">
                  <c:v>-21.529391000001851</c:v>
                </c:pt>
              </c:numCache>
            </c:numRef>
          </c:val>
          <c:extLst>
            <c:ext xmlns:c16="http://schemas.microsoft.com/office/drawing/2014/chart" uri="{C3380CC4-5D6E-409C-BE32-E72D297353CC}">
              <c16:uniqueId val="{00000005-17F0-43A7-BC01-5C4DC9758F47}"/>
            </c:ext>
          </c:extLst>
        </c:ser>
        <c:dLbls>
          <c:showLegendKey val="0"/>
          <c:showVal val="0"/>
          <c:showCatName val="0"/>
          <c:showSerName val="0"/>
          <c:showPercent val="0"/>
          <c:showBubbleSize val="0"/>
        </c:dLbls>
        <c:gapWidth val="50"/>
        <c:overlap val="100"/>
        <c:axId val="222155136"/>
        <c:axId val="222156672"/>
      </c:barChart>
      <c:catAx>
        <c:axId val="222155136"/>
        <c:scaling>
          <c:orientation val="minMax"/>
        </c:scaling>
        <c:delete val="0"/>
        <c:axPos val="b"/>
        <c:majorTickMark val="none"/>
        <c:minorTickMark val="none"/>
        <c:tickLblPos val="low"/>
        <c:txPr>
          <a:bodyPr/>
          <a:lstStyle/>
          <a:p>
            <a:pPr>
              <a:defRPr sz="900"/>
            </a:pPr>
            <a:endParaRPr lang="cs-CZ"/>
          </a:p>
        </c:txPr>
        <c:crossAx val="222156672"/>
        <c:crosses val="autoZero"/>
        <c:auto val="1"/>
        <c:lblAlgn val="ctr"/>
        <c:lblOffset val="100"/>
        <c:noMultiLvlLbl val="0"/>
      </c:catAx>
      <c:valAx>
        <c:axId val="222156672"/>
        <c:scaling>
          <c:orientation val="minMax"/>
          <c:max val="20000"/>
          <c:min val="-20000"/>
        </c:scaling>
        <c:delete val="0"/>
        <c:axPos val="l"/>
        <c:majorGridlines/>
        <c:numFmt formatCode="#,##0" sourceLinked="0"/>
        <c:majorTickMark val="out"/>
        <c:minorTickMark val="none"/>
        <c:tickLblPos val="nextTo"/>
        <c:spPr>
          <a:ln>
            <a:noFill/>
          </a:ln>
        </c:spPr>
        <c:txPr>
          <a:bodyPr/>
          <a:lstStyle/>
          <a:p>
            <a:pPr>
              <a:defRPr sz="900"/>
            </a:pPr>
            <a:endParaRPr lang="cs-CZ"/>
          </a:p>
        </c:txPr>
        <c:crossAx val="222155136"/>
        <c:crosses val="autoZero"/>
        <c:crossBetween val="between"/>
        <c:majorUnit val="5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262626"/>
                </a:solidFill>
                <a:latin typeface="+mn-lt"/>
                <a:ea typeface="+mn-ea"/>
                <a:cs typeface="+mn-cs"/>
              </a:defRPr>
            </a:pPr>
            <a:r>
              <a:rPr lang="en-US" sz="1000" b="1" i="0" baseline="0">
                <a:solidFill>
                  <a:srgbClr val="233060"/>
                </a:solidFill>
                <a:effectLst/>
              </a:rPr>
              <a:t>Supply of heat from coal [</a:t>
            </a:r>
            <a:r>
              <a:rPr lang="cs-CZ" sz="1000" b="1" i="0" baseline="0">
                <a:solidFill>
                  <a:srgbClr val="233060"/>
                </a:solidFill>
                <a:effectLst/>
              </a:rPr>
              <a:t>TJ</a:t>
            </a:r>
            <a:r>
              <a:rPr lang="en-US" sz="1000" b="1" i="0" baseline="0">
                <a:solidFill>
                  <a:srgbClr val="233060"/>
                </a:solidFill>
                <a:effectLst/>
              </a:rPr>
              <a:t>]</a:t>
            </a:r>
            <a:endParaRPr lang="cs-CZ" sz="1000">
              <a:solidFill>
                <a:srgbClr val="233060"/>
              </a:solidFill>
              <a:effectLst/>
            </a:endParaRPr>
          </a:p>
        </c:rich>
      </c:tx>
      <c:layout>
        <c:manualLayout>
          <c:xMode val="edge"/>
          <c:yMode val="edge"/>
          <c:x val="7.6781249999999983E-3"/>
          <c:y val="1.6919162822606405E-3"/>
        </c:manualLayout>
      </c:layout>
      <c:overlay val="0"/>
    </c:title>
    <c:autoTitleDeleted val="0"/>
    <c:plotArea>
      <c:layout>
        <c:manualLayout>
          <c:layoutTarget val="inner"/>
          <c:xMode val="edge"/>
          <c:yMode val="edge"/>
          <c:x val="0.16210208333333334"/>
          <c:y val="0.22717870393980236"/>
          <c:w val="0.78939097222222221"/>
          <c:h val="0.59124355378394844"/>
        </c:manualLayout>
      </c:layout>
      <c:barChart>
        <c:barDir val="col"/>
        <c:grouping val="stacked"/>
        <c:varyColors val="0"/>
        <c:ser>
          <c:idx val="0"/>
          <c:order val="0"/>
          <c:tx>
            <c:strRef>
              <c:f>'5.4'!$A$6</c:f>
              <c:strCache>
                <c:ptCount val="1"/>
                <c:pt idx="0">
                  <c:v>Sized hard coal</c:v>
                </c:pt>
              </c:strCache>
            </c:strRef>
          </c:tx>
          <c:invertIfNegative val="0"/>
          <c:dPt>
            <c:idx val="1"/>
            <c:invertIfNegative val="0"/>
            <c:bubble3D val="0"/>
            <c:explosion val="51"/>
            <c:extLst>
              <c:ext xmlns:c16="http://schemas.microsoft.com/office/drawing/2014/chart" uri="{C3380CC4-5D6E-409C-BE32-E72D297353CC}">
                <c16:uniqueId val="{00000000-1AED-4DA8-87E2-E2B58DBE8113}"/>
              </c:ext>
            </c:extLst>
          </c:dPt>
          <c:dPt>
            <c:idx val="3"/>
            <c:invertIfNegative val="0"/>
            <c:bubble3D val="0"/>
            <c:explosion val="52"/>
            <c:extLst>
              <c:ext xmlns:c16="http://schemas.microsoft.com/office/drawing/2014/chart" uri="{C3380CC4-5D6E-409C-BE32-E72D297353CC}">
                <c16:uniqueId val="{00000001-1AED-4DA8-87E2-E2B58DBE8113}"/>
              </c:ext>
            </c:extLst>
          </c:dPt>
          <c:dPt>
            <c:idx val="4"/>
            <c:invertIfNegative val="0"/>
            <c:bubble3D val="0"/>
            <c:extLst>
              <c:ext xmlns:c16="http://schemas.microsoft.com/office/drawing/2014/chart" uri="{C3380CC4-5D6E-409C-BE32-E72D297353CC}">
                <c16:uniqueId val="{00000002-1AED-4DA8-87E2-E2B58DBE8113}"/>
              </c:ext>
            </c:extLst>
          </c:dPt>
          <c:dPt>
            <c:idx val="5"/>
            <c:invertIfNegative val="0"/>
            <c:bubble3D val="0"/>
            <c:extLst>
              <c:ext xmlns:c16="http://schemas.microsoft.com/office/drawing/2014/chart" uri="{C3380CC4-5D6E-409C-BE32-E72D297353CC}">
                <c16:uniqueId val="{00000003-1AED-4DA8-87E2-E2B58DBE8113}"/>
              </c:ext>
            </c:extLst>
          </c:dPt>
          <c:dPt>
            <c:idx val="6"/>
            <c:invertIfNegative val="0"/>
            <c:bubble3D val="0"/>
            <c:extLst>
              <c:ext xmlns:c16="http://schemas.microsoft.com/office/drawing/2014/chart" uri="{C3380CC4-5D6E-409C-BE32-E72D297353CC}">
                <c16:uniqueId val="{00000004-1AED-4DA8-87E2-E2B58DBE8113}"/>
              </c:ext>
            </c:extLst>
          </c:dPt>
          <c:dPt>
            <c:idx val="7"/>
            <c:invertIfNegative val="0"/>
            <c:bubble3D val="0"/>
            <c:spPr>
              <a:solidFill>
                <a:srgbClr val="FFC000"/>
              </a:solidFill>
            </c:spPr>
            <c:extLst>
              <c:ext xmlns:c16="http://schemas.microsoft.com/office/drawing/2014/chart" uri="{C3380CC4-5D6E-409C-BE32-E72D297353CC}">
                <c16:uniqueId val="{00000006-1AED-4DA8-87E2-E2B58DBE8113}"/>
              </c:ext>
            </c:extLst>
          </c:dPt>
          <c:val>
            <c:numRef>
              <c:f>'5.4'!$B$6:$M$6</c:f>
              <c:numCache>
                <c:formatCode>#,##0.0</c:formatCode>
                <c:ptCount val="12"/>
                <c:pt idx="0">
                  <c:v>56.308879999999995</c:v>
                </c:pt>
                <c:pt idx="1">
                  <c:v>21.243119999999998</c:v>
                </c:pt>
                <c:pt idx="2">
                  <c:v>27.154589999999999</c:v>
                </c:pt>
                <c:pt idx="3">
                  <c:v>1.3599100000000002</c:v>
                </c:pt>
                <c:pt idx="4">
                  <c:v>4.3885899999999998</c:v>
                </c:pt>
                <c:pt idx="5">
                  <c:v>3.2588200000000001</c:v>
                </c:pt>
                <c:pt idx="6">
                  <c:v>3.9665700000000004</c:v>
                </c:pt>
                <c:pt idx="7">
                  <c:v>6.9315200000000008</c:v>
                </c:pt>
                <c:pt idx="8">
                  <c:v>0.81520000000000004</c:v>
                </c:pt>
                <c:pt idx="9">
                  <c:v>5.1467499999999999</c:v>
                </c:pt>
                <c:pt idx="10">
                  <c:v>49.931729999999995</c:v>
                </c:pt>
                <c:pt idx="11">
                  <c:v>56.178150000000002</c:v>
                </c:pt>
              </c:numCache>
            </c:numRef>
          </c:val>
          <c:extLst>
            <c:ext xmlns:c16="http://schemas.microsoft.com/office/drawing/2014/chart" uri="{C3380CC4-5D6E-409C-BE32-E72D297353CC}">
              <c16:uniqueId val="{00000007-1AED-4DA8-87E2-E2B58DBE8113}"/>
            </c:ext>
          </c:extLst>
        </c:ser>
        <c:ser>
          <c:idx val="1"/>
          <c:order val="1"/>
          <c:tx>
            <c:strRef>
              <c:f>'5.4'!$A$7</c:f>
              <c:strCache>
                <c:ptCount val="1"/>
                <c:pt idx="0">
                  <c:v>Industrial hard coal</c:v>
                </c:pt>
              </c:strCache>
            </c:strRef>
          </c:tx>
          <c:spPr>
            <a:solidFill>
              <a:schemeClr val="accent2"/>
            </a:solidFill>
          </c:spPr>
          <c:invertIfNegative val="0"/>
          <c:val>
            <c:numRef>
              <c:f>'5.4'!$B$7:$M$7</c:f>
              <c:numCache>
                <c:formatCode>#,##0.0</c:formatCode>
                <c:ptCount val="12"/>
                <c:pt idx="0">
                  <c:v>1000.9362460000001</c:v>
                </c:pt>
                <c:pt idx="1">
                  <c:v>611.86052000000007</c:v>
                </c:pt>
                <c:pt idx="2">
                  <c:v>550.07339400000001</c:v>
                </c:pt>
                <c:pt idx="3">
                  <c:v>389.64815299999998</c:v>
                </c:pt>
                <c:pt idx="4">
                  <c:v>153.166617</c:v>
                </c:pt>
                <c:pt idx="5">
                  <c:v>115.32348599999999</c:v>
                </c:pt>
                <c:pt idx="6">
                  <c:v>80.427700000000002</c:v>
                </c:pt>
                <c:pt idx="7">
                  <c:v>94.241042000000007</c:v>
                </c:pt>
                <c:pt idx="8">
                  <c:v>125.77087800000001</c:v>
                </c:pt>
                <c:pt idx="9">
                  <c:v>374.83876600000002</c:v>
                </c:pt>
                <c:pt idx="10">
                  <c:v>658.50962000000004</c:v>
                </c:pt>
                <c:pt idx="11">
                  <c:v>764.85746600000004</c:v>
                </c:pt>
              </c:numCache>
            </c:numRef>
          </c:val>
          <c:extLst>
            <c:ext xmlns:c16="http://schemas.microsoft.com/office/drawing/2014/chart" uri="{C3380CC4-5D6E-409C-BE32-E72D297353CC}">
              <c16:uniqueId val="{00000008-1AED-4DA8-87E2-E2B58DBE8113}"/>
            </c:ext>
          </c:extLst>
        </c:ser>
        <c:ser>
          <c:idx val="2"/>
          <c:order val="2"/>
          <c:tx>
            <c:strRef>
              <c:f>'5.4'!$A$8</c:f>
              <c:strCache>
                <c:ptCount val="1"/>
                <c:pt idx="0">
                  <c:v>Hard coal sludge and granulated</c:v>
                </c:pt>
              </c:strCache>
            </c:strRef>
          </c:tx>
          <c:spPr>
            <a:solidFill>
              <a:schemeClr val="accent3"/>
            </a:solidFill>
          </c:spPr>
          <c:invertIfNegative val="0"/>
          <c:val>
            <c:numRef>
              <c:f>'5.4'!$B$8:$M$8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1AED-4DA8-87E2-E2B58DBE8113}"/>
            </c:ext>
          </c:extLst>
        </c:ser>
        <c:ser>
          <c:idx val="3"/>
          <c:order val="3"/>
          <c:tx>
            <c:strRef>
              <c:f>'5.4'!$A$9</c:f>
              <c:strCache>
                <c:ptCount val="1"/>
                <c:pt idx="0">
                  <c:v>Sized brown coal</c:v>
                </c:pt>
              </c:strCache>
            </c:strRef>
          </c:tx>
          <c:spPr>
            <a:solidFill>
              <a:schemeClr val="accent4"/>
            </a:solidFill>
          </c:spPr>
          <c:invertIfNegative val="0"/>
          <c:val>
            <c:numRef>
              <c:f>'5.4'!$B$9:$M$9</c:f>
              <c:numCache>
                <c:formatCode>#,##0.0</c:formatCode>
                <c:ptCount val="12"/>
                <c:pt idx="0">
                  <c:v>575.13258000000008</c:v>
                </c:pt>
                <c:pt idx="1">
                  <c:v>348.70419299999998</c:v>
                </c:pt>
                <c:pt idx="2">
                  <c:v>369.41837500000003</c:v>
                </c:pt>
                <c:pt idx="3">
                  <c:v>222.33596900000001</c:v>
                </c:pt>
                <c:pt idx="4">
                  <c:v>153.26100599999998</c:v>
                </c:pt>
                <c:pt idx="5">
                  <c:v>116.39977800000001</c:v>
                </c:pt>
                <c:pt idx="6">
                  <c:v>70.149237999999997</c:v>
                </c:pt>
                <c:pt idx="7">
                  <c:v>72.288678000000004</c:v>
                </c:pt>
                <c:pt idx="8">
                  <c:v>143.96983899999998</c:v>
                </c:pt>
                <c:pt idx="9">
                  <c:v>207.410393</c:v>
                </c:pt>
                <c:pt idx="10">
                  <c:v>401.14530199999996</c:v>
                </c:pt>
                <c:pt idx="11">
                  <c:v>453.90419400000007</c:v>
                </c:pt>
              </c:numCache>
            </c:numRef>
          </c:val>
          <c:extLst>
            <c:ext xmlns:c16="http://schemas.microsoft.com/office/drawing/2014/chart" uri="{C3380CC4-5D6E-409C-BE32-E72D297353CC}">
              <c16:uniqueId val="{0000000A-1AED-4DA8-87E2-E2B58DBE8113}"/>
            </c:ext>
          </c:extLst>
        </c:ser>
        <c:ser>
          <c:idx val="4"/>
          <c:order val="4"/>
          <c:tx>
            <c:strRef>
              <c:f>'5.4'!$A$10</c:f>
              <c:strCache>
                <c:ptCount val="1"/>
                <c:pt idx="0">
                  <c:v>Industrial brown coal</c:v>
                </c:pt>
              </c:strCache>
            </c:strRef>
          </c:tx>
          <c:spPr>
            <a:solidFill>
              <a:schemeClr val="accent5"/>
            </a:solidFill>
          </c:spPr>
          <c:invertIfNegative val="0"/>
          <c:val>
            <c:numRef>
              <c:f>'5.4'!$B$10:$M$10</c:f>
              <c:numCache>
                <c:formatCode>#,##0.0</c:formatCode>
                <c:ptCount val="12"/>
                <c:pt idx="0">
                  <c:v>4762.2657090000002</c:v>
                </c:pt>
                <c:pt idx="1">
                  <c:v>3287.9972909999997</c:v>
                </c:pt>
                <c:pt idx="2">
                  <c:v>2853.2497549999998</c:v>
                </c:pt>
                <c:pt idx="3">
                  <c:v>2101.1727980000001</c:v>
                </c:pt>
                <c:pt idx="4">
                  <c:v>1206.0574930000002</c:v>
                </c:pt>
                <c:pt idx="5">
                  <c:v>889.14513099999976</c:v>
                </c:pt>
                <c:pt idx="6">
                  <c:v>621.85239299999989</c:v>
                </c:pt>
                <c:pt idx="7">
                  <c:v>715.91646099999991</c:v>
                </c:pt>
                <c:pt idx="8">
                  <c:v>1188.1018280000001</c:v>
                </c:pt>
                <c:pt idx="9">
                  <c:v>2225.3696849999997</c:v>
                </c:pt>
                <c:pt idx="10">
                  <c:v>3509.8227140000004</c:v>
                </c:pt>
                <c:pt idx="11">
                  <c:v>4178.7461979999998</c:v>
                </c:pt>
              </c:numCache>
            </c:numRef>
          </c:val>
          <c:extLst>
            <c:ext xmlns:c16="http://schemas.microsoft.com/office/drawing/2014/chart" uri="{C3380CC4-5D6E-409C-BE32-E72D297353CC}">
              <c16:uniqueId val="{0000000B-1AED-4DA8-87E2-E2B58DBE8113}"/>
            </c:ext>
          </c:extLst>
        </c:ser>
        <c:ser>
          <c:idx val="5"/>
          <c:order val="5"/>
          <c:tx>
            <c:strRef>
              <c:f>'5.4'!$A$11</c:f>
              <c:strCache>
                <c:ptCount val="1"/>
                <c:pt idx="0">
                  <c:v>Brown coal - briquettes</c:v>
                </c:pt>
              </c:strCache>
            </c:strRef>
          </c:tx>
          <c:spPr>
            <a:solidFill>
              <a:schemeClr val="accent6"/>
            </a:solidFill>
          </c:spPr>
          <c:invertIfNegative val="0"/>
          <c:val>
            <c:numRef>
              <c:f>'5.4'!$B$11:$M$11</c:f>
              <c:numCache>
                <c:formatCode>#,##0.0</c:formatCode>
                <c:ptCount val="12"/>
                <c:pt idx="0">
                  <c:v>0.29799999999999999</c:v>
                </c:pt>
                <c:pt idx="1">
                  <c:v>0.19600000000000001</c:v>
                </c:pt>
                <c:pt idx="2">
                  <c:v>0</c:v>
                </c:pt>
                <c:pt idx="3">
                  <c:v>9.0999999999999998E-2</c:v>
                </c:pt>
                <c:pt idx="4">
                  <c:v>0</c:v>
                </c:pt>
                <c:pt idx="5">
                  <c:v>0</c:v>
                </c:pt>
                <c:pt idx="6">
                  <c:v>0</c:v>
                </c:pt>
                <c:pt idx="7">
                  <c:v>0</c:v>
                </c:pt>
                <c:pt idx="8">
                  <c:v>2.1000000000000001E-2</c:v>
                </c:pt>
                <c:pt idx="9">
                  <c:v>7.5999999999999998E-2</c:v>
                </c:pt>
                <c:pt idx="10">
                  <c:v>9.4E-2</c:v>
                </c:pt>
                <c:pt idx="11">
                  <c:v>0.187</c:v>
                </c:pt>
              </c:numCache>
            </c:numRef>
          </c:val>
          <c:extLst>
            <c:ext xmlns:c16="http://schemas.microsoft.com/office/drawing/2014/chart" uri="{C3380CC4-5D6E-409C-BE32-E72D297353CC}">
              <c16:uniqueId val="{0000000C-1AED-4DA8-87E2-E2B58DBE8113}"/>
            </c:ext>
          </c:extLst>
        </c:ser>
        <c:ser>
          <c:idx val="6"/>
          <c:order val="6"/>
          <c:tx>
            <c:strRef>
              <c:f>'5.4'!$A$12</c:f>
              <c:strCache>
                <c:ptCount val="1"/>
                <c:pt idx="0">
                  <c:v>Brown coal - lignite</c:v>
                </c:pt>
              </c:strCache>
            </c:strRef>
          </c:tx>
          <c:spPr>
            <a:solidFill>
              <a:srgbClr val="F0948F"/>
            </a:solidFill>
          </c:spPr>
          <c:invertIfNegative val="0"/>
          <c:val>
            <c:numRef>
              <c:f>'5.4'!$B$12:$M$12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1AED-4DA8-87E2-E2B58DBE8113}"/>
            </c:ext>
          </c:extLst>
        </c:ser>
        <c:ser>
          <c:idx val="7"/>
          <c:order val="7"/>
          <c:tx>
            <c:strRef>
              <c:f>'5.4'!$A$13</c:f>
              <c:strCache>
                <c:ptCount val="1"/>
                <c:pt idx="0">
                  <c:v>Brown coal - coal mud sludge</c:v>
                </c:pt>
              </c:strCache>
            </c:strRef>
          </c:tx>
          <c:spPr>
            <a:solidFill>
              <a:srgbClr val="F7C9C7"/>
            </a:solidFill>
          </c:spPr>
          <c:invertIfNegative val="0"/>
          <c:val>
            <c:numRef>
              <c:f>'5.4'!$B$13:$M$13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E-1AED-4DA8-87E2-E2B58DBE8113}"/>
            </c:ext>
          </c:extLst>
        </c:ser>
        <c:dLbls>
          <c:showLegendKey val="0"/>
          <c:showVal val="0"/>
          <c:showCatName val="0"/>
          <c:showSerName val="0"/>
          <c:showPercent val="0"/>
          <c:showBubbleSize val="0"/>
        </c:dLbls>
        <c:gapWidth val="50"/>
        <c:overlap val="100"/>
        <c:axId val="233164800"/>
        <c:axId val="233166336"/>
      </c:barChart>
      <c:catAx>
        <c:axId val="233164800"/>
        <c:scaling>
          <c:orientation val="minMax"/>
        </c:scaling>
        <c:delete val="0"/>
        <c:axPos val="b"/>
        <c:numFmt formatCode="General" sourceLinked="1"/>
        <c:majorTickMark val="none"/>
        <c:minorTickMark val="none"/>
        <c:tickLblPos val="nextTo"/>
        <c:txPr>
          <a:bodyPr/>
          <a:lstStyle/>
          <a:p>
            <a:pPr>
              <a:defRPr sz="900"/>
            </a:pPr>
            <a:endParaRPr lang="cs-CZ"/>
          </a:p>
        </c:txPr>
        <c:crossAx val="233166336"/>
        <c:crosses val="autoZero"/>
        <c:auto val="1"/>
        <c:lblAlgn val="ctr"/>
        <c:lblOffset val="100"/>
        <c:noMultiLvlLbl val="0"/>
      </c:catAx>
      <c:valAx>
        <c:axId val="233166336"/>
        <c:scaling>
          <c:orientation val="minMax"/>
          <c:max val="7000"/>
        </c:scaling>
        <c:delete val="0"/>
        <c:axPos val="l"/>
        <c:majorGridlines/>
        <c:numFmt formatCode="#,##0" sourceLinked="0"/>
        <c:majorTickMark val="none"/>
        <c:minorTickMark val="none"/>
        <c:tickLblPos val="nextTo"/>
        <c:spPr>
          <a:ln>
            <a:noFill/>
          </a:ln>
        </c:spPr>
        <c:txPr>
          <a:bodyPr/>
          <a:lstStyle/>
          <a:p>
            <a:pPr>
              <a:defRPr sz="900"/>
            </a:pPr>
            <a:endParaRPr lang="cs-CZ"/>
          </a:p>
        </c:txPr>
        <c:crossAx val="233164800"/>
        <c:crosses val="autoZero"/>
        <c:crossBetween val="between"/>
        <c:majorUnit val="1000"/>
      </c:valAx>
    </c:plotArea>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b="1" i="0" baseline="0">
                <a:solidFill>
                  <a:srgbClr val="233060"/>
                </a:solidFill>
                <a:effectLst/>
              </a:rPr>
              <a:t>Biomass categories' share in heat supply</a:t>
            </a:r>
            <a:endParaRPr lang="cs-CZ" sz="1000">
              <a:solidFill>
                <a:srgbClr val="233060"/>
              </a:solidFill>
              <a:effectLst/>
            </a:endParaRPr>
          </a:p>
        </c:rich>
      </c:tx>
      <c:layout>
        <c:manualLayout>
          <c:xMode val="edge"/>
          <c:yMode val="edge"/>
          <c:x val="4.6572042362440898E-2"/>
          <c:y val="0"/>
        </c:manualLayout>
      </c:layout>
      <c:overlay val="0"/>
    </c:title>
    <c:autoTitleDeleted val="0"/>
    <c:plotArea>
      <c:layout>
        <c:manualLayout>
          <c:layoutTarget val="inner"/>
          <c:xMode val="edge"/>
          <c:yMode val="edge"/>
          <c:x val="0.41926391237819122"/>
          <c:y val="0.18105212091976644"/>
          <c:w val="0.39332843394575684"/>
          <c:h val="0.78981613242119852"/>
        </c:manualLayout>
      </c:layout>
      <c:doughnutChart>
        <c:varyColors val="1"/>
        <c:ser>
          <c:idx val="0"/>
          <c:order val="0"/>
          <c:dPt>
            <c:idx val="5"/>
            <c:bubble3D val="0"/>
            <c:spPr>
              <a:solidFill>
                <a:schemeClr val="accent6"/>
              </a:solidFill>
            </c:spPr>
            <c:extLst>
              <c:ext xmlns:c16="http://schemas.microsoft.com/office/drawing/2014/chart" uri="{C3380CC4-5D6E-409C-BE32-E72D297353CC}">
                <c16:uniqueId val="{00000000-D9EB-4D55-9B74-18198FE7428B}"/>
              </c:ext>
            </c:extLst>
          </c:dPt>
          <c:dLbls>
            <c:dLbl>
              <c:idx val="2"/>
              <c:delete val="1"/>
              <c:extLst>
                <c:ext xmlns:c15="http://schemas.microsoft.com/office/drawing/2012/chart" uri="{CE6537A1-D6FC-4f65-9D91-7224C49458BB}"/>
                <c:ext xmlns:c16="http://schemas.microsoft.com/office/drawing/2014/chart" uri="{C3380CC4-5D6E-409C-BE32-E72D297353CC}">
                  <c16:uniqueId val="{00000000-14BA-41E8-81F4-B85652C4646D}"/>
                </c:ext>
              </c:extLst>
            </c:dLbl>
            <c:dLbl>
              <c:idx val="3"/>
              <c:delete val="1"/>
              <c:extLst>
                <c:ext xmlns:c15="http://schemas.microsoft.com/office/drawing/2012/chart" uri="{CE6537A1-D6FC-4f65-9D91-7224C49458BB}"/>
                <c:ext xmlns:c16="http://schemas.microsoft.com/office/drawing/2014/chart" uri="{C3380CC4-5D6E-409C-BE32-E72D297353CC}">
                  <c16:uniqueId val="{00000001-14BA-41E8-81F4-B85652C4646D}"/>
                </c:ext>
              </c:extLst>
            </c:dLbl>
            <c:dLbl>
              <c:idx val="4"/>
              <c:delete val="1"/>
              <c:extLst>
                <c:ext xmlns:c15="http://schemas.microsoft.com/office/drawing/2012/chart" uri="{CE6537A1-D6FC-4f65-9D91-7224C49458BB}"/>
                <c:ext xmlns:c16="http://schemas.microsoft.com/office/drawing/2014/chart" uri="{C3380CC4-5D6E-409C-BE32-E72D297353CC}">
                  <c16:uniqueId val="{00000002-14BA-41E8-81F4-B85652C4646D}"/>
                </c:ext>
              </c:extLst>
            </c:dLbl>
            <c:dLbl>
              <c:idx val="6"/>
              <c:layout>
                <c:manualLayout>
                  <c:x val="0.11002137860733904"/>
                  <c:y val="-6.0914860348057508E-2"/>
                </c:manualLayout>
              </c:layout>
              <c:spPr>
                <a:no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42D-434A-BAD9-FC2C61C16A51}"/>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'5.4'!$A$15:$A$21</c:f>
              <c:strCache>
                <c:ptCount val="7"/>
                <c:pt idx="0">
                  <c:v>Briquettes and pellets</c:v>
                </c:pt>
                <c:pt idx="1">
                  <c:v>Black liquor</c:v>
                </c:pt>
                <c:pt idx="2">
                  <c:v>Liquid biofuels</c:v>
                </c:pt>
                <c:pt idx="3">
                  <c:v>Other biomass</c:v>
                </c:pt>
                <c:pt idx="4">
                  <c:v>Fuel wood</c:v>
                </c:pt>
                <c:pt idx="5">
                  <c:v>Saw dust, bark, chips, wood waste</c:v>
                </c:pt>
                <c:pt idx="6">
                  <c:v>Straw and other vegetable materials</c:v>
                </c:pt>
              </c:strCache>
            </c:strRef>
          </c:cat>
          <c:val>
            <c:numRef>
              <c:f>'5.4'!$N$15:$N$21</c:f>
              <c:numCache>
                <c:formatCode>#,##0.0</c:formatCode>
                <c:ptCount val="7"/>
                <c:pt idx="0">
                  <c:v>567.15575199999989</c:v>
                </c:pt>
                <c:pt idx="1">
                  <c:v>924.40283999999997</c:v>
                </c:pt>
                <c:pt idx="2">
                  <c:v>0</c:v>
                </c:pt>
                <c:pt idx="3">
                  <c:v>1.4116200000000001</c:v>
                </c:pt>
                <c:pt idx="4">
                  <c:v>0.33699999999999997</c:v>
                </c:pt>
                <c:pt idx="5">
                  <c:v>7279.270313</c:v>
                </c:pt>
                <c:pt idx="6">
                  <c:v>335.80992300000003</c:v>
                </c:pt>
              </c:numCache>
            </c:numRef>
          </c:val>
          <c:extLst>
            <c:ext xmlns:c16="http://schemas.microsoft.com/office/drawing/2014/chart" uri="{C3380CC4-5D6E-409C-BE32-E72D297353CC}">
              <c16:uniqueId val="{00000003-14BA-41E8-81F4-B85652C4646D}"/>
            </c:ext>
          </c:extLst>
        </c:ser>
        <c:dLbls>
          <c:showLegendKey val="0"/>
          <c:showVal val="0"/>
          <c:showCatName val="0"/>
          <c:showSerName val="0"/>
          <c:showPercent val="0"/>
          <c:showBubbleSize val="0"/>
          <c:showLeaderLines val="1"/>
        </c:dLbls>
        <c:firstSliceAng val="75"/>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u="none" strike="noStrike" baseline="0">
                <a:solidFill>
                  <a:srgbClr val="233060"/>
                </a:solidFill>
                <a:effectLst/>
              </a:rPr>
              <a:t>Supply of heat from biomass [</a:t>
            </a:r>
            <a:r>
              <a:rPr lang="cs-CZ" sz="1000" b="1" i="0" u="none" strike="noStrike" baseline="0">
                <a:solidFill>
                  <a:srgbClr val="233060"/>
                </a:solidFill>
                <a:effectLst/>
              </a:rPr>
              <a:t>TJ</a:t>
            </a:r>
            <a:r>
              <a:rPr lang="en-US" sz="1000" b="1" i="0" u="none" strike="noStrike" baseline="0">
                <a:solidFill>
                  <a:srgbClr val="233060"/>
                </a:solidFill>
                <a:effectLst/>
              </a:rPr>
              <a:t>]</a:t>
            </a:r>
            <a:endParaRPr lang="en-US" sz="1000">
              <a:solidFill>
                <a:srgbClr val="233060"/>
              </a:solidFill>
            </a:endParaRPr>
          </a:p>
        </c:rich>
      </c:tx>
      <c:layout>
        <c:manualLayout>
          <c:xMode val="edge"/>
          <c:yMode val="edge"/>
          <c:x val="0"/>
          <c:y val="0"/>
        </c:manualLayout>
      </c:layout>
      <c:overlay val="1"/>
    </c:title>
    <c:autoTitleDeleted val="0"/>
    <c:plotArea>
      <c:layout>
        <c:manualLayout>
          <c:layoutTarget val="inner"/>
          <c:xMode val="edge"/>
          <c:yMode val="edge"/>
          <c:x val="0.14918381912787218"/>
          <c:y val="0.20077493480694161"/>
          <c:w val="0.85081618087212785"/>
          <c:h val="0.60354473072218429"/>
        </c:manualLayout>
      </c:layout>
      <c:barChart>
        <c:barDir val="col"/>
        <c:grouping val="stacked"/>
        <c:varyColors val="0"/>
        <c:ser>
          <c:idx val="0"/>
          <c:order val="0"/>
          <c:tx>
            <c:strRef>
              <c:f>'5.4'!$A$15</c:f>
              <c:strCache>
                <c:ptCount val="1"/>
                <c:pt idx="0">
                  <c:v>Briquettes and pellets</c:v>
                </c:pt>
              </c:strCache>
            </c:strRef>
          </c:tx>
          <c:invertIfNegative val="0"/>
          <c:dPt>
            <c:idx val="1"/>
            <c:invertIfNegative val="0"/>
            <c:bubble3D val="0"/>
            <c:explosion val="51"/>
            <c:extLst>
              <c:ext xmlns:c16="http://schemas.microsoft.com/office/drawing/2014/chart" uri="{C3380CC4-5D6E-409C-BE32-E72D297353CC}">
                <c16:uniqueId val="{00000000-C6A9-4A0A-9229-85C442BD0CF3}"/>
              </c:ext>
            </c:extLst>
          </c:dPt>
          <c:dPt>
            <c:idx val="3"/>
            <c:invertIfNegative val="0"/>
            <c:bubble3D val="0"/>
            <c:explosion val="52"/>
            <c:extLst>
              <c:ext xmlns:c16="http://schemas.microsoft.com/office/drawing/2014/chart" uri="{C3380CC4-5D6E-409C-BE32-E72D297353CC}">
                <c16:uniqueId val="{00000001-C6A9-4A0A-9229-85C442BD0CF3}"/>
              </c:ext>
            </c:extLst>
          </c:dPt>
          <c:dPt>
            <c:idx val="4"/>
            <c:invertIfNegative val="0"/>
            <c:bubble3D val="0"/>
            <c:extLst>
              <c:ext xmlns:c16="http://schemas.microsoft.com/office/drawing/2014/chart" uri="{C3380CC4-5D6E-409C-BE32-E72D297353CC}">
                <c16:uniqueId val="{00000002-C6A9-4A0A-9229-85C442BD0CF3}"/>
              </c:ext>
            </c:extLst>
          </c:dPt>
          <c:dPt>
            <c:idx val="5"/>
            <c:invertIfNegative val="0"/>
            <c:bubble3D val="0"/>
            <c:extLst>
              <c:ext xmlns:c16="http://schemas.microsoft.com/office/drawing/2014/chart" uri="{C3380CC4-5D6E-409C-BE32-E72D297353CC}">
                <c16:uniqueId val="{00000003-C6A9-4A0A-9229-85C442BD0CF3}"/>
              </c:ext>
            </c:extLst>
          </c:dPt>
          <c:dPt>
            <c:idx val="6"/>
            <c:invertIfNegative val="0"/>
            <c:bubble3D val="0"/>
            <c:extLst>
              <c:ext xmlns:c16="http://schemas.microsoft.com/office/drawing/2014/chart" uri="{C3380CC4-5D6E-409C-BE32-E72D297353CC}">
                <c16:uniqueId val="{00000004-C6A9-4A0A-9229-85C442BD0CF3}"/>
              </c:ext>
            </c:extLst>
          </c:dPt>
          <c:dPt>
            <c:idx val="7"/>
            <c:invertIfNegative val="0"/>
            <c:bubble3D val="0"/>
            <c:extLst>
              <c:ext xmlns:c16="http://schemas.microsoft.com/office/drawing/2014/chart" uri="{C3380CC4-5D6E-409C-BE32-E72D297353CC}">
                <c16:uniqueId val="{00000005-C6A9-4A0A-9229-85C442BD0CF3}"/>
              </c:ext>
            </c:extLst>
          </c:dPt>
          <c:val>
            <c:numRef>
              <c:f>'5.4'!$B$15:$M$15</c:f>
              <c:numCache>
                <c:formatCode>#,##0.0</c:formatCode>
                <c:ptCount val="12"/>
                <c:pt idx="0">
                  <c:v>98.008571000000032</c:v>
                </c:pt>
                <c:pt idx="1">
                  <c:v>68.458877999999984</c:v>
                </c:pt>
                <c:pt idx="2">
                  <c:v>63.011163000000003</c:v>
                </c:pt>
                <c:pt idx="3">
                  <c:v>44.384729000000007</c:v>
                </c:pt>
                <c:pt idx="4">
                  <c:v>23.286592999999996</c:v>
                </c:pt>
                <c:pt idx="5">
                  <c:v>21.598074</c:v>
                </c:pt>
                <c:pt idx="6">
                  <c:v>6.5616940000000001</c:v>
                </c:pt>
                <c:pt idx="7">
                  <c:v>11.454621000000001</c:v>
                </c:pt>
                <c:pt idx="8">
                  <c:v>21.653371000000003</c:v>
                </c:pt>
                <c:pt idx="9">
                  <c:v>48.605956999999997</c:v>
                </c:pt>
                <c:pt idx="10">
                  <c:v>82.605693999999986</c:v>
                </c:pt>
                <c:pt idx="11">
                  <c:v>77.526407000000006</c:v>
                </c:pt>
              </c:numCache>
            </c:numRef>
          </c:val>
          <c:extLst>
            <c:ext xmlns:c16="http://schemas.microsoft.com/office/drawing/2014/chart" uri="{C3380CC4-5D6E-409C-BE32-E72D297353CC}">
              <c16:uniqueId val="{00000006-C6A9-4A0A-9229-85C442BD0CF3}"/>
            </c:ext>
          </c:extLst>
        </c:ser>
        <c:ser>
          <c:idx val="1"/>
          <c:order val="1"/>
          <c:tx>
            <c:strRef>
              <c:f>'5.4'!$A$16</c:f>
              <c:strCache>
                <c:ptCount val="1"/>
                <c:pt idx="0">
                  <c:v>Black liquor</c:v>
                </c:pt>
              </c:strCache>
            </c:strRef>
          </c:tx>
          <c:invertIfNegative val="0"/>
          <c:val>
            <c:numRef>
              <c:f>'5.4'!$B$16:$M$16</c:f>
              <c:numCache>
                <c:formatCode>#,##0.0</c:formatCode>
                <c:ptCount val="12"/>
                <c:pt idx="0">
                  <c:v>96.903320000000008</c:v>
                </c:pt>
                <c:pt idx="1">
                  <c:v>83.41789</c:v>
                </c:pt>
                <c:pt idx="2">
                  <c:v>87.574250000000006</c:v>
                </c:pt>
                <c:pt idx="3">
                  <c:v>77.139060000000001</c:v>
                </c:pt>
                <c:pt idx="4">
                  <c:v>77.179490000000001</c:v>
                </c:pt>
                <c:pt idx="5">
                  <c:v>69.909639999999996</c:v>
                </c:pt>
                <c:pt idx="6">
                  <c:v>66.302940000000007</c:v>
                </c:pt>
                <c:pt idx="7">
                  <c:v>74.627690000000001</c:v>
                </c:pt>
                <c:pt idx="8">
                  <c:v>67.406759999999991</c:v>
                </c:pt>
                <c:pt idx="9">
                  <c:v>48.826709999999999</c:v>
                </c:pt>
                <c:pt idx="10">
                  <c:v>84.55328999999999</c:v>
                </c:pt>
                <c:pt idx="11">
                  <c:v>90.561800000000005</c:v>
                </c:pt>
              </c:numCache>
            </c:numRef>
          </c:val>
          <c:extLst>
            <c:ext xmlns:c16="http://schemas.microsoft.com/office/drawing/2014/chart" uri="{C3380CC4-5D6E-409C-BE32-E72D297353CC}">
              <c16:uniqueId val="{00000007-C6A9-4A0A-9229-85C442BD0CF3}"/>
            </c:ext>
          </c:extLst>
        </c:ser>
        <c:ser>
          <c:idx val="2"/>
          <c:order val="2"/>
          <c:tx>
            <c:strRef>
              <c:f>'5.4'!$A$17</c:f>
              <c:strCache>
                <c:ptCount val="1"/>
                <c:pt idx="0">
                  <c:v>Liquid biofuels</c:v>
                </c:pt>
              </c:strCache>
            </c:strRef>
          </c:tx>
          <c:invertIfNegative val="0"/>
          <c:val>
            <c:numRef>
              <c:f>'5.4'!$B$17:$M$17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C6A9-4A0A-9229-85C442BD0CF3}"/>
            </c:ext>
          </c:extLst>
        </c:ser>
        <c:ser>
          <c:idx val="3"/>
          <c:order val="3"/>
          <c:tx>
            <c:strRef>
              <c:f>'5.4'!$A$18</c:f>
              <c:strCache>
                <c:ptCount val="1"/>
                <c:pt idx="0">
                  <c:v>Other biomass</c:v>
                </c:pt>
              </c:strCache>
            </c:strRef>
          </c:tx>
          <c:invertIfNegative val="0"/>
          <c:val>
            <c:numRef>
              <c:f>'5.4'!$B$18:$M$18</c:f>
              <c:numCache>
                <c:formatCode>#,##0.0</c:formatCode>
                <c:ptCount val="12"/>
                <c:pt idx="0">
                  <c:v>0.55146000000000006</c:v>
                </c:pt>
                <c:pt idx="1">
                  <c:v>0.86016000000000004</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C6A9-4A0A-9229-85C442BD0CF3}"/>
            </c:ext>
          </c:extLst>
        </c:ser>
        <c:ser>
          <c:idx val="4"/>
          <c:order val="4"/>
          <c:tx>
            <c:strRef>
              <c:f>'5.4'!$A$19</c:f>
              <c:strCache>
                <c:ptCount val="1"/>
                <c:pt idx="0">
                  <c:v>Fuel wood</c:v>
                </c:pt>
              </c:strCache>
            </c:strRef>
          </c:tx>
          <c:invertIfNegative val="0"/>
          <c:val>
            <c:numRef>
              <c:f>'5.4'!$B$19:$M$19</c:f>
              <c:numCache>
                <c:formatCode>#,##0.0</c:formatCode>
                <c:ptCount val="12"/>
                <c:pt idx="0">
                  <c:v>3.7999999999999999E-2</c:v>
                </c:pt>
                <c:pt idx="1">
                  <c:v>3.6999999999999998E-2</c:v>
                </c:pt>
                <c:pt idx="2">
                  <c:v>4.3999999999999997E-2</c:v>
                </c:pt>
                <c:pt idx="3">
                  <c:v>4.2000000000000003E-2</c:v>
                </c:pt>
                <c:pt idx="4">
                  <c:v>0</c:v>
                </c:pt>
                <c:pt idx="5">
                  <c:v>0</c:v>
                </c:pt>
                <c:pt idx="6">
                  <c:v>0</c:v>
                </c:pt>
                <c:pt idx="7">
                  <c:v>0</c:v>
                </c:pt>
                <c:pt idx="8">
                  <c:v>2.5000000000000001E-2</c:v>
                </c:pt>
                <c:pt idx="9">
                  <c:v>4.8000000000000001E-2</c:v>
                </c:pt>
                <c:pt idx="10">
                  <c:v>5.8999999999999997E-2</c:v>
                </c:pt>
                <c:pt idx="11">
                  <c:v>4.3999999999999997E-2</c:v>
                </c:pt>
              </c:numCache>
            </c:numRef>
          </c:val>
          <c:extLst>
            <c:ext xmlns:c16="http://schemas.microsoft.com/office/drawing/2014/chart" uri="{C3380CC4-5D6E-409C-BE32-E72D297353CC}">
              <c16:uniqueId val="{0000000A-C6A9-4A0A-9229-85C442BD0CF3}"/>
            </c:ext>
          </c:extLst>
        </c:ser>
        <c:ser>
          <c:idx val="5"/>
          <c:order val="5"/>
          <c:tx>
            <c:strRef>
              <c:f>'5.4'!$A$20</c:f>
              <c:strCache>
                <c:ptCount val="1"/>
                <c:pt idx="0">
                  <c:v>Saw dust, bark, chips, wood waste</c:v>
                </c:pt>
              </c:strCache>
            </c:strRef>
          </c:tx>
          <c:spPr>
            <a:solidFill>
              <a:schemeClr val="accent6"/>
            </a:solidFill>
          </c:spPr>
          <c:invertIfNegative val="0"/>
          <c:val>
            <c:numRef>
              <c:f>'5.4'!$B$20:$M$20</c:f>
              <c:numCache>
                <c:formatCode>#,##0.0</c:formatCode>
                <c:ptCount val="12"/>
                <c:pt idx="0">
                  <c:v>961.68217899999979</c:v>
                </c:pt>
                <c:pt idx="1">
                  <c:v>798.62759000000028</c:v>
                </c:pt>
                <c:pt idx="2">
                  <c:v>791.68223499999976</c:v>
                </c:pt>
                <c:pt idx="3">
                  <c:v>598.98732000000007</c:v>
                </c:pt>
                <c:pt idx="4">
                  <c:v>345.59844200000003</c:v>
                </c:pt>
                <c:pt idx="5">
                  <c:v>244.83389199999993</c:v>
                </c:pt>
                <c:pt idx="6">
                  <c:v>259.46904499999999</c:v>
                </c:pt>
                <c:pt idx="7">
                  <c:v>238.50152200000008</c:v>
                </c:pt>
                <c:pt idx="8">
                  <c:v>327.49131299999999</c:v>
                </c:pt>
                <c:pt idx="9">
                  <c:v>683.81721300000027</c:v>
                </c:pt>
                <c:pt idx="10">
                  <c:v>953.03649599999983</c:v>
                </c:pt>
                <c:pt idx="11">
                  <c:v>1075.543066</c:v>
                </c:pt>
              </c:numCache>
            </c:numRef>
          </c:val>
          <c:extLst>
            <c:ext xmlns:c16="http://schemas.microsoft.com/office/drawing/2014/chart" uri="{C3380CC4-5D6E-409C-BE32-E72D297353CC}">
              <c16:uniqueId val="{0000000B-C6A9-4A0A-9229-85C442BD0CF3}"/>
            </c:ext>
          </c:extLst>
        </c:ser>
        <c:ser>
          <c:idx val="6"/>
          <c:order val="6"/>
          <c:tx>
            <c:strRef>
              <c:f>'5.4'!$A$21</c:f>
              <c:strCache>
                <c:ptCount val="1"/>
                <c:pt idx="0">
                  <c:v>Straw and other vegetable materials</c:v>
                </c:pt>
              </c:strCache>
            </c:strRef>
          </c:tx>
          <c:spPr>
            <a:solidFill>
              <a:srgbClr val="F0948F"/>
            </a:solidFill>
          </c:spPr>
          <c:invertIfNegative val="0"/>
          <c:val>
            <c:numRef>
              <c:f>'5.4'!$B$21:$M$21</c:f>
              <c:numCache>
                <c:formatCode>#,##0.0</c:formatCode>
                <c:ptCount val="12"/>
                <c:pt idx="0">
                  <c:v>63.316425000000002</c:v>
                </c:pt>
                <c:pt idx="1">
                  <c:v>35.581732000000002</c:v>
                </c:pt>
                <c:pt idx="2">
                  <c:v>29.891777999999999</c:v>
                </c:pt>
                <c:pt idx="3">
                  <c:v>17.606798000000001</c:v>
                </c:pt>
                <c:pt idx="4">
                  <c:v>13.232469000000002</c:v>
                </c:pt>
                <c:pt idx="5">
                  <c:v>8.6750139999999991</c:v>
                </c:pt>
                <c:pt idx="6">
                  <c:v>8.3614429999999995</c:v>
                </c:pt>
                <c:pt idx="7">
                  <c:v>8.9184390000000011</c:v>
                </c:pt>
                <c:pt idx="8">
                  <c:v>19.280169000000001</c:v>
                </c:pt>
                <c:pt idx="9">
                  <c:v>30.320961</c:v>
                </c:pt>
                <c:pt idx="10">
                  <c:v>49.193139000000002</c:v>
                </c:pt>
                <c:pt idx="11">
                  <c:v>51.431556000000008</c:v>
                </c:pt>
              </c:numCache>
            </c:numRef>
          </c:val>
          <c:extLst>
            <c:ext xmlns:c16="http://schemas.microsoft.com/office/drawing/2014/chart" uri="{C3380CC4-5D6E-409C-BE32-E72D297353CC}">
              <c16:uniqueId val="{0000000C-C6A9-4A0A-9229-85C442BD0CF3}"/>
            </c:ext>
          </c:extLst>
        </c:ser>
        <c:dLbls>
          <c:showLegendKey val="0"/>
          <c:showVal val="0"/>
          <c:showCatName val="0"/>
          <c:showSerName val="0"/>
          <c:showPercent val="0"/>
          <c:showBubbleSize val="0"/>
        </c:dLbls>
        <c:gapWidth val="50"/>
        <c:overlap val="100"/>
        <c:axId val="233328640"/>
        <c:axId val="233330176"/>
      </c:barChart>
      <c:catAx>
        <c:axId val="233328640"/>
        <c:scaling>
          <c:orientation val="minMax"/>
        </c:scaling>
        <c:delete val="0"/>
        <c:axPos val="b"/>
        <c:numFmt formatCode="General" sourceLinked="1"/>
        <c:majorTickMark val="none"/>
        <c:minorTickMark val="none"/>
        <c:tickLblPos val="nextTo"/>
        <c:txPr>
          <a:bodyPr/>
          <a:lstStyle/>
          <a:p>
            <a:pPr>
              <a:defRPr sz="900"/>
            </a:pPr>
            <a:endParaRPr lang="cs-CZ"/>
          </a:p>
        </c:txPr>
        <c:crossAx val="233330176"/>
        <c:crosses val="autoZero"/>
        <c:auto val="1"/>
        <c:lblAlgn val="ctr"/>
        <c:lblOffset val="100"/>
        <c:noMultiLvlLbl val="0"/>
      </c:catAx>
      <c:valAx>
        <c:axId val="233330176"/>
        <c:scaling>
          <c:orientation val="minMax"/>
          <c:max val="1400"/>
        </c:scaling>
        <c:delete val="0"/>
        <c:axPos val="l"/>
        <c:majorGridlines/>
        <c:numFmt formatCode="#,##0" sourceLinked="0"/>
        <c:majorTickMark val="out"/>
        <c:minorTickMark val="none"/>
        <c:tickLblPos val="nextTo"/>
        <c:spPr>
          <a:ln>
            <a:noFill/>
          </a:ln>
        </c:spPr>
        <c:txPr>
          <a:bodyPr/>
          <a:lstStyle/>
          <a:p>
            <a:pPr>
              <a:defRPr sz="900"/>
            </a:pPr>
            <a:endParaRPr lang="cs-CZ"/>
          </a:p>
        </c:txPr>
        <c:crossAx val="233328640"/>
        <c:crosses val="autoZero"/>
        <c:crossBetween val="between"/>
      </c:valAx>
    </c:plotArea>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b="1" i="0" baseline="0">
                <a:solidFill>
                  <a:srgbClr val="233060"/>
                </a:solidFill>
                <a:effectLst/>
              </a:rPr>
              <a:t>Biogas categories' share in heat supply</a:t>
            </a:r>
            <a:endParaRPr lang="cs-CZ" sz="1000">
              <a:solidFill>
                <a:srgbClr val="233060"/>
              </a:solidFill>
              <a:effectLst/>
            </a:endParaRPr>
          </a:p>
        </c:rich>
      </c:tx>
      <c:layout>
        <c:manualLayout>
          <c:xMode val="edge"/>
          <c:yMode val="edge"/>
          <c:x val="4.7782279918968204E-2"/>
          <c:y val="0"/>
        </c:manualLayout>
      </c:layout>
      <c:overlay val="0"/>
    </c:title>
    <c:autoTitleDeleted val="0"/>
    <c:plotArea>
      <c:layout>
        <c:manualLayout>
          <c:layoutTarget val="inner"/>
          <c:xMode val="edge"/>
          <c:yMode val="edge"/>
          <c:x val="0.4489444797987297"/>
          <c:y val="0.16345875810428023"/>
          <c:w val="0.38131119641241989"/>
          <c:h val="0.79069805029391405"/>
        </c:manualLayout>
      </c:layout>
      <c:doughnutChart>
        <c:varyColors val="1"/>
        <c:ser>
          <c:idx val="0"/>
          <c:order val="0"/>
          <c:dLbls>
            <c:dLbl>
              <c:idx val="0"/>
              <c:numFmt formatCode="0%" sourceLinked="0"/>
              <c:spPr/>
              <c:txPr>
                <a:bodyPr/>
                <a:lstStyle/>
                <a:p>
                  <a:pPr>
                    <a:defRPr sz="900">
                      <a:solidFill>
                        <a:schemeClr val="bg1"/>
                      </a:solidFill>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extLst>
                <c:ext xmlns:c16="http://schemas.microsoft.com/office/drawing/2014/chart" uri="{C3380CC4-5D6E-409C-BE32-E72D297353CC}">
                  <c16:uniqueId val="{00000000-C87A-4AC0-B436-9882062371ED}"/>
                </c:ext>
              </c:extLst>
            </c:dLbl>
            <c:dLbl>
              <c:idx val="1"/>
              <c:layout>
                <c:manualLayout>
                  <c:x val="0.13123616937353927"/>
                  <c:y val="0.12104118019730301"/>
                </c:manualLayout>
              </c:layout>
              <c:numFmt formatCode="0.0%" sourceLinked="0"/>
              <c:spPr>
                <a:ln w="3175"/>
              </c:spPr>
              <c:txPr>
                <a:bodyPr/>
                <a:lstStyle/>
                <a:p>
                  <a:pPr>
                    <a:defRPr sz="900">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9CA-4385-9178-87F937D55918}"/>
                </c:ext>
              </c:extLst>
            </c:dLbl>
            <c:dLbl>
              <c:idx val="2"/>
              <c:spPr>
                <a:noFill/>
                <a:ln>
                  <a:noFill/>
                </a:ln>
                <a:effectLst/>
              </c:spPr>
              <c:txPr>
                <a:bodyPr/>
                <a:lstStyle/>
                <a:p>
                  <a:pPr>
                    <a:defRPr sz="900">
                      <a:solidFill>
                        <a:schemeClr val="bg1"/>
                      </a:solidFill>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extLst>
                <c:ext xmlns:c16="http://schemas.microsoft.com/office/drawing/2014/chart" uri="{C3380CC4-5D6E-409C-BE32-E72D297353CC}">
                  <c16:uniqueId val="{00000000-088D-48F6-83FC-D0F41AEA2FF1}"/>
                </c:ext>
              </c:extLst>
            </c:dLbl>
            <c:spPr>
              <a:noFill/>
              <a:ln>
                <a:noFill/>
              </a:ln>
              <a:effectLst/>
            </c:spPr>
            <c:txPr>
              <a:bodyPr/>
              <a:lstStyle/>
              <a:p>
                <a:pPr>
                  <a:defRPr sz="900">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'5.4'!$A$23:$A$25</c:f>
              <c:strCache>
                <c:ptCount val="3"/>
                <c:pt idx="0">
                  <c:v>Landfill gas</c:v>
                </c:pt>
                <c:pt idx="1">
                  <c:v>Wastewater sludge gas (WWTP)</c:v>
                </c:pt>
                <c:pt idx="2">
                  <c:v>Other biogas</c:v>
                </c:pt>
              </c:strCache>
            </c:strRef>
          </c:cat>
          <c:val>
            <c:numRef>
              <c:f>'5.4'!$N$23:$N$25</c:f>
              <c:numCache>
                <c:formatCode>#,##0.0</c:formatCode>
                <c:ptCount val="3"/>
                <c:pt idx="0">
                  <c:v>38.152700999999993</c:v>
                </c:pt>
                <c:pt idx="1">
                  <c:v>14.778289000000001</c:v>
                </c:pt>
                <c:pt idx="2">
                  <c:v>442.55592100000007</c:v>
                </c:pt>
              </c:numCache>
            </c:numRef>
          </c:val>
          <c:extLst>
            <c:ext xmlns:c16="http://schemas.microsoft.com/office/drawing/2014/chart" uri="{C3380CC4-5D6E-409C-BE32-E72D297353CC}">
              <c16:uniqueId val="{00000002-89CA-4385-9178-87F937D55918}"/>
            </c:ext>
          </c:extLst>
        </c:ser>
        <c:dLbls>
          <c:showLegendKey val="0"/>
          <c:showVal val="0"/>
          <c:showCatName val="0"/>
          <c:showSerName val="0"/>
          <c:showPercent val="0"/>
          <c:showBubbleSize val="0"/>
          <c:showLeaderLines val="1"/>
        </c:dLbls>
        <c:firstSliceAng val="71"/>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solidFill>
                  <a:srgbClr val="233060"/>
                </a:solidFill>
                <a:effectLst/>
              </a:rPr>
              <a:t>Supply of heat from biogas [</a:t>
            </a:r>
            <a:r>
              <a:rPr lang="cs-CZ" sz="1000" b="1" i="0" baseline="0">
                <a:solidFill>
                  <a:srgbClr val="233060"/>
                </a:solidFill>
                <a:effectLst/>
              </a:rPr>
              <a:t>TJ</a:t>
            </a:r>
            <a:r>
              <a:rPr lang="en-US" sz="1000" b="1" i="0" baseline="0">
                <a:solidFill>
                  <a:srgbClr val="233060"/>
                </a:solidFill>
                <a:effectLst/>
              </a:rPr>
              <a:t>]</a:t>
            </a:r>
            <a:endParaRPr lang="cs-CZ" sz="1000">
              <a:solidFill>
                <a:srgbClr val="233060"/>
              </a:solidFill>
              <a:effectLst/>
            </a:endParaRPr>
          </a:p>
        </c:rich>
      </c:tx>
      <c:layout>
        <c:manualLayout>
          <c:xMode val="edge"/>
          <c:yMode val="edge"/>
          <c:x val="0"/>
          <c:y val="0"/>
        </c:manualLayout>
      </c:layout>
      <c:overlay val="0"/>
    </c:title>
    <c:autoTitleDeleted val="0"/>
    <c:plotArea>
      <c:layout>
        <c:manualLayout>
          <c:layoutTarget val="inner"/>
          <c:xMode val="edge"/>
          <c:yMode val="edge"/>
          <c:x val="0.1236734401910453"/>
          <c:y val="0.20874583333333332"/>
          <c:w val="0.84557883094801833"/>
          <c:h val="0.61349374999999995"/>
        </c:manualLayout>
      </c:layout>
      <c:barChart>
        <c:barDir val="col"/>
        <c:grouping val="stacked"/>
        <c:varyColors val="0"/>
        <c:ser>
          <c:idx val="0"/>
          <c:order val="0"/>
          <c:tx>
            <c:strRef>
              <c:f>'5.4'!$A$23</c:f>
              <c:strCache>
                <c:ptCount val="1"/>
                <c:pt idx="0">
                  <c:v>Landfill gas</c:v>
                </c:pt>
              </c:strCache>
            </c:strRef>
          </c:tx>
          <c:invertIfNegative val="0"/>
          <c:val>
            <c:numRef>
              <c:f>'5.4'!$B$23:$M$23</c:f>
              <c:numCache>
                <c:formatCode>#,##0.0</c:formatCode>
                <c:ptCount val="12"/>
                <c:pt idx="0">
                  <c:v>3.46</c:v>
                </c:pt>
                <c:pt idx="1">
                  <c:v>5.05</c:v>
                </c:pt>
                <c:pt idx="2">
                  <c:v>3.6320000000000001</c:v>
                </c:pt>
                <c:pt idx="3">
                  <c:v>3.472</c:v>
                </c:pt>
                <c:pt idx="4">
                  <c:v>2.57</c:v>
                </c:pt>
                <c:pt idx="5">
                  <c:v>2.0098780000000001</c:v>
                </c:pt>
                <c:pt idx="6">
                  <c:v>1.964105</c:v>
                </c:pt>
                <c:pt idx="7">
                  <c:v>2.4906190000000001</c:v>
                </c:pt>
                <c:pt idx="8">
                  <c:v>2.444099</c:v>
                </c:pt>
                <c:pt idx="9">
                  <c:v>3.6320000000000001</c:v>
                </c:pt>
                <c:pt idx="10">
                  <c:v>3.524</c:v>
                </c:pt>
                <c:pt idx="11">
                  <c:v>3.9039999999999999</c:v>
                </c:pt>
              </c:numCache>
            </c:numRef>
          </c:val>
          <c:extLst>
            <c:ext xmlns:c16="http://schemas.microsoft.com/office/drawing/2014/chart" uri="{C3380CC4-5D6E-409C-BE32-E72D297353CC}">
              <c16:uniqueId val="{00000000-2866-4525-B39C-E4AC50293D06}"/>
            </c:ext>
          </c:extLst>
        </c:ser>
        <c:ser>
          <c:idx val="1"/>
          <c:order val="1"/>
          <c:tx>
            <c:strRef>
              <c:f>'5.4'!$A$24</c:f>
              <c:strCache>
                <c:ptCount val="1"/>
                <c:pt idx="0">
                  <c:v>Wastewater sludge gas (WWTP)</c:v>
                </c:pt>
              </c:strCache>
            </c:strRef>
          </c:tx>
          <c:invertIfNegative val="0"/>
          <c:val>
            <c:numRef>
              <c:f>'5.4'!$B$24:$M$24</c:f>
              <c:numCache>
                <c:formatCode>#,##0.0</c:formatCode>
                <c:ptCount val="12"/>
                <c:pt idx="0">
                  <c:v>0.84442399999999995</c:v>
                </c:pt>
                <c:pt idx="1">
                  <c:v>1.4708919999999999</c:v>
                </c:pt>
                <c:pt idx="2">
                  <c:v>1.574076</c:v>
                </c:pt>
                <c:pt idx="3">
                  <c:v>1.752921</c:v>
                </c:pt>
                <c:pt idx="4">
                  <c:v>1.3132409999999999</c:v>
                </c:pt>
                <c:pt idx="5">
                  <c:v>1.5104980000000001</c:v>
                </c:pt>
                <c:pt idx="6">
                  <c:v>1.2306889999999999</c:v>
                </c:pt>
                <c:pt idx="7">
                  <c:v>0.92045500000000002</c:v>
                </c:pt>
                <c:pt idx="8">
                  <c:v>1.0245390000000001</c:v>
                </c:pt>
                <c:pt idx="9">
                  <c:v>1.1953090000000002</c:v>
                </c:pt>
                <c:pt idx="10">
                  <c:v>1.0235909999999999</c:v>
                </c:pt>
                <c:pt idx="11">
                  <c:v>0.91765399999999997</c:v>
                </c:pt>
              </c:numCache>
            </c:numRef>
          </c:val>
          <c:extLst>
            <c:ext xmlns:c16="http://schemas.microsoft.com/office/drawing/2014/chart" uri="{C3380CC4-5D6E-409C-BE32-E72D297353CC}">
              <c16:uniqueId val="{00000001-2866-4525-B39C-E4AC50293D06}"/>
            </c:ext>
          </c:extLst>
        </c:ser>
        <c:ser>
          <c:idx val="2"/>
          <c:order val="2"/>
          <c:tx>
            <c:strRef>
              <c:f>'5.4'!$A$25</c:f>
              <c:strCache>
                <c:ptCount val="1"/>
                <c:pt idx="0">
                  <c:v>Other biogas</c:v>
                </c:pt>
              </c:strCache>
            </c:strRef>
          </c:tx>
          <c:invertIfNegative val="0"/>
          <c:val>
            <c:numRef>
              <c:f>'5.4'!$B$25:$M$25</c:f>
              <c:numCache>
                <c:formatCode>#,##0.0</c:formatCode>
                <c:ptCount val="12"/>
                <c:pt idx="0">
                  <c:v>55.021015999999996</c:v>
                </c:pt>
                <c:pt idx="1">
                  <c:v>45.693416000000006</c:v>
                </c:pt>
                <c:pt idx="2">
                  <c:v>43.832010000000018</c:v>
                </c:pt>
                <c:pt idx="3">
                  <c:v>36.330558000000003</c:v>
                </c:pt>
                <c:pt idx="4">
                  <c:v>29.268256000000012</c:v>
                </c:pt>
                <c:pt idx="5">
                  <c:v>23.885017000000005</c:v>
                </c:pt>
                <c:pt idx="6">
                  <c:v>21.636954999999997</c:v>
                </c:pt>
                <c:pt idx="7">
                  <c:v>20.235430000000001</c:v>
                </c:pt>
                <c:pt idx="8">
                  <c:v>25.892252000000006</c:v>
                </c:pt>
                <c:pt idx="9">
                  <c:v>38.372672000000001</c:v>
                </c:pt>
                <c:pt idx="10">
                  <c:v>48.425518000000004</c:v>
                </c:pt>
                <c:pt idx="11">
                  <c:v>53.962821000000019</c:v>
                </c:pt>
              </c:numCache>
            </c:numRef>
          </c:val>
          <c:extLst>
            <c:ext xmlns:c16="http://schemas.microsoft.com/office/drawing/2014/chart" uri="{C3380CC4-5D6E-409C-BE32-E72D297353CC}">
              <c16:uniqueId val="{00000002-2866-4525-B39C-E4AC50293D06}"/>
            </c:ext>
          </c:extLst>
        </c:ser>
        <c:dLbls>
          <c:showLegendKey val="0"/>
          <c:showVal val="0"/>
          <c:showCatName val="0"/>
          <c:showSerName val="0"/>
          <c:showPercent val="0"/>
          <c:showBubbleSize val="0"/>
        </c:dLbls>
        <c:gapWidth val="50"/>
        <c:overlap val="100"/>
        <c:axId val="235041152"/>
        <c:axId val="235042688"/>
      </c:barChart>
      <c:catAx>
        <c:axId val="235041152"/>
        <c:scaling>
          <c:orientation val="minMax"/>
        </c:scaling>
        <c:delete val="0"/>
        <c:axPos val="b"/>
        <c:numFmt formatCode="General" sourceLinked="1"/>
        <c:majorTickMark val="none"/>
        <c:minorTickMark val="none"/>
        <c:tickLblPos val="nextTo"/>
        <c:txPr>
          <a:bodyPr/>
          <a:lstStyle/>
          <a:p>
            <a:pPr>
              <a:defRPr sz="900"/>
            </a:pPr>
            <a:endParaRPr lang="cs-CZ"/>
          </a:p>
        </c:txPr>
        <c:crossAx val="235042688"/>
        <c:crosses val="autoZero"/>
        <c:auto val="1"/>
        <c:lblAlgn val="ctr"/>
        <c:lblOffset val="100"/>
        <c:noMultiLvlLbl val="0"/>
      </c:catAx>
      <c:valAx>
        <c:axId val="23504268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504115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'5.4'!$P$15</c:f>
              <c:strCache>
                <c:ptCount val="1"/>
              </c:strCache>
            </c:strRef>
          </c:tx>
          <c:invertIfNegative val="0"/>
          <c:cat>
            <c:numRef>
              <c:f>'5.4'!$Q$14</c:f>
              <c:numCache>
                <c:formatCode>General</c:formatCode>
                <c:ptCount val="1"/>
              </c:numCache>
            </c:numRef>
          </c:cat>
          <c:val>
            <c:numRef>
              <c:f>'5.4'!$Q$15</c:f>
              <c:numCache>
                <c:formatCode>General</c:formatCode>
                <c:ptCount val="1"/>
              </c:numCache>
            </c:numRef>
          </c:val>
          <c:extLst>
            <c:ext xmlns:c16="http://schemas.microsoft.com/office/drawing/2014/chart" uri="{C3380CC4-5D6E-409C-BE32-E72D297353CC}">
              <c16:uniqueId val="{00000000-4BAB-4D3B-9176-13160CFDC7FE}"/>
            </c:ext>
          </c:extLst>
        </c:ser>
        <c:ser>
          <c:idx val="1"/>
          <c:order val="1"/>
          <c:tx>
            <c:strRef>
              <c:f>'5.4'!$P$16</c:f>
              <c:strCache>
                <c:ptCount val="1"/>
              </c:strCache>
            </c:strRef>
          </c:tx>
          <c:invertIfNegative val="0"/>
          <c:cat>
            <c:numRef>
              <c:f>'5.4'!$Q$14</c:f>
              <c:numCache>
                <c:formatCode>General</c:formatCode>
                <c:ptCount val="1"/>
              </c:numCache>
            </c:numRef>
          </c:cat>
          <c:val>
            <c:numRef>
              <c:f>'5.4'!$Q$16</c:f>
              <c:numCache>
                <c:formatCode>General</c:formatCode>
                <c:ptCount val="1"/>
              </c:numCache>
            </c:numRef>
          </c:val>
          <c:extLst>
            <c:ext xmlns:c16="http://schemas.microsoft.com/office/drawing/2014/chart" uri="{C3380CC4-5D6E-409C-BE32-E72D297353CC}">
              <c16:uniqueId val="{00000001-4BAB-4D3B-9176-13160CFDC7FE}"/>
            </c:ext>
          </c:extLst>
        </c:ser>
        <c:ser>
          <c:idx val="2"/>
          <c:order val="2"/>
          <c:tx>
            <c:strRef>
              <c:f>'5.4'!$P$17</c:f>
              <c:strCache>
                <c:ptCount val="1"/>
              </c:strCache>
            </c:strRef>
          </c:tx>
          <c:invertIfNegative val="0"/>
          <c:cat>
            <c:numRef>
              <c:f>'5.4'!$Q$14</c:f>
              <c:numCache>
                <c:formatCode>General</c:formatCode>
                <c:ptCount val="1"/>
              </c:numCache>
            </c:numRef>
          </c:cat>
          <c:val>
            <c:numRef>
              <c:f>'5.4'!$Q$17</c:f>
              <c:numCache>
                <c:formatCode>General</c:formatCode>
                <c:ptCount val="1"/>
              </c:numCache>
            </c:numRef>
          </c:val>
          <c:extLst>
            <c:ext xmlns:c16="http://schemas.microsoft.com/office/drawing/2014/chart" uri="{C3380CC4-5D6E-409C-BE32-E72D297353CC}">
              <c16:uniqueId val="{00000002-4BAB-4D3B-9176-13160CFDC7FE}"/>
            </c:ext>
          </c:extLst>
        </c:ser>
        <c:ser>
          <c:idx val="3"/>
          <c:order val="3"/>
          <c:tx>
            <c:strRef>
              <c:f>'5.4'!$P$18</c:f>
              <c:strCache>
                <c:ptCount val="1"/>
              </c:strCache>
            </c:strRef>
          </c:tx>
          <c:invertIfNegative val="0"/>
          <c:cat>
            <c:numRef>
              <c:f>'5.4'!$Q$14</c:f>
              <c:numCache>
                <c:formatCode>General</c:formatCode>
                <c:ptCount val="1"/>
              </c:numCache>
            </c:numRef>
          </c:cat>
          <c:val>
            <c:numRef>
              <c:f>'5.4'!$Q$18</c:f>
              <c:numCache>
                <c:formatCode>General</c:formatCode>
                <c:ptCount val="1"/>
              </c:numCache>
            </c:numRef>
          </c:val>
          <c:extLst>
            <c:ext xmlns:c16="http://schemas.microsoft.com/office/drawing/2014/chart" uri="{C3380CC4-5D6E-409C-BE32-E72D297353CC}">
              <c16:uniqueId val="{00000003-4BAB-4D3B-9176-13160CFDC7FE}"/>
            </c:ext>
          </c:extLst>
        </c:ser>
        <c:ser>
          <c:idx val="4"/>
          <c:order val="4"/>
          <c:tx>
            <c:strRef>
              <c:f>'5.4'!$P$19</c:f>
              <c:strCache>
                <c:ptCount val="1"/>
              </c:strCache>
            </c:strRef>
          </c:tx>
          <c:invertIfNegative val="0"/>
          <c:cat>
            <c:numRef>
              <c:f>'5.4'!$Q$14</c:f>
              <c:numCache>
                <c:formatCode>General</c:formatCode>
                <c:ptCount val="1"/>
              </c:numCache>
            </c:numRef>
          </c:cat>
          <c:val>
            <c:numRef>
              <c:f>'5.4'!$Q$19</c:f>
              <c:numCache>
                <c:formatCode>General</c:formatCode>
                <c:ptCount val="1"/>
              </c:numCache>
            </c:numRef>
          </c:val>
          <c:extLst>
            <c:ext xmlns:c16="http://schemas.microsoft.com/office/drawing/2014/chart" uri="{C3380CC4-5D6E-409C-BE32-E72D297353CC}">
              <c16:uniqueId val="{00000004-4BAB-4D3B-9176-13160CFDC7FE}"/>
            </c:ext>
          </c:extLst>
        </c:ser>
        <c:ser>
          <c:idx val="5"/>
          <c:order val="5"/>
          <c:tx>
            <c:strRef>
              <c:f>'5.4'!$P$20</c:f>
              <c:strCache>
                <c:ptCount val="1"/>
              </c:strCache>
            </c:strRef>
          </c:tx>
          <c:spPr>
            <a:solidFill>
              <a:schemeClr val="accent6"/>
            </a:solidFill>
          </c:spPr>
          <c:invertIfNegative val="0"/>
          <c:cat>
            <c:numRef>
              <c:f>'5.4'!$Q$14</c:f>
              <c:numCache>
                <c:formatCode>General</c:formatCode>
                <c:ptCount val="1"/>
              </c:numCache>
            </c:numRef>
          </c:cat>
          <c:val>
            <c:numRef>
              <c:f>'5.4'!$Q$20</c:f>
              <c:numCache>
                <c:formatCode>General</c:formatCode>
                <c:ptCount val="1"/>
              </c:numCache>
            </c:numRef>
          </c:val>
          <c:extLst>
            <c:ext xmlns:c16="http://schemas.microsoft.com/office/drawing/2014/chart" uri="{C3380CC4-5D6E-409C-BE32-E72D297353CC}">
              <c16:uniqueId val="{00000005-4BAB-4D3B-9176-13160CFDC7FE}"/>
            </c:ext>
          </c:extLst>
        </c:ser>
        <c:ser>
          <c:idx val="6"/>
          <c:order val="6"/>
          <c:tx>
            <c:strRef>
              <c:f>'5.4'!$P$21</c:f>
              <c:strCache>
                <c:ptCount val="1"/>
              </c:strCache>
            </c:strRef>
          </c:tx>
          <c:spPr>
            <a:solidFill>
              <a:srgbClr val="F0948F"/>
            </a:solidFill>
          </c:spPr>
          <c:invertIfNegative val="0"/>
          <c:cat>
            <c:numRef>
              <c:f>'5.4'!$Q$14</c:f>
              <c:numCache>
                <c:formatCode>General</c:formatCode>
                <c:ptCount val="1"/>
              </c:numCache>
            </c:numRef>
          </c:cat>
          <c:val>
            <c:numRef>
              <c:f>'5.4'!$Q$21</c:f>
              <c:numCache>
                <c:formatCode>General</c:formatCode>
                <c:ptCount val="1"/>
              </c:numCache>
            </c:numRef>
          </c:val>
          <c:extLst>
            <c:ext xmlns:c16="http://schemas.microsoft.com/office/drawing/2014/chart" uri="{C3380CC4-5D6E-409C-BE32-E72D297353CC}">
              <c16:uniqueId val="{00000006-4BAB-4D3B-9176-13160CFDC7FE}"/>
            </c:ext>
          </c:extLst>
        </c:ser>
        <c:dLbls>
          <c:showLegendKey val="0"/>
          <c:showVal val="0"/>
          <c:showCatName val="0"/>
          <c:showSerName val="0"/>
          <c:showPercent val="0"/>
          <c:showBubbleSize val="0"/>
        </c:dLbls>
        <c:gapWidth val="150"/>
        <c:axId val="235095168"/>
        <c:axId val="235096704"/>
      </c:barChart>
      <c:catAx>
        <c:axId val="235095168"/>
        <c:scaling>
          <c:orientation val="minMax"/>
        </c:scaling>
        <c:delete val="1"/>
        <c:axPos val="b"/>
        <c:numFmt formatCode="General" sourceLinked="1"/>
        <c:majorTickMark val="out"/>
        <c:minorTickMark val="none"/>
        <c:tickLblPos val="nextTo"/>
        <c:crossAx val="235096704"/>
        <c:crosses val="autoZero"/>
        <c:auto val="1"/>
        <c:lblAlgn val="ctr"/>
        <c:lblOffset val="100"/>
        <c:noMultiLvlLbl val="0"/>
      </c:catAx>
      <c:valAx>
        <c:axId val="235096704"/>
        <c:scaling>
          <c:orientation val="minMax"/>
        </c:scaling>
        <c:delete val="1"/>
        <c:axPos val="l"/>
        <c:numFmt formatCode="General" sourceLinked="1"/>
        <c:majorTickMark val="out"/>
        <c:minorTickMark val="none"/>
        <c:tickLblPos val="nextTo"/>
        <c:crossAx val="23509516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'5.4'!$P$23</c:f>
              <c:strCache>
                <c:ptCount val="1"/>
              </c:strCache>
            </c:strRef>
          </c:tx>
          <c:invertIfNegative val="0"/>
          <c:cat>
            <c:numRef>
              <c:f>'5.4'!$Q$22</c:f>
              <c:numCache>
                <c:formatCode>General</c:formatCode>
                <c:ptCount val="1"/>
              </c:numCache>
            </c:numRef>
          </c:cat>
          <c:val>
            <c:numRef>
              <c:f>'5.4'!$Q$23</c:f>
              <c:numCache>
                <c:formatCode>General</c:formatCode>
                <c:ptCount val="1"/>
              </c:numCache>
            </c:numRef>
          </c:val>
          <c:extLst>
            <c:ext xmlns:c16="http://schemas.microsoft.com/office/drawing/2014/chart" uri="{C3380CC4-5D6E-409C-BE32-E72D297353CC}">
              <c16:uniqueId val="{00000000-BDDA-418B-8F7D-C9525CDB7C14}"/>
            </c:ext>
          </c:extLst>
        </c:ser>
        <c:ser>
          <c:idx val="1"/>
          <c:order val="1"/>
          <c:tx>
            <c:strRef>
              <c:f>'5.4'!$P$24</c:f>
              <c:strCache>
                <c:ptCount val="1"/>
              </c:strCache>
            </c:strRef>
          </c:tx>
          <c:invertIfNegative val="0"/>
          <c:cat>
            <c:numRef>
              <c:f>'5.4'!$Q$22</c:f>
              <c:numCache>
                <c:formatCode>General</c:formatCode>
                <c:ptCount val="1"/>
              </c:numCache>
            </c:numRef>
          </c:cat>
          <c:val>
            <c:numRef>
              <c:f>'5.4'!$Q$24</c:f>
              <c:numCache>
                <c:formatCode>General</c:formatCode>
                <c:ptCount val="1"/>
              </c:numCache>
            </c:numRef>
          </c:val>
          <c:extLst>
            <c:ext xmlns:c16="http://schemas.microsoft.com/office/drawing/2014/chart" uri="{C3380CC4-5D6E-409C-BE32-E72D297353CC}">
              <c16:uniqueId val="{00000001-BDDA-418B-8F7D-C9525CDB7C14}"/>
            </c:ext>
          </c:extLst>
        </c:ser>
        <c:ser>
          <c:idx val="2"/>
          <c:order val="2"/>
          <c:tx>
            <c:strRef>
              <c:f>'5.4'!$P$25</c:f>
              <c:strCache>
                <c:ptCount val="1"/>
              </c:strCache>
            </c:strRef>
          </c:tx>
          <c:invertIfNegative val="0"/>
          <c:cat>
            <c:numRef>
              <c:f>'5.4'!$Q$22</c:f>
              <c:numCache>
                <c:formatCode>General</c:formatCode>
                <c:ptCount val="1"/>
              </c:numCache>
            </c:numRef>
          </c:cat>
          <c:val>
            <c:numRef>
              <c:f>'5.4'!$Q$25</c:f>
              <c:numCache>
                <c:formatCode>General</c:formatCode>
                <c:ptCount val="1"/>
              </c:numCache>
            </c:numRef>
          </c:val>
          <c:extLst>
            <c:ext xmlns:c16="http://schemas.microsoft.com/office/drawing/2014/chart" uri="{C3380CC4-5D6E-409C-BE32-E72D297353CC}">
              <c16:uniqueId val="{00000002-BDDA-418B-8F7D-C9525CDB7C14}"/>
            </c:ext>
          </c:extLst>
        </c:ser>
        <c:dLbls>
          <c:showLegendKey val="0"/>
          <c:showVal val="0"/>
          <c:showCatName val="0"/>
          <c:showSerName val="0"/>
          <c:showPercent val="0"/>
          <c:showBubbleSize val="0"/>
        </c:dLbls>
        <c:gapWidth val="150"/>
        <c:axId val="235209856"/>
        <c:axId val="235211392"/>
      </c:barChart>
      <c:catAx>
        <c:axId val="235209856"/>
        <c:scaling>
          <c:orientation val="minMax"/>
        </c:scaling>
        <c:delete val="1"/>
        <c:axPos val="b"/>
        <c:numFmt formatCode="General" sourceLinked="1"/>
        <c:majorTickMark val="out"/>
        <c:minorTickMark val="none"/>
        <c:tickLblPos val="nextTo"/>
        <c:crossAx val="235211392"/>
        <c:crosses val="autoZero"/>
        <c:auto val="1"/>
        <c:lblAlgn val="ctr"/>
        <c:lblOffset val="100"/>
        <c:noMultiLvlLbl val="0"/>
      </c:catAx>
      <c:valAx>
        <c:axId val="235211392"/>
        <c:scaling>
          <c:orientation val="minMax"/>
        </c:scaling>
        <c:delete val="1"/>
        <c:axPos val="l"/>
        <c:numFmt formatCode="General" sourceLinked="1"/>
        <c:majorTickMark val="out"/>
        <c:minorTickMark val="none"/>
        <c:tickLblPos val="nextTo"/>
        <c:crossAx val="23520985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'5.4'!$P$6</c:f>
              <c:strCache>
                <c:ptCount val="1"/>
              </c:strCache>
            </c:strRef>
          </c:tx>
          <c:spPr>
            <a:solidFill>
              <a:schemeClr val="tx2"/>
            </a:solidFill>
          </c:spPr>
          <c:invertIfNegative val="0"/>
          <c:cat>
            <c:numRef>
              <c:f>'5.4'!$Q$5</c:f>
              <c:numCache>
                <c:formatCode>General</c:formatCode>
                <c:ptCount val="1"/>
              </c:numCache>
            </c:numRef>
          </c:cat>
          <c:val>
            <c:numRef>
              <c:f>'5.4'!$Q$6</c:f>
              <c:numCache>
                <c:formatCode>General</c:formatCode>
                <c:ptCount val="1"/>
              </c:numCache>
            </c:numRef>
          </c:val>
          <c:extLst>
            <c:ext xmlns:c16="http://schemas.microsoft.com/office/drawing/2014/chart" uri="{C3380CC4-5D6E-409C-BE32-E72D297353CC}">
              <c16:uniqueId val="{00000000-FE9F-4E23-BE1A-AFA49BA024E5}"/>
            </c:ext>
          </c:extLst>
        </c:ser>
        <c:ser>
          <c:idx val="1"/>
          <c:order val="1"/>
          <c:tx>
            <c:strRef>
              <c:f>'5.4'!$P$7</c:f>
              <c:strCache>
                <c:ptCount val="1"/>
              </c:strCache>
            </c:strRef>
          </c:tx>
          <c:spPr>
            <a:solidFill>
              <a:schemeClr val="accent2"/>
            </a:solidFill>
          </c:spPr>
          <c:invertIfNegative val="0"/>
          <c:cat>
            <c:numRef>
              <c:f>'5.4'!$Q$5</c:f>
              <c:numCache>
                <c:formatCode>General</c:formatCode>
                <c:ptCount val="1"/>
              </c:numCache>
            </c:numRef>
          </c:cat>
          <c:val>
            <c:numRef>
              <c:f>'5.4'!$Q$7</c:f>
              <c:numCache>
                <c:formatCode>General</c:formatCode>
                <c:ptCount val="1"/>
              </c:numCache>
            </c:numRef>
          </c:val>
          <c:extLst>
            <c:ext xmlns:c16="http://schemas.microsoft.com/office/drawing/2014/chart" uri="{C3380CC4-5D6E-409C-BE32-E72D297353CC}">
              <c16:uniqueId val="{00000001-FE9F-4E23-BE1A-AFA49BA024E5}"/>
            </c:ext>
          </c:extLst>
        </c:ser>
        <c:ser>
          <c:idx val="2"/>
          <c:order val="2"/>
          <c:tx>
            <c:strRef>
              <c:f>'5.4'!$P$8</c:f>
              <c:strCache>
                <c:ptCount val="1"/>
              </c:strCache>
            </c:strRef>
          </c:tx>
          <c:spPr>
            <a:solidFill>
              <a:schemeClr val="accent3"/>
            </a:solidFill>
          </c:spPr>
          <c:invertIfNegative val="0"/>
          <c:cat>
            <c:numRef>
              <c:f>'5.4'!$Q$5</c:f>
              <c:numCache>
                <c:formatCode>General</c:formatCode>
                <c:ptCount val="1"/>
              </c:numCache>
            </c:numRef>
          </c:cat>
          <c:val>
            <c:numRef>
              <c:f>'5.4'!$Q$8</c:f>
              <c:numCache>
                <c:formatCode>General</c:formatCode>
                <c:ptCount val="1"/>
              </c:numCache>
            </c:numRef>
          </c:val>
          <c:extLst>
            <c:ext xmlns:c16="http://schemas.microsoft.com/office/drawing/2014/chart" uri="{C3380CC4-5D6E-409C-BE32-E72D297353CC}">
              <c16:uniqueId val="{00000002-FE9F-4E23-BE1A-AFA49BA024E5}"/>
            </c:ext>
          </c:extLst>
        </c:ser>
        <c:ser>
          <c:idx val="3"/>
          <c:order val="3"/>
          <c:tx>
            <c:strRef>
              <c:f>'5.4'!$P$9</c:f>
              <c:strCache>
                <c:ptCount val="1"/>
              </c:strCache>
            </c:strRef>
          </c:tx>
          <c:spPr>
            <a:solidFill>
              <a:schemeClr val="accent4"/>
            </a:solidFill>
          </c:spPr>
          <c:invertIfNegative val="0"/>
          <c:cat>
            <c:numRef>
              <c:f>'5.4'!$Q$5</c:f>
              <c:numCache>
                <c:formatCode>General</c:formatCode>
                <c:ptCount val="1"/>
              </c:numCache>
            </c:numRef>
          </c:cat>
          <c:val>
            <c:numRef>
              <c:f>'5.4'!$Q$9</c:f>
              <c:numCache>
                <c:formatCode>General</c:formatCode>
                <c:ptCount val="1"/>
              </c:numCache>
            </c:numRef>
          </c:val>
          <c:extLst>
            <c:ext xmlns:c16="http://schemas.microsoft.com/office/drawing/2014/chart" uri="{C3380CC4-5D6E-409C-BE32-E72D297353CC}">
              <c16:uniqueId val="{00000003-FE9F-4E23-BE1A-AFA49BA024E5}"/>
            </c:ext>
          </c:extLst>
        </c:ser>
        <c:ser>
          <c:idx val="4"/>
          <c:order val="4"/>
          <c:tx>
            <c:strRef>
              <c:f>'5.4'!$P$10</c:f>
              <c:strCache>
                <c:ptCount val="1"/>
              </c:strCache>
            </c:strRef>
          </c:tx>
          <c:spPr>
            <a:solidFill>
              <a:schemeClr val="accent5"/>
            </a:solidFill>
          </c:spPr>
          <c:invertIfNegative val="0"/>
          <c:cat>
            <c:numRef>
              <c:f>'5.4'!$Q$5</c:f>
              <c:numCache>
                <c:formatCode>General</c:formatCode>
                <c:ptCount val="1"/>
              </c:numCache>
            </c:numRef>
          </c:cat>
          <c:val>
            <c:numRef>
              <c:f>'5.4'!$Q$10</c:f>
              <c:numCache>
                <c:formatCode>General</c:formatCode>
                <c:ptCount val="1"/>
              </c:numCache>
            </c:numRef>
          </c:val>
          <c:extLst>
            <c:ext xmlns:c16="http://schemas.microsoft.com/office/drawing/2014/chart" uri="{C3380CC4-5D6E-409C-BE32-E72D297353CC}">
              <c16:uniqueId val="{00000004-FE9F-4E23-BE1A-AFA49BA024E5}"/>
            </c:ext>
          </c:extLst>
        </c:ser>
        <c:ser>
          <c:idx val="5"/>
          <c:order val="5"/>
          <c:tx>
            <c:strRef>
              <c:f>'5.4'!$P$11</c:f>
              <c:strCache>
                <c:ptCount val="1"/>
              </c:strCache>
            </c:strRef>
          </c:tx>
          <c:spPr>
            <a:solidFill>
              <a:schemeClr val="accent6"/>
            </a:solidFill>
          </c:spPr>
          <c:invertIfNegative val="0"/>
          <c:cat>
            <c:numRef>
              <c:f>'5.4'!$Q$5</c:f>
              <c:numCache>
                <c:formatCode>General</c:formatCode>
                <c:ptCount val="1"/>
              </c:numCache>
            </c:numRef>
          </c:cat>
          <c:val>
            <c:numRef>
              <c:f>'5.4'!$Q$11</c:f>
              <c:numCache>
                <c:formatCode>General</c:formatCode>
                <c:ptCount val="1"/>
              </c:numCache>
            </c:numRef>
          </c:val>
          <c:extLst>
            <c:ext xmlns:c16="http://schemas.microsoft.com/office/drawing/2014/chart" uri="{C3380CC4-5D6E-409C-BE32-E72D297353CC}">
              <c16:uniqueId val="{00000005-FE9F-4E23-BE1A-AFA49BA024E5}"/>
            </c:ext>
          </c:extLst>
        </c:ser>
        <c:ser>
          <c:idx val="6"/>
          <c:order val="6"/>
          <c:tx>
            <c:strRef>
              <c:f>'5.4'!$P$12</c:f>
              <c:strCache>
                <c:ptCount val="1"/>
              </c:strCache>
            </c:strRef>
          </c:tx>
          <c:spPr>
            <a:solidFill>
              <a:srgbClr val="F0948F"/>
            </a:solidFill>
          </c:spPr>
          <c:invertIfNegative val="0"/>
          <c:cat>
            <c:numRef>
              <c:f>'5.4'!$Q$5</c:f>
              <c:numCache>
                <c:formatCode>General</c:formatCode>
                <c:ptCount val="1"/>
              </c:numCache>
            </c:numRef>
          </c:cat>
          <c:val>
            <c:numRef>
              <c:f>'5.4'!$Q$12</c:f>
              <c:numCache>
                <c:formatCode>General</c:formatCode>
                <c:ptCount val="1"/>
              </c:numCache>
            </c:numRef>
          </c:val>
          <c:extLst>
            <c:ext xmlns:c16="http://schemas.microsoft.com/office/drawing/2014/chart" uri="{C3380CC4-5D6E-409C-BE32-E72D297353CC}">
              <c16:uniqueId val="{00000006-FE9F-4E23-BE1A-AFA49BA024E5}"/>
            </c:ext>
          </c:extLst>
        </c:ser>
        <c:ser>
          <c:idx val="7"/>
          <c:order val="7"/>
          <c:tx>
            <c:strRef>
              <c:f>'5.4'!$P$13</c:f>
              <c:strCache>
                <c:ptCount val="1"/>
              </c:strCache>
            </c:strRef>
          </c:tx>
          <c:spPr>
            <a:solidFill>
              <a:srgbClr val="F7C9C7"/>
            </a:solidFill>
          </c:spPr>
          <c:invertIfNegative val="0"/>
          <c:cat>
            <c:numRef>
              <c:f>'5.4'!$Q$5</c:f>
              <c:numCache>
                <c:formatCode>General</c:formatCode>
                <c:ptCount val="1"/>
              </c:numCache>
            </c:numRef>
          </c:cat>
          <c:val>
            <c:numRef>
              <c:f>'5.4'!$Q$13</c:f>
              <c:numCache>
                <c:formatCode>General</c:formatCode>
                <c:ptCount val="1"/>
              </c:numCache>
            </c:numRef>
          </c:val>
          <c:extLst>
            <c:ext xmlns:c16="http://schemas.microsoft.com/office/drawing/2014/chart" uri="{C3380CC4-5D6E-409C-BE32-E72D297353CC}">
              <c16:uniqueId val="{00000007-FE9F-4E23-BE1A-AFA49BA024E5}"/>
            </c:ext>
          </c:extLst>
        </c:ser>
        <c:dLbls>
          <c:showLegendKey val="0"/>
          <c:showVal val="0"/>
          <c:showCatName val="0"/>
          <c:showSerName val="0"/>
          <c:showPercent val="0"/>
          <c:showBubbleSize val="0"/>
        </c:dLbls>
        <c:gapWidth val="150"/>
        <c:axId val="235256832"/>
        <c:axId val="235279104"/>
      </c:barChart>
      <c:catAx>
        <c:axId val="235256832"/>
        <c:scaling>
          <c:orientation val="minMax"/>
        </c:scaling>
        <c:delete val="1"/>
        <c:axPos val="b"/>
        <c:numFmt formatCode="General" sourceLinked="1"/>
        <c:majorTickMark val="out"/>
        <c:minorTickMark val="none"/>
        <c:tickLblPos val="nextTo"/>
        <c:crossAx val="235279104"/>
        <c:crosses val="autoZero"/>
        <c:auto val="1"/>
        <c:lblAlgn val="ctr"/>
        <c:lblOffset val="100"/>
        <c:noMultiLvlLbl val="0"/>
      </c:catAx>
      <c:valAx>
        <c:axId val="235279104"/>
        <c:scaling>
          <c:orientation val="minMax"/>
        </c:scaling>
        <c:delete val="1"/>
        <c:axPos val="l"/>
        <c:numFmt formatCode="General" sourceLinked="1"/>
        <c:majorTickMark val="out"/>
        <c:minorTickMark val="none"/>
        <c:tickLblPos val="nextTo"/>
        <c:crossAx val="23525683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b="1" i="0" baseline="0">
                <a:solidFill>
                  <a:srgbClr val="233060"/>
                </a:solidFill>
                <a:effectLst/>
              </a:rPr>
              <a:t>Czech Regions' share of heat generating plants' installed capacity</a:t>
            </a:r>
            <a:endParaRPr lang="cs-CZ" sz="1000">
              <a:solidFill>
                <a:srgbClr val="233060"/>
              </a:solidFill>
              <a:effectLst/>
            </a:endParaRPr>
          </a:p>
        </c:rich>
      </c:tx>
      <c:layout>
        <c:manualLayout>
          <c:xMode val="edge"/>
          <c:yMode val="edge"/>
          <c:x val="1.5281609763550259E-2"/>
          <c:y val="1.4397734000730657E-2"/>
        </c:manualLayout>
      </c:layout>
      <c:overlay val="0"/>
      <c:spPr>
        <a:solidFill>
          <a:sysClr val="window" lastClr="FFFFFF"/>
        </a:solidFill>
      </c:spPr>
    </c:title>
    <c:autoTitleDeleted val="0"/>
    <c:plotArea>
      <c:layout>
        <c:manualLayout>
          <c:layoutTarget val="inner"/>
          <c:xMode val="edge"/>
          <c:yMode val="edge"/>
          <c:x val="0.18515824300260497"/>
          <c:y val="0.2100765432287712"/>
          <c:w val="0.69816496918077742"/>
          <c:h val="0.77061688905213876"/>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A-3674-42EF-8DF5-AEED34660903}"/>
              </c:ext>
            </c:extLst>
          </c:dPt>
          <c:dPt>
            <c:idx val="1"/>
            <c:bubble3D val="0"/>
            <c:spPr>
              <a:solidFill>
                <a:schemeClr val="accent2"/>
              </a:solidFill>
            </c:spPr>
            <c:extLst>
              <c:ext xmlns:c16="http://schemas.microsoft.com/office/drawing/2014/chart" uri="{C3380CC4-5D6E-409C-BE32-E72D297353CC}">
                <c16:uniqueId val="{00000009-3674-42EF-8DF5-AEED34660903}"/>
              </c:ext>
            </c:extLst>
          </c:dPt>
          <c:dPt>
            <c:idx val="2"/>
            <c:bubble3D val="0"/>
            <c:spPr>
              <a:solidFill>
                <a:schemeClr val="accent3"/>
              </a:solidFill>
            </c:spPr>
            <c:extLst>
              <c:ext xmlns:c16="http://schemas.microsoft.com/office/drawing/2014/chart" uri="{C3380CC4-5D6E-409C-BE32-E72D297353CC}">
                <c16:uniqueId val="{00000008-3674-42EF-8DF5-AEED34660903}"/>
              </c:ext>
            </c:extLst>
          </c:dPt>
          <c:dPt>
            <c:idx val="3"/>
            <c:bubble3D val="0"/>
            <c:spPr>
              <a:solidFill>
                <a:schemeClr val="accent4"/>
              </a:solidFill>
            </c:spPr>
            <c:extLst>
              <c:ext xmlns:c16="http://schemas.microsoft.com/office/drawing/2014/chart" uri="{C3380CC4-5D6E-409C-BE32-E72D297353CC}">
                <c16:uniqueId val="{00000007-3674-42EF-8DF5-AEED34660903}"/>
              </c:ext>
            </c:extLst>
          </c:dPt>
          <c:dPt>
            <c:idx val="4"/>
            <c:bubble3D val="0"/>
            <c:spPr>
              <a:solidFill>
                <a:schemeClr val="accent5"/>
              </a:solidFill>
            </c:spPr>
            <c:extLst>
              <c:ext xmlns:c16="http://schemas.microsoft.com/office/drawing/2014/chart" uri="{C3380CC4-5D6E-409C-BE32-E72D297353CC}">
                <c16:uniqueId val="{00000002-C1F1-4538-A25D-E7701F891F20}"/>
              </c:ext>
            </c:extLst>
          </c:dPt>
          <c:dPt>
            <c:idx val="5"/>
            <c:bubble3D val="0"/>
            <c:spPr>
              <a:solidFill>
                <a:schemeClr val="accent6"/>
              </a:solidFill>
            </c:spPr>
            <c:extLst>
              <c:ext xmlns:c16="http://schemas.microsoft.com/office/drawing/2014/chart" uri="{C3380CC4-5D6E-409C-BE32-E72D297353CC}">
                <c16:uniqueId val="{00000000-C1F1-4538-A25D-E7701F891F20}"/>
              </c:ext>
            </c:extLst>
          </c:dPt>
          <c:dPt>
            <c:idx val="6"/>
            <c:bubble3D val="0"/>
            <c:spPr>
              <a:solidFill>
                <a:srgbClr val="F0948F"/>
              </a:solidFill>
            </c:spPr>
            <c:extLst>
              <c:ext xmlns:c16="http://schemas.microsoft.com/office/drawing/2014/chart" uri="{C3380CC4-5D6E-409C-BE32-E72D297353CC}">
                <c16:uniqueId val="{00000003-C1F1-4538-A25D-E7701F891F20}"/>
              </c:ext>
            </c:extLst>
          </c:dPt>
          <c:dPt>
            <c:idx val="7"/>
            <c:bubble3D val="0"/>
            <c:spPr>
              <a:solidFill>
                <a:srgbClr val="F7C9C7"/>
              </a:solidFill>
            </c:spPr>
            <c:extLst>
              <c:ext xmlns:c16="http://schemas.microsoft.com/office/drawing/2014/chart" uri="{C3380CC4-5D6E-409C-BE32-E72D297353CC}">
                <c16:uniqueId val="{00000001-C1F1-4538-A25D-E7701F891F20}"/>
              </c:ext>
            </c:extLst>
          </c:dPt>
          <c:dPt>
            <c:idx val="8"/>
            <c:bubble3D val="0"/>
            <c:spPr>
              <a:solidFill>
                <a:schemeClr val="tx1"/>
              </a:solidFill>
            </c:spPr>
            <c:extLst>
              <c:ext xmlns:c16="http://schemas.microsoft.com/office/drawing/2014/chart" uri="{C3380CC4-5D6E-409C-BE32-E72D297353CC}">
                <c16:uniqueId val="{00000004-C1F1-4538-A25D-E7701F891F20}"/>
              </c:ext>
            </c:extLst>
          </c:dPt>
          <c:dPt>
            <c:idx val="9"/>
            <c:bubble3D val="0"/>
            <c:spPr>
              <a:solidFill>
                <a:srgbClr val="646363"/>
              </a:solidFill>
            </c:spPr>
            <c:extLst>
              <c:ext xmlns:c16="http://schemas.microsoft.com/office/drawing/2014/chart" uri="{C3380CC4-5D6E-409C-BE32-E72D297353CC}">
                <c16:uniqueId val="{00000006-3674-42EF-8DF5-AEED34660903}"/>
              </c:ext>
            </c:extLst>
          </c:dPt>
          <c:dPt>
            <c:idx val="10"/>
            <c:bubble3D val="0"/>
            <c:spPr>
              <a:solidFill>
                <a:srgbClr val="9D9D9C"/>
              </a:solidFill>
            </c:spPr>
            <c:extLst>
              <c:ext xmlns:c16="http://schemas.microsoft.com/office/drawing/2014/chart" uri="{C3380CC4-5D6E-409C-BE32-E72D297353CC}">
                <c16:uniqueId val="{00000005-C1F1-4538-A25D-E7701F891F20}"/>
              </c:ext>
            </c:extLst>
          </c:dPt>
          <c:dPt>
            <c:idx val="11"/>
            <c:bubble3D val="0"/>
            <c:spPr>
              <a:solidFill>
                <a:srgbClr val="D0D0D0"/>
              </a:solidFill>
            </c:spPr>
            <c:extLst>
              <c:ext xmlns:c16="http://schemas.microsoft.com/office/drawing/2014/chart" uri="{C3380CC4-5D6E-409C-BE32-E72D297353CC}">
                <c16:uniqueId val="{00000005-3674-42EF-8DF5-AEED34660903}"/>
              </c:ext>
            </c:extLst>
          </c:dPt>
          <c:dPt>
            <c:idx val="12"/>
            <c:bubble3D val="0"/>
            <c:spPr>
              <a:pattFill prst="ltUpDiag">
                <a:fgClr>
                  <a:schemeClr val="accent1"/>
                </a:fgClr>
                <a:bgClr>
                  <a:schemeClr val="bg1"/>
                </a:bgClr>
              </a:pattFill>
            </c:spPr>
            <c:extLst>
              <c:ext xmlns:c16="http://schemas.microsoft.com/office/drawing/2014/chart" uri="{C3380CC4-5D6E-409C-BE32-E72D297353CC}">
                <c16:uniqueId val="{00000004-3674-42EF-8DF5-AEED34660903}"/>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03-3674-42EF-8DF5-AEED34660903}"/>
              </c:ext>
            </c:extLst>
          </c:dPt>
          <c:dLbls>
            <c:dLbl>
              <c:idx val="8"/>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4-C1F1-4538-A25D-E7701F891F20}"/>
                </c:ext>
              </c:extLst>
            </c:dLbl>
            <c:dLbl>
              <c:idx val="11"/>
              <c:spPr>
                <a:noFill/>
                <a:ln>
                  <a:noFill/>
                </a:ln>
                <a:effectLst/>
              </c:spPr>
              <c:txPr>
                <a:bodyPr/>
                <a:lstStyle/>
                <a:p>
                  <a:pPr>
                    <a:defRPr sz="900">
                      <a:solidFill>
                        <a:schemeClr val="tx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3674-42EF-8DF5-AEED34660903}"/>
                </c:ext>
              </c:extLst>
            </c:dLbl>
            <c:dLbl>
              <c:idx val="12"/>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4-3674-42EF-8DF5-AEED34660903}"/>
                </c:ext>
              </c:extLst>
            </c:dLbl>
            <c:dLbl>
              <c:idx val="13"/>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3-3674-42EF-8DF5-AEED34660903}"/>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'6'!$A$23:$A$36</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'6'!$B$23:$B$36</c:f>
              <c:numCache>
                <c:formatCode>General</c:formatCode>
                <c:ptCount val="14"/>
                <c:pt idx="0">
                  <c:v>1567.4436000000007</c:v>
                </c:pt>
                <c:pt idx="1">
                  <c:v>2171.5680000000034</c:v>
                </c:pt>
                <c:pt idx="2">
                  <c:v>1547.985259999999</c:v>
                </c:pt>
                <c:pt idx="3">
                  <c:v>2812.386</c:v>
                </c:pt>
                <c:pt idx="4">
                  <c:v>625.74760000000026</c:v>
                </c:pt>
                <c:pt idx="5">
                  <c:v>980.7370999999996</c:v>
                </c:pt>
                <c:pt idx="6">
                  <c:v>455.56140000000005</c:v>
                </c:pt>
                <c:pt idx="7">
                  <c:v>5968.9677999999967</c:v>
                </c:pt>
                <c:pt idx="8">
                  <c:v>1246.70145</c:v>
                </c:pt>
                <c:pt idx="9">
                  <c:v>3494.7832999999991</c:v>
                </c:pt>
                <c:pt idx="10">
                  <c:v>1038.6728000000005</c:v>
                </c:pt>
                <c:pt idx="11">
                  <c:v>4561.3752000000013</c:v>
                </c:pt>
                <c:pt idx="12">
                  <c:v>9903.6548000000003</c:v>
                </c:pt>
                <c:pt idx="13">
                  <c:v>1272.7769999999991</c:v>
                </c:pt>
              </c:numCache>
            </c:numRef>
          </c:val>
          <c:extLst>
            <c:ext xmlns:c16="http://schemas.microsoft.com/office/drawing/2014/chart" uri="{C3380CC4-5D6E-409C-BE32-E72D297353CC}">
              <c16:uniqueId val="{00000006-C1F1-4538-A25D-E7701F891F20}"/>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solidFill>
                  <a:srgbClr val="233060"/>
                </a:solidFill>
                <a:effectLst/>
              </a:rPr>
              <a:t>Installed capacity in Czech Regions [</a:t>
            </a:r>
            <a:r>
              <a:rPr lang="cs-CZ" sz="1000" b="1" i="0" baseline="0">
                <a:solidFill>
                  <a:srgbClr val="233060"/>
                </a:solidFill>
                <a:effectLst/>
              </a:rPr>
              <a:t>M</a:t>
            </a:r>
            <a:r>
              <a:rPr lang="en-US" sz="1000" b="1" i="0" baseline="0">
                <a:solidFill>
                  <a:srgbClr val="233060"/>
                </a:solidFill>
                <a:effectLst/>
              </a:rPr>
              <a:t>W</a:t>
            </a:r>
            <a:r>
              <a:rPr lang="cs-CZ" sz="1000" b="1" i="0" baseline="-25000">
                <a:solidFill>
                  <a:srgbClr val="233060"/>
                </a:solidFill>
                <a:effectLst/>
              </a:rPr>
              <a:t>t</a:t>
            </a:r>
            <a:r>
              <a:rPr lang="en-US" sz="1000" b="1" i="0" baseline="0">
                <a:solidFill>
                  <a:srgbClr val="233060"/>
                </a:solidFill>
                <a:effectLst/>
              </a:rPr>
              <a:t>]</a:t>
            </a:r>
            <a:endParaRPr lang="cs-CZ" sz="1000">
              <a:solidFill>
                <a:srgbClr val="233060"/>
              </a:solidFill>
              <a:effectLst/>
            </a:endParaRPr>
          </a:p>
        </c:rich>
      </c:tx>
      <c:layout>
        <c:manualLayout>
          <c:xMode val="edge"/>
          <c:yMode val="edge"/>
          <c:x val="1.6921397006453595E-3"/>
          <c:y val="1.8969105371895627E-3"/>
        </c:manualLayout>
      </c:layout>
      <c:overlay val="0"/>
    </c:title>
    <c:autoTitleDeleted val="0"/>
    <c:plotArea>
      <c:layout>
        <c:manualLayout>
          <c:layoutTarget val="inner"/>
          <c:xMode val="edge"/>
          <c:yMode val="edge"/>
          <c:x val="8.092474673493838E-2"/>
          <c:y val="0.14708329244079391"/>
          <c:w val="0.90821391888190195"/>
          <c:h val="0.48846027909877604"/>
        </c:manualLayout>
      </c:layout>
      <c:barChart>
        <c:barDir val="col"/>
        <c:grouping val="clustered"/>
        <c:varyColors val="0"/>
        <c:ser>
          <c:idx val="0"/>
          <c:order val="0"/>
          <c:tx>
            <c:strRef>
              <c:f>'6'!$A$23</c:f>
              <c:strCache>
                <c:ptCount val="1"/>
                <c:pt idx="0">
                  <c:v>PHA</c:v>
                </c:pt>
              </c:strCache>
            </c:strRef>
          </c:tx>
          <c:spPr>
            <a:solidFill>
              <a:schemeClr val="accent1"/>
            </a:solidFill>
          </c:spPr>
          <c:invertIfNegative val="0"/>
          <c:cat>
            <c:strRef>
              <c:f>'6'!$A$23:$A$36</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'6'!$B$23</c:f>
              <c:numCache>
                <c:formatCode>General</c:formatCode>
                <c:ptCount val="1"/>
                <c:pt idx="0">
                  <c:v>1567.4436000000007</c:v>
                </c:pt>
              </c:numCache>
            </c:numRef>
          </c:val>
          <c:extLst>
            <c:ext xmlns:c16="http://schemas.microsoft.com/office/drawing/2014/chart" uri="{C3380CC4-5D6E-409C-BE32-E72D297353CC}">
              <c16:uniqueId val="{00000000-D35A-48F7-8E09-CF5ED967ED24}"/>
            </c:ext>
          </c:extLst>
        </c:ser>
        <c:ser>
          <c:idx val="1"/>
          <c:order val="1"/>
          <c:tx>
            <c:strRef>
              <c:f>'6'!$A$24</c:f>
              <c:strCache>
                <c:ptCount val="1"/>
                <c:pt idx="0">
                  <c:v>JHČ</c:v>
                </c:pt>
              </c:strCache>
            </c:strRef>
          </c:tx>
          <c:spPr>
            <a:solidFill>
              <a:schemeClr val="accent2"/>
            </a:solidFill>
          </c:spPr>
          <c:invertIfNegative val="0"/>
          <c:val>
            <c:numRef>
              <c:f>('6'!$B$22,'6'!$B$24)</c:f>
              <c:numCache>
                <c:formatCode>General</c:formatCode>
                <c:ptCount val="2"/>
                <c:pt idx="1">
                  <c:v>2171.5680000000034</c:v>
                </c:pt>
              </c:numCache>
            </c:numRef>
          </c:val>
          <c:extLst>
            <c:ext xmlns:c16="http://schemas.microsoft.com/office/drawing/2014/chart" uri="{C3380CC4-5D6E-409C-BE32-E72D297353CC}">
              <c16:uniqueId val="{00000001-D35A-48F7-8E09-CF5ED967ED24}"/>
            </c:ext>
          </c:extLst>
        </c:ser>
        <c:ser>
          <c:idx val="2"/>
          <c:order val="2"/>
          <c:tx>
            <c:strRef>
              <c:f>'6'!$A$25</c:f>
              <c:strCache>
                <c:ptCount val="1"/>
                <c:pt idx="0">
                  <c:v>JHM</c:v>
                </c:pt>
              </c:strCache>
            </c:strRef>
          </c:tx>
          <c:spPr>
            <a:solidFill>
              <a:schemeClr val="accent3"/>
            </a:solidFill>
          </c:spPr>
          <c:invertIfNegative val="0"/>
          <c:val>
            <c:numRef>
              <c:f>('6'!$B$22,'6'!$B$22,'6'!$B$25)</c:f>
              <c:numCache>
                <c:formatCode>General</c:formatCode>
                <c:ptCount val="3"/>
                <c:pt idx="2">
                  <c:v>1547.985259999999</c:v>
                </c:pt>
              </c:numCache>
            </c:numRef>
          </c:val>
          <c:extLst>
            <c:ext xmlns:c16="http://schemas.microsoft.com/office/drawing/2014/chart" uri="{C3380CC4-5D6E-409C-BE32-E72D297353CC}">
              <c16:uniqueId val="{00000002-D35A-48F7-8E09-CF5ED967ED24}"/>
            </c:ext>
          </c:extLst>
        </c:ser>
        <c:ser>
          <c:idx val="3"/>
          <c:order val="3"/>
          <c:tx>
            <c:strRef>
              <c:f>'6'!$A$26</c:f>
              <c:strCache>
                <c:ptCount val="1"/>
                <c:pt idx="0">
                  <c:v>KVK</c:v>
                </c:pt>
              </c:strCache>
            </c:strRef>
          </c:tx>
          <c:spPr>
            <a:solidFill>
              <a:schemeClr val="accent4"/>
            </a:solidFill>
          </c:spPr>
          <c:invertIfNegative val="0"/>
          <c:val>
            <c:numRef>
              <c:f>('6'!$B$22,'6'!$B$22,'6'!$B$22,'6'!$B$26)</c:f>
              <c:numCache>
                <c:formatCode>General</c:formatCode>
                <c:ptCount val="4"/>
                <c:pt idx="3">
                  <c:v>2812.386</c:v>
                </c:pt>
              </c:numCache>
            </c:numRef>
          </c:val>
          <c:extLst>
            <c:ext xmlns:c16="http://schemas.microsoft.com/office/drawing/2014/chart" uri="{C3380CC4-5D6E-409C-BE32-E72D297353CC}">
              <c16:uniqueId val="{00000003-D35A-48F7-8E09-CF5ED967ED24}"/>
            </c:ext>
          </c:extLst>
        </c:ser>
        <c:ser>
          <c:idx val="4"/>
          <c:order val="4"/>
          <c:tx>
            <c:strRef>
              <c:f>'6'!$A$27</c:f>
              <c:strCache>
                <c:ptCount val="1"/>
                <c:pt idx="0">
                  <c:v>VYS</c:v>
                </c:pt>
              </c:strCache>
            </c:strRef>
          </c:tx>
          <c:spPr>
            <a:solidFill>
              <a:schemeClr val="accent5"/>
            </a:solidFill>
          </c:spPr>
          <c:invertIfNegative val="0"/>
          <c:val>
            <c:numRef>
              <c:f>('6'!$B$22,'6'!$B$22,'6'!$B$22,'6'!$B$22,'6'!$B$27)</c:f>
              <c:numCache>
                <c:formatCode>General</c:formatCode>
                <c:ptCount val="5"/>
                <c:pt idx="4">
                  <c:v>625.74760000000026</c:v>
                </c:pt>
              </c:numCache>
            </c:numRef>
          </c:val>
          <c:extLst>
            <c:ext xmlns:c16="http://schemas.microsoft.com/office/drawing/2014/chart" uri="{C3380CC4-5D6E-409C-BE32-E72D297353CC}">
              <c16:uniqueId val="{00000004-D35A-48F7-8E09-CF5ED967ED24}"/>
            </c:ext>
          </c:extLst>
        </c:ser>
        <c:ser>
          <c:idx val="5"/>
          <c:order val="5"/>
          <c:tx>
            <c:strRef>
              <c:f>'6'!$A$28</c:f>
              <c:strCache>
                <c:ptCount val="1"/>
                <c:pt idx="0">
                  <c:v>HKK</c:v>
                </c:pt>
              </c:strCache>
            </c:strRef>
          </c:tx>
          <c:spPr>
            <a:solidFill>
              <a:schemeClr val="accent6"/>
            </a:solidFill>
          </c:spPr>
          <c:invertIfNegative val="0"/>
          <c:val>
            <c:numRef>
              <c:f>('6'!$B$22,'6'!$B$22,'6'!$B$22,'6'!$B$22,'6'!$B$22,'6'!$B$28)</c:f>
              <c:numCache>
                <c:formatCode>General</c:formatCode>
                <c:ptCount val="6"/>
                <c:pt idx="5">
                  <c:v>980.7370999999996</c:v>
                </c:pt>
              </c:numCache>
            </c:numRef>
          </c:val>
          <c:extLst>
            <c:ext xmlns:c16="http://schemas.microsoft.com/office/drawing/2014/chart" uri="{C3380CC4-5D6E-409C-BE32-E72D297353CC}">
              <c16:uniqueId val="{00000005-D35A-48F7-8E09-CF5ED967ED24}"/>
            </c:ext>
          </c:extLst>
        </c:ser>
        <c:ser>
          <c:idx val="6"/>
          <c:order val="6"/>
          <c:tx>
            <c:strRef>
              <c:f>'6'!$A$29</c:f>
              <c:strCache>
                <c:ptCount val="1"/>
                <c:pt idx="0">
                  <c:v>LBK</c:v>
                </c:pt>
              </c:strCache>
            </c:strRef>
          </c:tx>
          <c:spPr>
            <a:solidFill>
              <a:srgbClr val="F0948F"/>
            </a:solidFill>
          </c:spPr>
          <c:invertIfNegative val="0"/>
          <c:val>
            <c:numRef>
              <c:f>('6'!$B$22,'6'!$B$22,'6'!$B$22,'6'!$B$22,'6'!$B$22,'6'!$B$22,'6'!$B$29)</c:f>
              <c:numCache>
                <c:formatCode>General</c:formatCode>
                <c:ptCount val="7"/>
                <c:pt idx="6">
                  <c:v>455.56140000000005</c:v>
                </c:pt>
              </c:numCache>
            </c:numRef>
          </c:val>
          <c:extLst>
            <c:ext xmlns:c16="http://schemas.microsoft.com/office/drawing/2014/chart" uri="{C3380CC4-5D6E-409C-BE32-E72D297353CC}">
              <c16:uniqueId val="{00000006-D35A-48F7-8E09-CF5ED967ED24}"/>
            </c:ext>
          </c:extLst>
        </c:ser>
        <c:ser>
          <c:idx val="7"/>
          <c:order val="7"/>
          <c:tx>
            <c:strRef>
              <c:f>'6'!$A$30</c:f>
              <c:strCache>
                <c:ptCount val="1"/>
                <c:pt idx="0">
                  <c:v>MSK</c:v>
                </c:pt>
              </c:strCache>
            </c:strRef>
          </c:tx>
          <c:spPr>
            <a:solidFill>
              <a:srgbClr val="F7C9C7"/>
            </a:solidFill>
          </c:spPr>
          <c:invertIfNegative val="0"/>
          <c:val>
            <c:numRef>
              <c:f>('6'!$B$22,'6'!$B$22,'6'!$B$22,'6'!$B$22,'6'!$B$22,'6'!$B$22,'6'!$B$22,'6'!$B$30)</c:f>
              <c:numCache>
                <c:formatCode>General</c:formatCode>
                <c:ptCount val="8"/>
                <c:pt idx="7">
                  <c:v>5968.9677999999967</c:v>
                </c:pt>
              </c:numCache>
            </c:numRef>
          </c:val>
          <c:extLst>
            <c:ext xmlns:c16="http://schemas.microsoft.com/office/drawing/2014/chart" uri="{C3380CC4-5D6E-409C-BE32-E72D297353CC}">
              <c16:uniqueId val="{00000007-D35A-48F7-8E09-CF5ED967ED24}"/>
            </c:ext>
          </c:extLst>
        </c:ser>
        <c:ser>
          <c:idx val="8"/>
          <c:order val="8"/>
          <c:tx>
            <c:strRef>
              <c:f>'6'!$A$31</c:f>
              <c:strCache>
                <c:ptCount val="1"/>
                <c:pt idx="0">
                  <c:v>OLK</c:v>
                </c:pt>
              </c:strCache>
            </c:strRef>
          </c:tx>
          <c:spPr>
            <a:solidFill>
              <a:schemeClr val="tx1"/>
            </a:solidFill>
          </c:spPr>
          <c:invertIfNegative val="0"/>
          <c:val>
            <c:numRef>
              <c:f>('6'!$B$22,'6'!$B$22,'6'!$B$22,'6'!$B$22,'6'!$B$22,'6'!$B$22,'6'!$B$22,'6'!$B$22,'6'!$B$31)</c:f>
              <c:numCache>
                <c:formatCode>General</c:formatCode>
                <c:ptCount val="9"/>
                <c:pt idx="8">
                  <c:v>1246.70145</c:v>
                </c:pt>
              </c:numCache>
            </c:numRef>
          </c:val>
          <c:extLst>
            <c:ext xmlns:c16="http://schemas.microsoft.com/office/drawing/2014/chart" uri="{C3380CC4-5D6E-409C-BE32-E72D297353CC}">
              <c16:uniqueId val="{00000008-D35A-48F7-8E09-CF5ED967ED24}"/>
            </c:ext>
          </c:extLst>
        </c:ser>
        <c:ser>
          <c:idx val="9"/>
          <c:order val="9"/>
          <c:tx>
            <c:strRef>
              <c:f>'6'!$A$32</c:f>
              <c:strCache>
                <c:ptCount val="1"/>
                <c:pt idx="0">
                  <c:v>PAK</c:v>
                </c:pt>
              </c:strCache>
            </c:strRef>
          </c:tx>
          <c:spPr>
            <a:solidFill>
              <a:srgbClr val="646363"/>
            </a:solidFill>
          </c:spPr>
          <c:invertIfNegative val="0"/>
          <c:val>
            <c:numRef>
              <c:f>('6'!$B$22,'6'!$B$22,'6'!$B$22,'6'!$B$22,'6'!$B$22,'6'!$B$22,'6'!$B$22,'6'!$B$22,'6'!$B$22,'6'!$B$32)</c:f>
              <c:numCache>
                <c:formatCode>General</c:formatCode>
                <c:ptCount val="10"/>
                <c:pt idx="9">
                  <c:v>3494.7832999999991</c:v>
                </c:pt>
              </c:numCache>
            </c:numRef>
          </c:val>
          <c:extLst>
            <c:ext xmlns:c16="http://schemas.microsoft.com/office/drawing/2014/chart" uri="{C3380CC4-5D6E-409C-BE32-E72D297353CC}">
              <c16:uniqueId val="{00000009-D35A-48F7-8E09-CF5ED967ED24}"/>
            </c:ext>
          </c:extLst>
        </c:ser>
        <c:ser>
          <c:idx val="10"/>
          <c:order val="10"/>
          <c:tx>
            <c:strRef>
              <c:f>'6'!$A$33</c:f>
              <c:strCache>
                <c:ptCount val="1"/>
                <c:pt idx="0">
                  <c:v>PLK</c:v>
                </c:pt>
              </c:strCache>
            </c:strRef>
          </c:tx>
          <c:spPr>
            <a:solidFill>
              <a:srgbClr val="9D9D9C"/>
            </a:solidFill>
          </c:spPr>
          <c:invertIfNegative val="0"/>
          <c:val>
            <c:numRef>
              <c:f>('6'!$B$22,'6'!$B$22,'6'!$B$22,'6'!$B$22,'6'!$B$22,'6'!$B$22,'6'!$B$22,'6'!$B$22,'6'!$B$22,'6'!$B$22,'6'!$B$33)</c:f>
              <c:numCache>
                <c:formatCode>General</c:formatCode>
                <c:ptCount val="11"/>
                <c:pt idx="10">
                  <c:v>1038.6728000000005</c:v>
                </c:pt>
              </c:numCache>
            </c:numRef>
          </c:val>
          <c:extLst>
            <c:ext xmlns:c16="http://schemas.microsoft.com/office/drawing/2014/chart" uri="{C3380CC4-5D6E-409C-BE32-E72D297353CC}">
              <c16:uniqueId val="{0000000A-D35A-48F7-8E09-CF5ED967ED24}"/>
            </c:ext>
          </c:extLst>
        </c:ser>
        <c:ser>
          <c:idx val="11"/>
          <c:order val="11"/>
          <c:tx>
            <c:strRef>
              <c:f>'6'!$A$34</c:f>
              <c:strCache>
                <c:ptCount val="1"/>
                <c:pt idx="0">
                  <c:v>STČ</c:v>
                </c:pt>
              </c:strCache>
            </c:strRef>
          </c:tx>
          <c:spPr>
            <a:solidFill>
              <a:srgbClr val="D0D0D0"/>
            </a:solidFill>
          </c:spPr>
          <c:invertIfNegative val="0"/>
          <c:val>
            <c:numRef>
              <c:f>('6'!$B$22,'6'!$B$22,'6'!$B$22,'6'!$B$22,'6'!$B$22,'6'!$B$22,'6'!$B$22,'6'!$B$22,'6'!$B$22,'6'!$B$22,'6'!$B$22,'6'!$B$34)</c:f>
              <c:numCache>
                <c:formatCode>General</c:formatCode>
                <c:ptCount val="12"/>
                <c:pt idx="11">
                  <c:v>4561.3752000000013</c:v>
                </c:pt>
              </c:numCache>
            </c:numRef>
          </c:val>
          <c:extLst>
            <c:ext xmlns:c16="http://schemas.microsoft.com/office/drawing/2014/chart" uri="{C3380CC4-5D6E-409C-BE32-E72D297353CC}">
              <c16:uniqueId val="{0000000B-D35A-48F7-8E09-CF5ED967ED24}"/>
            </c:ext>
          </c:extLst>
        </c:ser>
        <c:ser>
          <c:idx val="12"/>
          <c:order val="12"/>
          <c:tx>
            <c:strRef>
              <c:f>'6'!$A$35</c:f>
              <c:strCache>
                <c:ptCount val="1"/>
                <c:pt idx="0">
                  <c:v>ULK</c:v>
                </c:pt>
              </c:strCache>
            </c:strRef>
          </c:tx>
          <c:spPr>
            <a:pattFill prst="ltUpDiag">
              <a:fgClr>
                <a:schemeClr val="accent1"/>
              </a:fgClr>
              <a:bgClr>
                <a:schemeClr val="bg1"/>
              </a:bgClr>
            </a:pattFill>
          </c:spPr>
          <c:invertIfNegative val="0"/>
          <c:val>
            <c:numRef>
              <c:f>('6'!$B$22,'6'!$B$22,'6'!$B$22,'6'!$B$22,'6'!$B$22,'6'!$B$22,'6'!$B$22,'6'!$B$22,'6'!$B$22,'6'!$B$22,'6'!$B$22,'6'!$B$22,'6'!$B$35)</c:f>
              <c:numCache>
                <c:formatCode>General</c:formatCode>
                <c:ptCount val="13"/>
                <c:pt idx="12">
                  <c:v>9903.6548000000003</c:v>
                </c:pt>
              </c:numCache>
            </c:numRef>
          </c:val>
          <c:extLst>
            <c:ext xmlns:c16="http://schemas.microsoft.com/office/drawing/2014/chart" uri="{C3380CC4-5D6E-409C-BE32-E72D297353CC}">
              <c16:uniqueId val="{0000000C-D35A-48F7-8E09-CF5ED967ED24}"/>
            </c:ext>
          </c:extLst>
        </c:ser>
        <c:ser>
          <c:idx val="13"/>
          <c:order val="13"/>
          <c:tx>
            <c:strRef>
              <c:f>'6'!$A$36</c:f>
              <c:strCache>
                <c:ptCount val="1"/>
                <c:pt idx="0">
                  <c:v>ZLK</c:v>
                </c:pt>
              </c:strCache>
            </c:strRef>
          </c:tx>
          <c:spPr>
            <a:pattFill prst="ltUpDiag">
              <a:fgClr>
                <a:schemeClr val="accent5"/>
              </a:fgClr>
              <a:bgClr>
                <a:schemeClr val="bg1"/>
              </a:bgClr>
            </a:pattFill>
          </c:spPr>
          <c:invertIfNegative val="0"/>
          <c:val>
            <c:numRef>
              <c:f>('6'!$B$22,'6'!$B$22,'6'!$B$22,'6'!$B$22,'6'!$B$22,'6'!$B$22,'6'!$B$22,'6'!$B$22,'6'!$B$22,'6'!$B$22,'6'!$B$22,'6'!$B$22,'6'!$B$22,'6'!$B$36)</c:f>
              <c:numCache>
                <c:formatCode>General</c:formatCode>
                <c:ptCount val="14"/>
                <c:pt idx="13">
                  <c:v>1272.7769999999991</c:v>
                </c:pt>
              </c:numCache>
            </c:numRef>
          </c:val>
          <c:extLst>
            <c:ext xmlns:c16="http://schemas.microsoft.com/office/drawing/2014/chart" uri="{C3380CC4-5D6E-409C-BE32-E72D297353CC}">
              <c16:uniqueId val="{0000000D-D35A-48F7-8E09-CF5ED967ED24}"/>
            </c:ext>
          </c:extLst>
        </c:ser>
        <c:dLbls>
          <c:showLegendKey val="0"/>
          <c:showVal val="0"/>
          <c:showCatName val="0"/>
          <c:showSerName val="0"/>
          <c:showPercent val="0"/>
          <c:showBubbleSize val="0"/>
        </c:dLbls>
        <c:gapWidth val="50"/>
        <c:overlap val="100"/>
        <c:axId val="235305216"/>
        <c:axId val="235307008"/>
      </c:barChart>
      <c:catAx>
        <c:axId val="235305216"/>
        <c:scaling>
          <c:orientation val="minMax"/>
        </c:scaling>
        <c:delete val="0"/>
        <c:axPos val="b"/>
        <c:numFmt formatCode="General" sourceLinked="1"/>
        <c:majorTickMark val="none"/>
        <c:minorTickMark val="none"/>
        <c:tickLblPos val="nextTo"/>
        <c:txPr>
          <a:bodyPr/>
          <a:lstStyle/>
          <a:p>
            <a:pPr>
              <a:defRPr sz="900"/>
            </a:pPr>
            <a:endParaRPr lang="cs-CZ"/>
          </a:p>
        </c:txPr>
        <c:crossAx val="235307008"/>
        <c:crosses val="autoZero"/>
        <c:auto val="1"/>
        <c:lblAlgn val="ctr"/>
        <c:lblOffset val="100"/>
        <c:noMultiLvlLbl val="0"/>
      </c:catAx>
      <c:valAx>
        <c:axId val="23530700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530521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233060"/>
                </a:solidFill>
                <a:latin typeface="+mn-lt"/>
                <a:ea typeface="+mn-ea"/>
                <a:cs typeface="+mn-cs"/>
              </a:defRPr>
            </a:pPr>
            <a:r>
              <a:rPr lang="en-US" sz="1000" b="1" i="0" baseline="0">
                <a:solidFill>
                  <a:srgbClr val="233060"/>
                </a:solidFill>
                <a:effectLst/>
              </a:rPr>
              <a:t>Gross heat production [</a:t>
            </a:r>
            <a:r>
              <a:rPr lang="cs-CZ" sz="1000" b="1" i="0" baseline="0">
                <a:solidFill>
                  <a:srgbClr val="233060"/>
                </a:solidFill>
                <a:effectLst/>
              </a:rPr>
              <a:t>TJ</a:t>
            </a:r>
            <a:r>
              <a:rPr lang="en-US" sz="1000" b="1" i="0" baseline="0">
                <a:solidFill>
                  <a:srgbClr val="233060"/>
                </a:solidFill>
                <a:effectLst/>
              </a:rPr>
              <a:t>]</a:t>
            </a:r>
            <a:endParaRPr lang="cs-CZ" sz="1000">
              <a:solidFill>
                <a:srgbClr val="233060"/>
              </a:solidFill>
              <a:effectLst/>
            </a:endParaRPr>
          </a:p>
        </c:rich>
      </c:tx>
      <c:layout>
        <c:manualLayout>
          <c:xMode val="edge"/>
          <c:yMode val="edge"/>
          <c:x val="1.1067221248506726E-3"/>
          <c:y val="5.8751130684935584E-3"/>
        </c:manualLayout>
      </c:layout>
      <c:overlay val="0"/>
    </c:title>
    <c:autoTitleDeleted val="0"/>
    <c:plotArea>
      <c:layout>
        <c:manualLayout>
          <c:layoutTarget val="inner"/>
          <c:xMode val="edge"/>
          <c:yMode val="edge"/>
          <c:x val="8.1017283830656289E-2"/>
          <c:y val="0.12971516488789958"/>
          <c:w val="0.88372446509658709"/>
          <c:h val="0.77977247561254381"/>
        </c:manualLayout>
      </c:layout>
      <c:barChart>
        <c:barDir val="col"/>
        <c:grouping val="stacked"/>
        <c:varyColors val="0"/>
        <c:ser>
          <c:idx val="0"/>
          <c:order val="0"/>
          <c:tx>
            <c:strRef>
              <c:f>'4.1'!$A$8</c:f>
              <c:strCache>
                <c:ptCount val="1"/>
                <c:pt idx="0">
                  <c:v>Biomass</c:v>
                </c:pt>
              </c:strCache>
            </c:strRef>
          </c:tx>
          <c:spPr>
            <a:solidFill>
              <a:srgbClr val="233060"/>
            </a:solidFill>
          </c:spPr>
          <c:invertIfNegative val="0"/>
          <c:val>
            <c:numRef>
              <c:f>'4.1'!$B$8:$M$8</c:f>
              <c:numCache>
                <c:formatCode>#,##0.0</c:formatCode>
                <c:ptCount val="12"/>
                <c:pt idx="0">
                  <c:v>2765.441761000001</c:v>
                </c:pt>
                <c:pt idx="1">
                  <c:v>2403.2061550000008</c:v>
                </c:pt>
                <c:pt idx="2">
                  <c:v>2507.8282049999998</c:v>
                </c:pt>
                <c:pt idx="3">
                  <c:v>2145.9544640000013</c:v>
                </c:pt>
                <c:pt idx="4">
                  <c:v>1897.9405769999998</c:v>
                </c:pt>
                <c:pt idx="5">
                  <c:v>1693.8140000000001</c:v>
                </c:pt>
                <c:pt idx="6">
                  <c:v>1597.2715459999999</c:v>
                </c:pt>
                <c:pt idx="7">
                  <c:v>1663.360543</c:v>
                </c:pt>
                <c:pt idx="8">
                  <c:v>1692.0857140000003</c:v>
                </c:pt>
                <c:pt idx="9">
                  <c:v>1703.6334039999995</c:v>
                </c:pt>
                <c:pt idx="10">
                  <c:v>2691.0142859999996</c:v>
                </c:pt>
                <c:pt idx="11">
                  <c:v>2820.7610360000008</c:v>
                </c:pt>
              </c:numCache>
            </c:numRef>
          </c:val>
          <c:extLst>
            <c:ext xmlns:c16="http://schemas.microsoft.com/office/drawing/2014/chart" uri="{C3380CC4-5D6E-409C-BE32-E72D297353CC}">
              <c16:uniqueId val="{00000000-0098-4443-B1B5-C616D93B0609}"/>
            </c:ext>
          </c:extLst>
        </c:ser>
        <c:ser>
          <c:idx val="1"/>
          <c:order val="1"/>
          <c:tx>
            <c:strRef>
              <c:f>'4.1'!$A$9</c:f>
              <c:strCache>
                <c:ptCount val="1"/>
                <c:pt idx="0">
                  <c:v>Biogas</c:v>
                </c:pt>
              </c:strCache>
            </c:strRef>
          </c:tx>
          <c:spPr>
            <a:solidFill>
              <a:srgbClr val="596387"/>
            </a:solidFill>
          </c:spPr>
          <c:invertIfNegative val="0"/>
          <c:val>
            <c:numRef>
              <c:f>'4.1'!$B$9:$M$9</c:f>
              <c:numCache>
                <c:formatCode>#,##0.0</c:formatCode>
                <c:ptCount val="12"/>
                <c:pt idx="0">
                  <c:v>408.00771200000008</c:v>
                </c:pt>
                <c:pt idx="1">
                  <c:v>359.91480400000006</c:v>
                </c:pt>
                <c:pt idx="2">
                  <c:v>367.27804300000003</c:v>
                </c:pt>
                <c:pt idx="3">
                  <c:v>327.64077399999974</c:v>
                </c:pt>
                <c:pt idx="4">
                  <c:v>302.55149500000005</c:v>
                </c:pt>
                <c:pt idx="5">
                  <c:v>276.25117700000004</c:v>
                </c:pt>
                <c:pt idx="6">
                  <c:v>280.95952799999992</c:v>
                </c:pt>
                <c:pt idx="7">
                  <c:v>275.55537299999992</c:v>
                </c:pt>
                <c:pt idx="8">
                  <c:v>295.35754199999985</c:v>
                </c:pt>
                <c:pt idx="9">
                  <c:v>346.51662700000008</c:v>
                </c:pt>
                <c:pt idx="10">
                  <c:v>382.97805299999976</c:v>
                </c:pt>
                <c:pt idx="11">
                  <c:v>418.23893699999991</c:v>
                </c:pt>
              </c:numCache>
            </c:numRef>
          </c:val>
          <c:extLst>
            <c:ext xmlns:c16="http://schemas.microsoft.com/office/drawing/2014/chart" uri="{C3380CC4-5D6E-409C-BE32-E72D297353CC}">
              <c16:uniqueId val="{00000001-0098-4443-B1B5-C616D93B0609}"/>
            </c:ext>
          </c:extLst>
        </c:ser>
        <c:ser>
          <c:idx val="2"/>
          <c:order val="2"/>
          <c:tx>
            <c:strRef>
              <c:f>'4.1'!$A$10</c:f>
              <c:strCache>
                <c:ptCount val="1"/>
                <c:pt idx="0">
                  <c:v>Hard coal</c:v>
                </c:pt>
              </c:strCache>
            </c:strRef>
          </c:tx>
          <c:spPr>
            <a:solidFill>
              <a:srgbClr val="9196B0"/>
            </a:solidFill>
          </c:spPr>
          <c:invertIfNegative val="0"/>
          <c:val>
            <c:numRef>
              <c:f>'4.1'!$B$10:$M$10</c:f>
              <c:numCache>
                <c:formatCode>#,##0.0</c:formatCode>
                <c:ptCount val="12"/>
                <c:pt idx="0">
                  <c:v>1431.2241300000003</c:v>
                </c:pt>
                <c:pt idx="1">
                  <c:v>841.21121899999991</c:v>
                </c:pt>
                <c:pt idx="2">
                  <c:v>809.88874099999987</c:v>
                </c:pt>
                <c:pt idx="3">
                  <c:v>633.76986599999987</c:v>
                </c:pt>
                <c:pt idx="4">
                  <c:v>347.845642</c:v>
                </c:pt>
                <c:pt idx="5">
                  <c:v>313.62843599999997</c:v>
                </c:pt>
                <c:pt idx="6">
                  <c:v>227.13171199999999</c:v>
                </c:pt>
                <c:pt idx="7">
                  <c:v>189.19135800000001</c:v>
                </c:pt>
                <c:pt idx="8">
                  <c:v>269.00904200000002</c:v>
                </c:pt>
                <c:pt idx="9">
                  <c:v>600.36048800000003</c:v>
                </c:pt>
                <c:pt idx="10">
                  <c:v>1021.2137750000002</c:v>
                </c:pt>
                <c:pt idx="11">
                  <c:v>1179.054834</c:v>
                </c:pt>
              </c:numCache>
            </c:numRef>
          </c:val>
          <c:extLst>
            <c:ext xmlns:c16="http://schemas.microsoft.com/office/drawing/2014/chart" uri="{C3380CC4-5D6E-409C-BE32-E72D297353CC}">
              <c16:uniqueId val="{00000002-0098-4443-B1B5-C616D93B0609}"/>
            </c:ext>
          </c:extLst>
        </c:ser>
        <c:ser>
          <c:idx val="3"/>
          <c:order val="3"/>
          <c:tx>
            <c:strRef>
              <c:f>'4.1'!$A$11</c:f>
              <c:strCache>
                <c:ptCount val="1"/>
                <c:pt idx="0">
                  <c:v>Electrical energy</c:v>
                </c:pt>
              </c:strCache>
            </c:strRef>
          </c:tx>
          <c:spPr>
            <a:solidFill>
              <a:schemeClr val="accent4"/>
            </a:solidFill>
          </c:spPr>
          <c:invertIfNegative val="0"/>
          <c:val>
            <c:numRef>
              <c:f>'4.1'!$B$11:$M$11</c:f>
              <c:numCache>
                <c:formatCode>#,##0.0</c:formatCode>
                <c:ptCount val="12"/>
                <c:pt idx="0">
                  <c:v>9.078224999999998</c:v>
                </c:pt>
                <c:pt idx="1">
                  <c:v>8.4883670000000002</c:v>
                </c:pt>
                <c:pt idx="2">
                  <c:v>10.594351000000001</c:v>
                </c:pt>
                <c:pt idx="3">
                  <c:v>11.07395</c:v>
                </c:pt>
                <c:pt idx="4">
                  <c:v>12.183532000000001</c:v>
                </c:pt>
                <c:pt idx="5">
                  <c:v>9.8916999999999984</c:v>
                </c:pt>
                <c:pt idx="6">
                  <c:v>5.4601670000000002</c:v>
                </c:pt>
                <c:pt idx="7">
                  <c:v>12.436028999999998</c:v>
                </c:pt>
                <c:pt idx="8">
                  <c:v>12.851473999999996</c:v>
                </c:pt>
                <c:pt idx="9">
                  <c:v>10.234414000000001</c:v>
                </c:pt>
                <c:pt idx="10">
                  <c:v>5.1484009999999998</c:v>
                </c:pt>
                <c:pt idx="11">
                  <c:v>6.9958799999999988</c:v>
                </c:pt>
              </c:numCache>
            </c:numRef>
          </c:val>
          <c:extLst>
            <c:ext xmlns:c16="http://schemas.microsoft.com/office/drawing/2014/chart" uri="{C3380CC4-5D6E-409C-BE32-E72D297353CC}">
              <c16:uniqueId val="{00000003-0098-4443-B1B5-C616D93B0609}"/>
            </c:ext>
          </c:extLst>
        </c:ser>
        <c:ser>
          <c:idx val="4"/>
          <c:order val="4"/>
          <c:tx>
            <c:strRef>
              <c:f>'4.1'!$A$12</c:f>
              <c:strCache>
                <c:ptCount val="1"/>
                <c:pt idx="0">
                  <c:v>Ambient energy (heat pump)</c:v>
                </c:pt>
              </c:strCache>
            </c:strRef>
          </c:tx>
          <c:spPr>
            <a:solidFill>
              <a:schemeClr val="accent5"/>
            </a:solidFill>
          </c:spPr>
          <c:invertIfNegative val="0"/>
          <c:val>
            <c:numRef>
              <c:f>'4.1'!$B$12:$M$12</c:f>
              <c:numCache>
                <c:formatCode>#,##0.0</c:formatCode>
                <c:ptCount val="12"/>
                <c:pt idx="0">
                  <c:v>12.586629901786701</c:v>
                </c:pt>
                <c:pt idx="1">
                  <c:v>9.2628642847878808</c:v>
                </c:pt>
                <c:pt idx="2">
                  <c:v>9.4193761650099823</c:v>
                </c:pt>
                <c:pt idx="3">
                  <c:v>7.9506971244679496</c:v>
                </c:pt>
                <c:pt idx="4">
                  <c:v>6.506890881504324</c:v>
                </c:pt>
                <c:pt idx="5">
                  <c:v>6.8520440793614172</c:v>
                </c:pt>
                <c:pt idx="6">
                  <c:v>7.539001683241481</c:v>
                </c:pt>
                <c:pt idx="7">
                  <c:v>6.1561065475520023</c:v>
                </c:pt>
                <c:pt idx="8">
                  <c:v>5.3095273334656614</c:v>
                </c:pt>
                <c:pt idx="9">
                  <c:v>9.0993260005731536</c:v>
                </c:pt>
                <c:pt idx="10">
                  <c:v>9.8038682582036074</c:v>
                </c:pt>
                <c:pt idx="11">
                  <c:v>10.649242740045844</c:v>
                </c:pt>
              </c:numCache>
            </c:numRef>
          </c:val>
          <c:extLst>
            <c:ext xmlns:c16="http://schemas.microsoft.com/office/drawing/2014/chart" uri="{C3380CC4-5D6E-409C-BE32-E72D297353CC}">
              <c16:uniqueId val="{00000004-0098-4443-B1B5-C616D93B0609}"/>
            </c:ext>
          </c:extLst>
        </c:ser>
        <c:ser>
          <c:idx val="5"/>
          <c:order val="5"/>
          <c:tx>
            <c:strRef>
              <c:f>'4.1'!$A$13</c:f>
              <c:strCache>
                <c:ptCount val="1"/>
                <c:pt idx="0">
                  <c:v>Solar energy (solar panel)</c:v>
                </c:pt>
              </c:strCache>
            </c:strRef>
          </c:tx>
          <c:spPr>
            <a:solidFill>
              <a:schemeClr val="accent6"/>
            </a:solidFill>
          </c:spPr>
          <c:invertIfNegative val="0"/>
          <c:val>
            <c:numRef>
              <c:f>'4.1'!$B$13:$M$13</c:f>
              <c:numCache>
                <c:formatCode>#,##0.0</c:formatCode>
                <c:ptCount val="12"/>
                <c:pt idx="0">
                  <c:v>0.27952000000000005</c:v>
                </c:pt>
                <c:pt idx="1">
                  <c:v>0.11291000000000001</c:v>
                </c:pt>
                <c:pt idx="2">
                  <c:v>0.21078</c:v>
                </c:pt>
                <c:pt idx="3">
                  <c:v>0.11462</c:v>
                </c:pt>
                <c:pt idx="4">
                  <c:v>0.10443</c:v>
                </c:pt>
                <c:pt idx="5">
                  <c:v>9.3180000000000013E-2</c:v>
                </c:pt>
                <c:pt idx="6">
                  <c:v>0.12149000000000001</c:v>
                </c:pt>
                <c:pt idx="7">
                  <c:v>0.11058</c:v>
                </c:pt>
                <c:pt idx="8">
                  <c:v>0.12323999999999999</c:v>
                </c:pt>
                <c:pt idx="9">
                  <c:v>0.18567000000000003</c:v>
                </c:pt>
                <c:pt idx="10">
                  <c:v>0.27129999999999999</c:v>
                </c:pt>
                <c:pt idx="11">
                  <c:v>0.31756899999999993</c:v>
                </c:pt>
              </c:numCache>
            </c:numRef>
          </c:val>
          <c:extLst>
            <c:ext xmlns:c16="http://schemas.microsoft.com/office/drawing/2014/chart" uri="{C3380CC4-5D6E-409C-BE32-E72D297353CC}">
              <c16:uniqueId val="{00000005-0098-4443-B1B5-C616D93B0609}"/>
            </c:ext>
          </c:extLst>
        </c:ser>
        <c:ser>
          <c:idx val="6"/>
          <c:order val="6"/>
          <c:tx>
            <c:strRef>
              <c:f>'4.1'!$A$14</c:f>
              <c:strCache>
                <c:ptCount val="1"/>
                <c:pt idx="0">
                  <c:v>Brown coal</c:v>
                </c:pt>
              </c:strCache>
            </c:strRef>
          </c:tx>
          <c:spPr>
            <a:solidFill>
              <a:srgbClr val="F0948F"/>
            </a:solidFill>
          </c:spPr>
          <c:invertIfNegative val="0"/>
          <c:val>
            <c:numRef>
              <c:f>'4.1'!$B$14:$M$14</c:f>
              <c:numCache>
                <c:formatCode>#,##0.0</c:formatCode>
                <c:ptCount val="12"/>
                <c:pt idx="0">
                  <c:v>7505.032839999998</c:v>
                </c:pt>
                <c:pt idx="1">
                  <c:v>5329.4432189999998</c:v>
                </c:pt>
                <c:pt idx="2">
                  <c:v>4847.4302079999989</c:v>
                </c:pt>
                <c:pt idx="3">
                  <c:v>3622.9786720000002</c:v>
                </c:pt>
                <c:pt idx="4">
                  <c:v>2592.2051490000003</c:v>
                </c:pt>
                <c:pt idx="5">
                  <c:v>1998.4492579999999</c:v>
                </c:pt>
                <c:pt idx="6">
                  <c:v>1638.930531</c:v>
                </c:pt>
                <c:pt idx="7">
                  <c:v>1424.24152</c:v>
                </c:pt>
                <c:pt idx="8">
                  <c:v>2294.2183190000005</c:v>
                </c:pt>
                <c:pt idx="9">
                  <c:v>3769.1659240000004</c:v>
                </c:pt>
                <c:pt idx="10">
                  <c:v>5463.1653509999987</c:v>
                </c:pt>
                <c:pt idx="11">
                  <c:v>6333.4322189999984</c:v>
                </c:pt>
              </c:numCache>
            </c:numRef>
          </c:val>
          <c:extLst>
            <c:ext xmlns:c16="http://schemas.microsoft.com/office/drawing/2014/chart" uri="{C3380CC4-5D6E-409C-BE32-E72D297353CC}">
              <c16:uniqueId val="{00000006-0098-4443-B1B5-C616D93B0609}"/>
            </c:ext>
          </c:extLst>
        </c:ser>
        <c:ser>
          <c:idx val="7"/>
          <c:order val="7"/>
          <c:tx>
            <c:strRef>
              <c:f>'4.1'!$A$15</c:f>
              <c:strCache>
                <c:ptCount val="1"/>
                <c:pt idx="0">
                  <c:v>Nuclear fuel</c:v>
                </c:pt>
              </c:strCache>
            </c:strRef>
          </c:tx>
          <c:spPr>
            <a:solidFill>
              <a:srgbClr val="F7C9C7"/>
            </a:solidFill>
          </c:spPr>
          <c:invertIfNegative val="0"/>
          <c:val>
            <c:numRef>
              <c:f>'4.1'!$B$15:$M$15</c:f>
              <c:numCache>
                <c:formatCode>#,##0.0</c:formatCode>
                <c:ptCount val="12"/>
                <c:pt idx="0">
                  <c:v>262.29500000000002</c:v>
                </c:pt>
                <c:pt idx="1">
                  <c:v>164.06100000000001</c:v>
                </c:pt>
                <c:pt idx="2">
                  <c:v>177.392</c:v>
                </c:pt>
                <c:pt idx="3">
                  <c:v>131.80600000000001</c:v>
                </c:pt>
                <c:pt idx="4">
                  <c:v>79.427999999999997</c:v>
                </c:pt>
                <c:pt idx="5">
                  <c:v>46.429000000000002</c:v>
                </c:pt>
                <c:pt idx="6">
                  <c:v>26.081</c:v>
                </c:pt>
                <c:pt idx="7">
                  <c:v>14.079000000000001</c:v>
                </c:pt>
                <c:pt idx="8">
                  <c:v>36.173999999999999</c:v>
                </c:pt>
                <c:pt idx="9">
                  <c:v>144.13999999999999</c:v>
                </c:pt>
                <c:pt idx="10">
                  <c:v>234.85599999999999</c:v>
                </c:pt>
                <c:pt idx="11">
                  <c:v>268.90499999999997</c:v>
                </c:pt>
              </c:numCache>
            </c:numRef>
          </c:val>
          <c:extLst>
            <c:ext xmlns:c16="http://schemas.microsoft.com/office/drawing/2014/chart" uri="{C3380CC4-5D6E-409C-BE32-E72D297353CC}">
              <c16:uniqueId val="{00000007-0098-4443-B1B5-C616D93B0609}"/>
            </c:ext>
          </c:extLst>
        </c:ser>
        <c:ser>
          <c:idx val="8"/>
          <c:order val="8"/>
          <c:tx>
            <c:strRef>
              <c:f>'4.1'!$A$16</c:f>
              <c:strCache>
                <c:ptCount val="1"/>
                <c:pt idx="0">
                  <c:v>Coke</c:v>
                </c:pt>
              </c:strCache>
            </c:strRef>
          </c:tx>
          <c:spPr>
            <a:solidFill>
              <a:schemeClr val="tx1"/>
            </a:solidFill>
          </c:spPr>
          <c:invertIfNegative val="0"/>
          <c:val>
            <c:numRef>
              <c:f>'4.1'!$B$16:$M$16</c:f>
              <c:numCache>
                <c:formatCode>#,##0.0</c:formatCode>
                <c:ptCount val="12"/>
                <c:pt idx="0">
                  <c:v>0</c:v>
                </c:pt>
                <c:pt idx="1">
                  <c:v>0</c:v>
                </c:pt>
                <c:pt idx="2">
                  <c:v>0</c:v>
                </c:pt>
                <c:pt idx="3">
                  <c:v>0</c:v>
                </c:pt>
                <c:pt idx="4">
                  <c:v>0</c:v>
                </c:pt>
                <c:pt idx="5">
                  <c:v>0</c:v>
                </c:pt>
                <c:pt idx="6">
                  <c:v>0</c:v>
                </c:pt>
                <c:pt idx="7">
                  <c:v>0</c:v>
                </c:pt>
                <c:pt idx="8">
                  <c:v>0</c:v>
                </c:pt>
                <c:pt idx="9">
                  <c:v>0</c:v>
                </c:pt>
                <c:pt idx="10">
                  <c:v>3.5999999999999997E-2</c:v>
                </c:pt>
                <c:pt idx="11">
                  <c:v>0.02</c:v>
                </c:pt>
              </c:numCache>
            </c:numRef>
          </c:val>
          <c:extLst>
            <c:ext xmlns:c16="http://schemas.microsoft.com/office/drawing/2014/chart" uri="{C3380CC4-5D6E-409C-BE32-E72D297353CC}">
              <c16:uniqueId val="{00000008-0098-4443-B1B5-C616D93B0609}"/>
            </c:ext>
          </c:extLst>
        </c:ser>
        <c:ser>
          <c:idx val="9"/>
          <c:order val="9"/>
          <c:tx>
            <c:strRef>
              <c:f>'4.1'!$A$17</c:f>
              <c:strCache>
                <c:ptCount val="1"/>
                <c:pt idx="0">
                  <c:v>Waste heat</c:v>
                </c:pt>
              </c:strCache>
            </c:strRef>
          </c:tx>
          <c:spPr>
            <a:solidFill>
              <a:srgbClr val="646363"/>
            </a:solidFill>
          </c:spPr>
          <c:invertIfNegative val="0"/>
          <c:val>
            <c:numRef>
              <c:f>'4.1'!$B$17:$M$17</c:f>
              <c:numCache>
                <c:formatCode>#,##0.0</c:formatCode>
                <c:ptCount val="12"/>
                <c:pt idx="0">
                  <c:v>628.02374800000007</c:v>
                </c:pt>
                <c:pt idx="1">
                  <c:v>634.51912000000004</c:v>
                </c:pt>
                <c:pt idx="2">
                  <c:v>529.65822099999991</c:v>
                </c:pt>
                <c:pt idx="3">
                  <c:v>552.63262999999995</c:v>
                </c:pt>
                <c:pt idx="4">
                  <c:v>545.04218900000001</c:v>
                </c:pt>
                <c:pt idx="5">
                  <c:v>572.2520209999999</c:v>
                </c:pt>
                <c:pt idx="6">
                  <c:v>598.82768299999998</c:v>
                </c:pt>
                <c:pt idx="7">
                  <c:v>498.17426099999994</c:v>
                </c:pt>
                <c:pt idx="8">
                  <c:v>496.90982100000002</c:v>
                </c:pt>
                <c:pt idx="9">
                  <c:v>508.53693300000003</c:v>
                </c:pt>
                <c:pt idx="10">
                  <c:v>541.29055499999993</c:v>
                </c:pt>
                <c:pt idx="11">
                  <c:v>625.73151900000005</c:v>
                </c:pt>
              </c:numCache>
            </c:numRef>
          </c:val>
          <c:extLst>
            <c:ext xmlns:c16="http://schemas.microsoft.com/office/drawing/2014/chart" uri="{C3380CC4-5D6E-409C-BE32-E72D297353CC}">
              <c16:uniqueId val="{00000009-0098-4443-B1B5-C616D93B0609}"/>
            </c:ext>
          </c:extLst>
        </c:ser>
        <c:ser>
          <c:idx val="10"/>
          <c:order val="10"/>
          <c:tx>
            <c:strRef>
              <c:f>'4.1'!$A$18</c:f>
              <c:strCache>
                <c:ptCount val="1"/>
                <c:pt idx="0">
                  <c:v>Other liquid fuels</c:v>
                </c:pt>
              </c:strCache>
            </c:strRef>
          </c:tx>
          <c:spPr>
            <a:solidFill>
              <a:srgbClr val="9D9D9C"/>
            </a:solidFill>
          </c:spPr>
          <c:invertIfNegative val="0"/>
          <c:val>
            <c:numRef>
              <c:f>'4.1'!$B$18:$M$18</c:f>
              <c:numCache>
                <c:formatCode>#,##0.0</c:formatCode>
                <c:ptCount val="12"/>
                <c:pt idx="0">
                  <c:v>51.388620000000003</c:v>
                </c:pt>
                <c:pt idx="1">
                  <c:v>10.946565</c:v>
                </c:pt>
                <c:pt idx="2">
                  <c:v>2.2343099999999998</c:v>
                </c:pt>
                <c:pt idx="3">
                  <c:v>36.146428</c:v>
                </c:pt>
                <c:pt idx="4">
                  <c:v>1.4939469999999999</c:v>
                </c:pt>
                <c:pt idx="5">
                  <c:v>1.030173</c:v>
                </c:pt>
                <c:pt idx="6">
                  <c:v>0.94746399999999997</c:v>
                </c:pt>
                <c:pt idx="7">
                  <c:v>2.641966</c:v>
                </c:pt>
                <c:pt idx="8">
                  <c:v>24.977719</c:v>
                </c:pt>
                <c:pt idx="9">
                  <c:v>29.630637</c:v>
                </c:pt>
                <c:pt idx="10">
                  <c:v>40.492629000000001</c:v>
                </c:pt>
                <c:pt idx="11">
                  <c:v>45.218871999999998</c:v>
                </c:pt>
              </c:numCache>
            </c:numRef>
          </c:val>
          <c:extLst>
            <c:ext xmlns:c16="http://schemas.microsoft.com/office/drawing/2014/chart" uri="{C3380CC4-5D6E-409C-BE32-E72D297353CC}">
              <c16:uniqueId val="{0000000A-0098-4443-B1B5-C616D93B0609}"/>
            </c:ext>
          </c:extLst>
        </c:ser>
        <c:ser>
          <c:idx val="11"/>
          <c:order val="11"/>
          <c:tx>
            <c:strRef>
              <c:f>'4.1'!$A$19</c:f>
              <c:strCache>
                <c:ptCount val="1"/>
                <c:pt idx="0">
                  <c:v>Other solid fuels</c:v>
                </c:pt>
              </c:strCache>
            </c:strRef>
          </c:tx>
          <c:spPr>
            <a:solidFill>
              <a:srgbClr val="D0D0D0"/>
            </a:solidFill>
          </c:spPr>
          <c:invertIfNegative val="0"/>
          <c:val>
            <c:numRef>
              <c:f>'4.1'!$B$19:$M$19</c:f>
              <c:numCache>
                <c:formatCode>#,##0.0</c:formatCode>
                <c:ptCount val="12"/>
                <c:pt idx="0">
                  <c:v>464.050498</c:v>
                </c:pt>
                <c:pt idx="1">
                  <c:v>442.21118800000005</c:v>
                </c:pt>
                <c:pt idx="2">
                  <c:v>441.78354699999994</c:v>
                </c:pt>
                <c:pt idx="3">
                  <c:v>396.72201599999994</c:v>
                </c:pt>
                <c:pt idx="4">
                  <c:v>389.90244300000001</c:v>
                </c:pt>
                <c:pt idx="5">
                  <c:v>363.103408</c:v>
                </c:pt>
                <c:pt idx="6">
                  <c:v>359.16057700000005</c:v>
                </c:pt>
                <c:pt idx="7">
                  <c:v>366.61292099999997</c:v>
                </c:pt>
                <c:pt idx="8">
                  <c:v>361.22055699999999</c:v>
                </c:pt>
                <c:pt idx="9">
                  <c:v>409.16084500000005</c:v>
                </c:pt>
                <c:pt idx="10">
                  <c:v>482.00256000000002</c:v>
                </c:pt>
                <c:pt idx="11">
                  <c:v>485.53188800000004</c:v>
                </c:pt>
              </c:numCache>
            </c:numRef>
          </c:val>
          <c:extLst>
            <c:ext xmlns:c16="http://schemas.microsoft.com/office/drawing/2014/chart" uri="{C3380CC4-5D6E-409C-BE32-E72D297353CC}">
              <c16:uniqueId val="{0000000B-0098-4443-B1B5-C616D93B0609}"/>
            </c:ext>
          </c:extLst>
        </c:ser>
        <c:ser>
          <c:idx val="12"/>
          <c:order val="12"/>
          <c:tx>
            <c:strRef>
              <c:f>'4.1'!$A$20</c:f>
              <c:strCache>
                <c:ptCount val="1"/>
                <c:pt idx="0">
                  <c:v>Other gases</c:v>
                </c:pt>
              </c:strCache>
            </c:strRef>
          </c:tx>
          <c:spPr>
            <a:pattFill prst="ltUpDiag">
              <a:fgClr>
                <a:schemeClr val="tx2"/>
              </a:fgClr>
              <a:bgClr>
                <a:schemeClr val="bg1"/>
              </a:bgClr>
            </a:pattFill>
          </c:spPr>
          <c:invertIfNegative val="0"/>
          <c:val>
            <c:numRef>
              <c:f>'4.1'!$B$20:$M$20</c:f>
              <c:numCache>
                <c:formatCode>#,##0.0</c:formatCode>
                <c:ptCount val="12"/>
                <c:pt idx="0">
                  <c:v>552.36273500000016</c:v>
                </c:pt>
                <c:pt idx="1">
                  <c:v>552.04998200000011</c:v>
                </c:pt>
                <c:pt idx="2">
                  <c:v>571.57159899999999</c:v>
                </c:pt>
                <c:pt idx="3">
                  <c:v>592.44007199999987</c:v>
                </c:pt>
                <c:pt idx="4">
                  <c:v>622.94379600000013</c:v>
                </c:pt>
                <c:pt idx="5">
                  <c:v>578.99711800000011</c:v>
                </c:pt>
                <c:pt idx="6">
                  <c:v>484.32108999999986</c:v>
                </c:pt>
                <c:pt idx="7">
                  <c:v>532.15029600000014</c:v>
                </c:pt>
                <c:pt idx="8">
                  <c:v>488.95712399999996</c:v>
                </c:pt>
                <c:pt idx="9">
                  <c:v>576.74486699999977</c:v>
                </c:pt>
                <c:pt idx="10">
                  <c:v>546.39844700000015</c:v>
                </c:pt>
                <c:pt idx="11">
                  <c:v>580.60619399999985</c:v>
                </c:pt>
              </c:numCache>
            </c:numRef>
          </c:val>
          <c:extLst>
            <c:ext xmlns:c16="http://schemas.microsoft.com/office/drawing/2014/chart" uri="{C3380CC4-5D6E-409C-BE32-E72D297353CC}">
              <c16:uniqueId val="{0000000C-0098-4443-B1B5-C616D93B0609}"/>
            </c:ext>
          </c:extLst>
        </c:ser>
        <c:ser>
          <c:idx val="13"/>
          <c:order val="13"/>
          <c:tx>
            <c:strRef>
              <c:f>'4.1'!$A$21</c:f>
              <c:strCache>
                <c:ptCount val="1"/>
                <c:pt idx="0">
                  <c:v>Other</c:v>
                </c:pt>
              </c:strCache>
            </c:strRef>
          </c:tx>
          <c:spPr>
            <a:pattFill prst="ltUpDiag">
              <a:fgClr>
                <a:schemeClr val="accent5"/>
              </a:fgClr>
              <a:bgClr>
                <a:schemeClr val="bg1"/>
              </a:bgClr>
            </a:pattFill>
          </c:spPr>
          <c:invertIfNegative val="0"/>
          <c:val>
            <c:numRef>
              <c:f>'4.1'!$B$21:$M$21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0098-4443-B1B5-C616D93B0609}"/>
            </c:ext>
          </c:extLst>
        </c:ser>
        <c:ser>
          <c:idx val="14"/>
          <c:order val="14"/>
          <c:tx>
            <c:strRef>
              <c:f>'4.1'!$A$22</c:f>
              <c:strCache>
                <c:ptCount val="1"/>
                <c:pt idx="0">
                  <c:v>Fuel oils</c:v>
                </c:pt>
              </c:strCache>
            </c:strRef>
          </c:tx>
          <c:spPr>
            <a:pattFill prst="ltUpDiag">
              <a:fgClr>
                <a:schemeClr val="accent2"/>
              </a:fgClr>
              <a:bgClr>
                <a:schemeClr val="bg1"/>
              </a:bgClr>
            </a:pattFill>
          </c:spPr>
          <c:invertIfNegative val="0"/>
          <c:val>
            <c:numRef>
              <c:f>'4.1'!$B$22:$M$22</c:f>
              <c:numCache>
                <c:formatCode>#,##0.0</c:formatCode>
                <c:ptCount val="12"/>
                <c:pt idx="0">
                  <c:v>99.600459999999998</c:v>
                </c:pt>
                <c:pt idx="1">
                  <c:v>17.517047999999999</c:v>
                </c:pt>
                <c:pt idx="2">
                  <c:v>39.298225999999985</c:v>
                </c:pt>
                <c:pt idx="3">
                  <c:v>35.437993000000013</c:v>
                </c:pt>
                <c:pt idx="4">
                  <c:v>4.1047709999999986</c:v>
                </c:pt>
                <c:pt idx="5">
                  <c:v>8.7214269999999985</c:v>
                </c:pt>
                <c:pt idx="6">
                  <c:v>6.6122370000000004</c:v>
                </c:pt>
                <c:pt idx="7">
                  <c:v>2.7511669999999993</c:v>
                </c:pt>
                <c:pt idx="8">
                  <c:v>5.2599039999999979</c:v>
                </c:pt>
                <c:pt idx="9">
                  <c:v>12.442553999999998</c:v>
                </c:pt>
                <c:pt idx="10">
                  <c:v>25.690326000000002</c:v>
                </c:pt>
                <c:pt idx="11">
                  <c:v>29.671222999999998</c:v>
                </c:pt>
              </c:numCache>
            </c:numRef>
          </c:val>
          <c:extLst>
            <c:ext xmlns:c16="http://schemas.microsoft.com/office/drawing/2014/chart" uri="{C3380CC4-5D6E-409C-BE32-E72D297353CC}">
              <c16:uniqueId val="{0000000E-0098-4443-B1B5-C616D93B0609}"/>
            </c:ext>
          </c:extLst>
        </c:ser>
        <c:ser>
          <c:idx val="15"/>
          <c:order val="15"/>
          <c:tx>
            <c:strRef>
              <c:f>'4.1'!$A$23</c:f>
              <c:strCache>
                <c:ptCount val="1"/>
                <c:pt idx="0">
                  <c:v>Natural gas</c:v>
                </c:pt>
              </c:strCache>
            </c:strRef>
          </c:tx>
          <c:spPr>
            <a:pattFill prst="ltUpDiag">
              <a:fgClr>
                <a:srgbClr val="E86159"/>
              </a:fgClr>
              <a:bgClr>
                <a:schemeClr val="bg1"/>
              </a:bgClr>
            </a:pattFill>
          </c:spPr>
          <c:invertIfNegative val="0"/>
          <c:val>
            <c:numRef>
              <c:f>'4.1'!$B$23:$M$23</c:f>
              <c:numCache>
                <c:formatCode>#,##0.0</c:formatCode>
                <c:ptCount val="12"/>
                <c:pt idx="0">
                  <c:v>4267.8866970982135</c:v>
                </c:pt>
                <c:pt idx="1">
                  <c:v>2839.5204447152119</c:v>
                </c:pt>
                <c:pt idx="2">
                  <c:v>2562.1190538349897</c:v>
                </c:pt>
                <c:pt idx="3">
                  <c:v>1814.1145068755311</c:v>
                </c:pt>
                <c:pt idx="4">
                  <c:v>1301.7626111184959</c:v>
                </c:pt>
                <c:pt idx="5">
                  <c:v>1150.6344229206386</c:v>
                </c:pt>
                <c:pt idx="6">
                  <c:v>1252.6777333167581</c:v>
                </c:pt>
                <c:pt idx="7">
                  <c:v>1284.5344974524489</c:v>
                </c:pt>
                <c:pt idx="8">
                  <c:v>1463.2458226665344</c:v>
                </c:pt>
                <c:pt idx="9">
                  <c:v>2448.6289709994271</c:v>
                </c:pt>
                <c:pt idx="10">
                  <c:v>3468.8709507417948</c:v>
                </c:pt>
                <c:pt idx="11">
                  <c:v>3966.9016182599562</c:v>
                </c:pt>
              </c:numCache>
            </c:numRef>
          </c:val>
          <c:extLst>
            <c:ext xmlns:c16="http://schemas.microsoft.com/office/drawing/2014/chart" uri="{C3380CC4-5D6E-409C-BE32-E72D297353CC}">
              <c16:uniqueId val="{0000000F-0098-4443-B1B5-C616D93B0609}"/>
            </c:ext>
          </c:extLst>
        </c:ser>
        <c:dLbls>
          <c:showLegendKey val="0"/>
          <c:showVal val="0"/>
          <c:showCatName val="0"/>
          <c:showSerName val="0"/>
          <c:showPercent val="0"/>
          <c:showBubbleSize val="0"/>
        </c:dLbls>
        <c:gapWidth val="50"/>
        <c:overlap val="100"/>
        <c:axId val="178610944"/>
        <c:axId val="178612480"/>
      </c:barChart>
      <c:catAx>
        <c:axId val="178610944"/>
        <c:scaling>
          <c:orientation val="minMax"/>
        </c:scaling>
        <c:delete val="0"/>
        <c:axPos val="b"/>
        <c:majorTickMark val="none"/>
        <c:minorTickMark val="none"/>
        <c:tickLblPos val="nextTo"/>
        <c:txPr>
          <a:bodyPr/>
          <a:lstStyle/>
          <a:p>
            <a:pPr>
              <a:defRPr sz="900"/>
            </a:pPr>
            <a:endParaRPr lang="cs-CZ"/>
          </a:p>
        </c:txPr>
        <c:crossAx val="178612480"/>
        <c:crosses val="autoZero"/>
        <c:auto val="1"/>
        <c:lblAlgn val="ctr"/>
        <c:lblOffset val="100"/>
        <c:noMultiLvlLbl val="0"/>
      </c:catAx>
      <c:valAx>
        <c:axId val="178612480"/>
        <c:scaling>
          <c:orientation val="minMax"/>
          <c:max val="20000"/>
        </c:scaling>
        <c:delete val="0"/>
        <c:axPos val="l"/>
        <c:majorGridlines/>
        <c:numFmt formatCode="#,##0" sourceLinked="0"/>
        <c:majorTickMark val="none"/>
        <c:minorTickMark val="none"/>
        <c:tickLblPos val="nextTo"/>
        <c:spPr>
          <a:ln w="6350">
            <a:noFill/>
          </a:ln>
        </c:spPr>
        <c:txPr>
          <a:bodyPr/>
          <a:lstStyle/>
          <a:p>
            <a:pPr>
              <a:defRPr sz="900"/>
            </a:pPr>
            <a:endParaRPr lang="cs-CZ"/>
          </a:p>
        </c:txPr>
        <c:crossAx val="178610944"/>
        <c:crosses val="autoZero"/>
        <c:crossBetween val="between"/>
        <c:majorUnit val="5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'4.2'!$O$7</c:f>
              <c:strCache>
                <c:ptCount val="1"/>
              </c:strCache>
            </c:strRef>
          </c:tx>
          <c:spPr>
            <a:solidFill>
              <a:schemeClr val="accent1"/>
            </a:solidFill>
          </c:spPr>
          <c:invertIfNegative val="0"/>
          <c:cat>
            <c:numRef>
              <c:f>'4.2'!$P$6</c:f>
              <c:numCache>
                <c:formatCode>General</c:formatCode>
                <c:ptCount val="1"/>
              </c:numCache>
            </c:numRef>
          </c:cat>
          <c:val>
            <c:numRef>
              <c:f>'4.2'!$P$7</c:f>
              <c:numCache>
                <c:formatCode>0.0%</c:formatCode>
                <c:ptCount val="1"/>
              </c:numCache>
            </c:numRef>
          </c:val>
          <c:extLst>
            <c:ext xmlns:c16="http://schemas.microsoft.com/office/drawing/2014/chart" uri="{C3380CC4-5D6E-409C-BE32-E72D297353CC}">
              <c16:uniqueId val="{00000000-FD4C-42A0-96FE-49730A1E4246}"/>
            </c:ext>
          </c:extLst>
        </c:ser>
        <c:ser>
          <c:idx val="1"/>
          <c:order val="1"/>
          <c:tx>
            <c:strRef>
              <c:f>'4.2'!$O$8</c:f>
              <c:strCache>
                <c:ptCount val="1"/>
              </c:strCache>
            </c:strRef>
          </c:tx>
          <c:spPr>
            <a:solidFill>
              <a:schemeClr val="accent2"/>
            </a:solidFill>
          </c:spPr>
          <c:invertIfNegative val="0"/>
          <c:cat>
            <c:numRef>
              <c:f>'4.2'!$P$6</c:f>
              <c:numCache>
                <c:formatCode>General</c:formatCode>
                <c:ptCount val="1"/>
              </c:numCache>
            </c:numRef>
          </c:cat>
          <c:val>
            <c:numRef>
              <c:f>'4.2'!$P$8</c:f>
              <c:numCache>
                <c:formatCode>0.0%</c:formatCode>
                <c:ptCount val="1"/>
              </c:numCache>
            </c:numRef>
          </c:val>
          <c:extLst>
            <c:ext xmlns:c16="http://schemas.microsoft.com/office/drawing/2014/chart" uri="{C3380CC4-5D6E-409C-BE32-E72D297353CC}">
              <c16:uniqueId val="{00000001-FD4C-42A0-96FE-49730A1E4246}"/>
            </c:ext>
          </c:extLst>
        </c:ser>
        <c:ser>
          <c:idx val="2"/>
          <c:order val="2"/>
          <c:tx>
            <c:strRef>
              <c:f>'4.2'!$O$9</c:f>
              <c:strCache>
                <c:ptCount val="1"/>
              </c:strCache>
            </c:strRef>
          </c:tx>
          <c:spPr>
            <a:solidFill>
              <a:schemeClr val="accent3"/>
            </a:solidFill>
          </c:spPr>
          <c:invertIfNegative val="0"/>
          <c:cat>
            <c:numRef>
              <c:f>'4.2'!$P$6</c:f>
              <c:numCache>
                <c:formatCode>General</c:formatCode>
                <c:ptCount val="1"/>
              </c:numCache>
            </c:numRef>
          </c:cat>
          <c:val>
            <c:numRef>
              <c:f>'4.2'!$P$9</c:f>
              <c:numCache>
                <c:formatCode>0.0%</c:formatCode>
                <c:ptCount val="1"/>
              </c:numCache>
            </c:numRef>
          </c:val>
          <c:extLst>
            <c:ext xmlns:c16="http://schemas.microsoft.com/office/drawing/2014/chart" uri="{C3380CC4-5D6E-409C-BE32-E72D297353CC}">
              <c16:uniqueId val="{00000002-FD4C-42A0-96FE-49730A1E4246}"/>
            </c:ext>
          </c:extLst>
        </c:ser>
        <c:ser>
          <c:idx val="3"/>
          <c:order val="3"/>
          <c:tx>
            <c:strRef>
              <c:f>'4.2'!$O$10</c:f>
              <c:strCache>
                <c:ptCount val="1"/>
              </c:strCache>
            </c:strRef>
          </c:tx>
          <c:spPr>
            <a:solidFill>
              <a:schemeClr val="accent4"/>
            </a:solidFill>
          </c:spPr>
          <c:invertIfNegative val="0"/>
          <c:cat>
            <c:numRef>
              <c:f>'4.2'!$P$6</c:f>
              <c:numCache>
                <c:formatCode>General</c:formatCode>
                <c:ptCount val="1"/>
              </c:numCache>
            </c:numRef>
          </c:cat>
          <c:val>
            <c:numRef>
              <c:f>'4.2'!$P$10</c:f>
              <c:numCache>
                <c:formatCode>0.0%</c:formatCode>
                <c:ptCount val="1"/>
              </c:numCache>
            </c:numRef>
          </c:val>
          <c:extLst>
            <c:ext xmlns:c16="http://schemas.microsoft.com/office/drawing/2014/chart" uri="{C3380CC4-5D6E-409C-BE32-E72D297353CC}">
              <c16:uniqueId val="{00000003-FD4C-42A0-96FE-49730A1E4246}"/>
            </c:ext>
          </c:extLst>
        </c:ser>
        <c:ser>
          <c:idx val="4"/>
          <c:order val="4"/>
          <c:tx>
            <c:strRef>
              <c:f>'4.2'!$O$11</c:f>
              <c:strCache>
                <c:ptCount val="1"/>
              </c:strCache>
            </c:strRef>
          </c:tx>
          <c:spPr>
            <a:solidFill>
              <a:schemeClr val="accent5"/>
            </a:solidFill>
          </c:spPr>
          <c:invertIfNegative val="0"/>
          <c:cat>
            <c:numRef>
              <c:f>'4.2'!$P$6</c:f>
              <c:numCache>
                <c:formatCode>General</c:formatCode>
                <c:ptCount val="1"/>
              </c:numCache>
            </c:numRef>
          </c:cat>
          <c:val>
            <c:numRef>
              <c:f>'4.2'!$P$11</c:f>
              <c:numCache>
                <c:formatCode>0.0%</c:formatCode>
                <c:ptCount val="1"/>
              </c:numCache>
            </c:numRef>
          </c:val>
          <c:extLst>
            <c:ext xmlns:c16="http://schemas.microsoft.com/office/drawing/2014/chart" uri="{C3380CC4-5D6E-409C-BE32-E72D297353CC}">
              <c16:uniqueId val="{00000004-FD4C-42A0-96FE-49730A1E4246}"/>
            </c:ext>
          </c:extLst>
        </c:ser>
        <c:ser>
          <c:idx val="5"/>
          <c:order val="5"/>
          <c:tx>
            <c:strRef>
              <c:f>'4.2'!$O$12</c:f>
              <c:strCache>
                <c:ptCount val="1"/>
              </c:strCache>
            </c:strRef>
          </c:tx>
          <c:spPr>
            <a:solidFill>
              <a:schemeClr val="accent6"/>
            </a:solidFill>
          </c:spPr>
          <c:invertIfNegative val="0"/>
          <c:cat>
            <c:numRef>
              <c:f>'4.2'!$P$6</c:f>
              <c:numCache>
                <c:formatCode>General</c:formatCode>
                <c:ptCount val="1"/>
              </c:numCache>
            </c:numRef>
          </c:cat>
          <c:val>
            <c:numRef>
              <c:f>'4.2'!$P$12</c:f>
              <c:numCache>
                <c:formatCode>0.0%</c:formatCode>
                <c:ptCount val="1"/>
              </c:numCache>
            </c:numRef>
          </c:val>
          <c:extLst>
            <c:ext xmlns:c16="http://schemas.microsoft.com/office/drawing/2014/chart" uri="{C3380CC4-5D6E-409C-BE32-E72D297353CC}">
              <c16:uniqueId val="{00000005-FD4C-42A0-96FE-49730A1E4246}"/>
            </c:ext>
          </c:extLst>
        </c:ser>
        <c:ser>
          <c:idx val="6"/>
          <c:order val="6"/>
          <c:tx>
            <c:strRef>
              <c:f>'4.2'!$O$13</c:f>
              <c:strCache>
                <c:ptCount val="1"/>
              </c:strCache>
            </c:strRef>
          </c:tx>
          <c:spPr>
            <a:solidFill>
              <a:srgbClr val="F0948F"/>
            </a:solidFill>
          </c:spPr>
          <c:invertIfNegative val="0"/>
          <c:cat>
            <c:numRef>
              <c:f>'4.2'!$P$6</c:f>
              <c:numCache>
                <c:formatCode>General</c:formatCode>
                <c:ptCount val="1"/>
              </c:numCache>
            </c:numRef>
          </c:cat>
          <c:val>
            <c:numRef>
              <c:f>'4.2'!$P$13</c:f>
              <c:numCache>
                <c:formatCode>0.0%</c:formatCode>
                <c:ptCount val="1"/>
              </c:numCache>
            </c:numRef>
          </c:val>
          <c:extLst>
            <c:ext xmlns:c16="http://schemas.microsoft.com/office/drawing/2014/chart" uri="{C3380CC4-5D6E-409C-BE32-E72D297353CC}">
              <c16:uniqueId val="{00000006-FD4C-42A0-96FE-49730A1E4246}"/>
            </c:ext>
          </c:extLst>
        </c:ser>
        <c:ser>
          <c:idx val="7"/>
          <c:order val="7"/>
          <c:tx>
            <c:strRef>
              <c:f>'4.2'!$O$14</c:f>
              <c:strCache>
                <c:ptCount val="1"/>
              </c:strCache>
            </c:strRef>
          </c:tx>
          <c:spPr>
            <a:solidFill>
              <a:srgbClr val="F7C9C7"/>
            </a:solidFill>
          </c:spPr>
          <c:invertIfNegative val="0"/>
          <c:cat>
            <c:numRef>
              <c:f>'4.2'!$P$6</c:f>
              <c:numCache>
                <c:formatCode>General</c:formatCode>
                <c:ptCount val="1"/>
              </c:numCache>
            </c:numRef>
          </c:cat>
          <c:val>
            <c:numRef>
              <c:f>'4.2'!$P$14</c:f>
              <c:numCache>
                <c:formatCode>0.0%</c:formatCode>
                <c:ptCount val="1"/>
              </c:numCache>
            </c:numRef>
          </c:val>
          <c:extLst>
            <c:ext xmlns:c16="http://schemas.microsoft.com/office/drawing/2014/chart" uri="{C3380CC4-5D6E-409C-BE32-E72D297353CC}">
              <c16:uniqueId val="{00000007-FD4C-42A0-96FE-49730A1E4246}"/>
            </c:ext>
          </c:extLst>
        </c:ser>
        <c:ser>
          <c:idx val="8"/>
          <c:order val="8"/>
          <c:tx>
            <c:strRef>
              <c:f>'4.2'!$O$15</c:f>
              <c:strCache>
                <c:ptCount val="1"/>
              </c:strCache>
            </c:strRef>
          </c:tx>
          <c:spPr>
            <a:solidFill>
              <a:schemeClr val="tx1"/>
            </a:solidFill>
          </c:spPr>
          <c:invertIfNegative val="0"/>
          <c:cat>
            <c:numRef>
              <c:f>'4.2'!$P$6</c:f>
              <c:numCache>
                <c:formatCode>General</c:formatCode>
                <c:ptCount val="1"/>
              </c:numCache>
            </c:numRef>
          </c:cat>
          <c:val>
            <c:numRef>
              <c:f>'4.2'!$P$15</c:f>
              <c:numCache>
                <c:formatCode>0.0%</c:formatCode>
                <c:ptCount val="1"/>
              </c:numCache>
            </c:numRef>
          </c:val>
          <c:extLst>
            <c:ext xmlns:c16="http://schemas.microsoft.com/office/drawing/2014/chart" uri="{C3380CC4-5D6E-409C-BE32-E72D297353CC}">
              <c16:uniqueId val="{00000008-FD4C-42A0-96FE-49730A1E4246}"/>
            </c:ext>
          </c:extLst>
        </c:ser>
        <c:ser>
          <c:idx val="9"/>
          <c:order val="9"/>
          <c:tx>
            <c:strRef>
              <c:f>'4.2'!$O$16</c:f>
              <c:strCache>
                <c:ptCount val="1"/>
              </c:strCache>
            </c:strRef>
          </c:tx>
          <c:spPr>
            <a:solidFill>
              <a:srgbClr val="646363"/>
            </a:solidFill>
          </c:spPr>
          <c:invertIfNegative val="0"/>
          <c:cat>
            <c:numRef>
              <c:f>'4.2'!$P$6</c:f>
              <c:numCache>
                <c:formatCode>General</c:formatCode>
                <c:ptCount val="1"/>
              </c:numCache>
            </c:numRef>
          </c:cat>
          <c:val>
            <c:numRef>
              <c:f>'4.2'!$P$16</c:f>
              <c:numCache>
                <c:formatCode>0.0%</c:formatCode>
                <c:ptCount val="1"/>
              </c:numCache>
            </c:numRef>
          </c:val>
          <c:extLst>
            <c:ext xmlns:c16="http://schemas.microsoft.com/office/drawing/2014/chart" uri="{C3380CC4-5D6E-409C-BE32-E72D297353CC}">
              <c16:uniqueId val="{00000009-FD4C-42A0-96FE-49730A1E4246}"/>
            </c:ext>
          </c:extLst>
        </c:ser>
        <c:ser>
          <c:idx val="10"/>
          <c:order val="10"/>
          <c:tx>
            <c:strRef>
              <c:f>'4.2'!$O$17</c:f>
              <c:strCache>
                <c:ptCount val="1"/>
              </c:strCache>
            </c:strRef>
          </c:tx>
          <c:spPr>
            <a:solidFill>
              <a:srgbClr val="9D9D9C"/>
            </a:solidFill>
          </c:spPr>
          <c:invertIfNegative val="0"/>
          <c:cat>
            <c:numRef>
              <c:f>'4.2'!$P$6</c:f>
              <c:numCache>
                <c:formatCode>General</c:formatCode>
                <c:ptCount val="1"/>
              </c:numCache>
            </c:numRef>
          </c:cat>
          <c:val>
            <c:numRef>
              <c:f>'4.2'!$P$17</c:f>
              <c:numCache>
                <c:formatCode>0.0%</c:formatCode>
                <c:ptCount val="1"/>
              </c:numCache>
            </c:numRef>
          </c:val>
          <c:extLst>
            <c:ext xmlns:c16="http://schemas.microsoft.com/office/drawing/2014/chart" uri="{C3380CC4-5D6E-409C-BE32-E72D297353CC}">
              <c16:uniqueId val="{0000000A-FD4C-42A0-96FE-49730A1E4246}"/>
            </c:ext>
          </c:extLst>
        </c:ser>
        <c:ser>
          <c:idx val="11"/>
          <c:order val="11"/>
          <c:tx>
            <c:strRef>
              <c:f>'4.2'!$O$18</c:f>
              <c:strCache>
                <c:ptCount val="1"/>
              </c:strCache>
            </c:strRef>
          </c:tx>
          <c:spPr>
            <a:solidFill>
              <a:srgbClr val="D0D0D0"/>
            </a:solidFill>
          </c:spPr>
          <c:invertIfNegative val="0"/>
          <c:cat>
            <c:numRef>
              <c:f>'4.2'!$P$6</c:f>
              <c:numCache>
                <c:formatCode>General</c:formatCode>
                <c:ptCount val="1"/>
              </c:numCache>
            </c:numRef>
          </c:cat>
          <c:val>
            <c:numRef>
              <c:f>'4.2'!$P$18</c:f>
              <c:numCache>
                <c:formatCode>0.0%</c:formatCode>
                <c:ptCount val="1"/>
              </c:numCache>
            </c:numRef>
          </c:val>
          <c:extLst>
            <c:ext xmlns:c16="http://schemas.microsoft.com/office/drawing/2014/chart" uri="{C3380CC4-5D6E-409C-BE32-E72D297353CC}">
              <c16:uniqueId val="{0000000B-FD4C-42A0-96FE-49730A1E4246}"/>
            </c:ext>
          </c:extLst>
        </c:ser>
        <c:ser>
          <c:idx val="12"/>
          <c:order val="12"/>
          <c:tx>
            <c:strRef>
              <c:f>'4.2'!$O$19</c:f>
              <c:strCache>
                <c:ptCount val="1"/>
              </c:strCache>
            </c:strRef>
          </c:tx>
          <c:spPr>
            <a:pattFill prst="ltUpDiag">
              <a:fgClr>
                <a:schemeClr val="accent1"/>
              </a:fgClr>
              <a:bgClr>
                <a:schemeClr val="bg1"/>
              </a:bgClr>
            </a:pattFill>
          </c:spPr>
          <c:invertIfNegative val="0"/>
          <c:cat>
            <c:numRef>
              <c:f>'4.2'!$P$6</c:f>
              <c:numCache>
                <c:formatCode>General</c:formatCode>
                <c:ptCount val="1"/>
              </c:numCache>
            </c:numRef>
          </c:cat>
          <c:val>
            <c:numRef>
              <c:f>'4.2'!$P$19</c:f>
              <c:numCache>
                <c:formatCode>0.0%</c:formatCode>
                <c:ptCount val="1"/>
              </c:numCache>
            </c:numRef>
          </c:val>
          <c:extLst>
            <c:ext xmlns:c16="http://schemas.microsoft.com/office/drawing/2014/chart" uri="{C3380CC4-5D6E-409C-BE32-E72D297353CC}">
              <c16:uniqueId val="{0000000C-FD4C-42A0-96FE-49730A1E4246}"/>
            </c:ext>
          </c:extLst>
        </c:ser>
        <c:ser>
          <c:idx val="13"/>
          <c:order val="13"/>
          <c:tx>
            <c:strRef>
              <c:f>'4.2'!$O$20</c:f>
              <c:strCache>
                <c:ptCount val="1"/>
              </c:strCache>
            </c:strRef>
          </c:tx>
          <c:spPr>
            <a:pattFill prst="ltUpDiag">
              <a:fgClr>
                <a:schemeClr val="accent5"/>
              </a:fgClr>
              <a:bgClr>
                <a:schemeClr val="bg1"/>
              </a:bgClr>
            </a:pattFill>
          </c:spPr>
          <c:invertIfNegative val="0"/>
          <c:cat>
            <c:numRef>
              <c:f>'4.2'!$P$6</c:f>
              <c:numCache>
                <c:formatCode>General</c:formatCode>
                <c:ptCount val="1"/>
              </c:numCache>
            </c:numRef>
          </c:cat>
          <c:val>
            <c:numRef>
              <c:f>'4.2'!$P$20</c:f>
              <c:numCache>
                <c:formatCode>0.0%</c:formatCode>
                <c:ptCount val="1"/>
              </c:numCache>
            </c:numRef>
          </c:val>
          <c:extLst>
            <c:ext xmlns:c16="http://schemas.microsoft.com/office/drawing/2014/chart" uri="{C3380CC4-5D6E-409C-BE32-E72D297353CC}">
              <c16:uniqueId val="{0000000D-FD4C-42A0-96FE-49730A1E4246}"/>
            </c:ext>
          </c:extLst>
        </c:ser>
        <c:dLbls>
          <c:showLegendKey val="0"/>
          <c:showVal val="0"/>
          <c:showCatName val="0"/>
          <c:showSerName val="0"/>
          <c:showPercent val="0"/>
          <c:showBubbleSize val="0"/>
        </c:dLbls>
        <c:gapWidth val="150"/>
        <c:axId val="235479040"/>
        <c:axId val="235480576"/>
      </c:barChart>
      <c:catAx>
        <c:axId val="235479040"/>
        <c:scaling>
          <c:orientation val="minMax"/>
        </c:scaling>
        <c:delete val="1"/>
        <c:axPos val="b"/>
        <c:numFmt formatCode="General" sourceLinked="1"/>
        <c:majorTickMark val="out"/>
        <c:minorTickMark val="none"/>
        <c:tickLblPos val="nextTo"/>
        <c:crossAx val="235480576"/>
        <c:crosses val="autoZero"/>
        <c:auto val="1"/>
        <c:lblAlgn val="ctr"/>
        <c:lblOffset val="100"/>
        <c:noMultiLvlLbl val="0"/>
      </c:catAx>
      <c:valAx>
        <c:axId val="235480576"/>
        <c:scaling>
          <c:orientation val="minMax"/>
        </c:scaling>
        <c:delete val="1"/>
        <c:axPos val="l"/>
        <c:numFmt formatCode="0.0%" sourceLinked="1"/>
        <c:majorTickMark val="out"/>
        <c:minorTickMark val="none"/>
        <c:tickLblPos val="nextTo"/>
        <c:crossAx val="23547904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b="1" i="0" baseline="0">
                <a:solidFill>
                  <a:srgbClr val="233060"/>
                </a:solidFill>
                <a:effectLst/>
              </a:rPr>
              <a:t>Installed capacity in the CR </a:t>
            </a:r>
            <a:r>
              <a:rPr lang="en-US" sz="1000" b="1" i="0" baseline="0">
                <a:solidFill>
                  <a:srgbClr val="233060"/>
                </a:solidFill>
                <a:effectLst/>
              </a:rPr>
              <a:t>[</a:t>
            </a:r>
            <a:r>
              <a:rPr lang="cs-CZ" sz="1000" b="1" i="0" baseline="0">
                <a:solidFill>
                  <a:srgbClr val="233060"/>
                </a:solidFill>
                <a:effectLst/>
              </a:rPr>
              <a:t>MW</a:t>
            </a:r>
            <a:r>
              <a:rPr lang="cs-CZ" sz="1000" b="1" i="0" baseline="-25000">
                <a:solidFill>
                  <a:srgbClr val="233060"/>
                </a:solidFill>
                <a:effectLst/>
              </a:rPr>
              <a:t>t</a:t>
            </a:r>
            <a:r>
              <a:rPr lang="en-US" sz="1000" b="1" i="0" baseline="0">
                <a:solidFill>
                  <a:srgbClr val="233060"/>
                </a:solidFill>
                <a:effectLst/>
              </a:rPr>
              <a:t>]</a:t>
            </a:r>
            <a:endParaRPr lang="cs-CZ" sz="1000">
              <a:solidFill>
                <a:srgbClr val="233060"/>
              </a:solidFill>
              <a:effectLst/>
            </a:endParaRPr>
          </a:p>
        </c:rich>
      </c:tx>
      <c:layout>
        <c:manualLayout>
          <c:xMode val="edge"/>
          <c:yMode val="edge"/>
          <c:x val="2.1198696001707E-3"/>
          <c:y val="3.4071565490064917E-2"/>
        </c:manualLayout>
      </c:layout>
      <c:overlay val="0"/>
    </c:title>
    <c:autoTitleDeleted val="0"/>
    <c:plotArea>
      <c:layout>
        <c:manualLayout>
          <c:layoutTarget val="inner"/>
          <c:xMode val="edge"/>
          <c:yMode val="edge"/>
          <c:x val="7.8332167930714694E-2"/>
          <c:y val="0.16578678264711025"/>
          <c:w val="0.88757812783102241"/>
          <c:h val="0.70939771577428523"/>
        </c:manualLayout>
      </c:layout>
      <c:barChart>
        <c:barDir val="col"/>
        <c:grouping val="stacked"/>
        <c:varyColors val="0"/>
        <c:ser>
          <c:idx val="0"/>
          <c:order val="0"/>
          <c:tx>
            <c:strRef>
              <c:f>'6'!$A$7</c:f>
              <c:strCache>
                <c:ptCount val="1"/>
                <c:pt idx="0">
                  <c:v>Prague (PHA)</c:v>
                </c:pt>
              </c:strCache>
            </c:strRef>
          </c:tx>
          <c:spPr>
            <a:solidFill>
              <a:schemeClr val="accent1"/>
            </a:solidFill>
          </c:spPr>
          <c:invertIfNegative val="0"/>
          <c:val>
            <c:numRef>
              <c:f>'6'!$B$7:$M$7</c:f>
              <c:numCache>
                <c:formatCode>#,##0.0</c:formatCode>
                <c:ptCount val="12"/>
                <c:pt idx="0">
                  <c:v>1576.0312000000006</c:v>
                </c:pt>
                <c:pt idx="1">
                  <c:v>1576.3686000000005</c:v>
                </c:pt>
                <c:pt idx="2">
                  <c:v>1576.3756000000005</c:v>
                </c:pt>
                <c:pt idx="3">
                  <c:v>1571.9986000000006</c:v>
                </c:pt>
                <c:pt idx="4">
                  <c:v>1571.9986000000006</c:v>
                </c:pt>
                <c:pt idx="5">
                  <c:v>1571.9986000000006</c:v>
                </c:pt>
                <c:pt idx="6">
                  <c:v>1572.0936000000006</c:v>
                </c:pt>
                <c:pt idx="7">
                  <c:v>1570.5936000000006</c:v>
                </c:pt>
                <c:pt idx="8">
                  <c:v>1570.5686000000007</c:v>
                </c:pt>
                <c:pt idx="9">
                  <c:v>1567.4436000000007</c:v>
                </c:pt>
                <c:pt idx="10">
                  <c:v>1567.4436000000007</c:v>
                </c:pt>
                <c:pt idx="11">
                  <c:v>1567.4436000000007</c:v>
                </c:pt>
              </c:numCache>
            </c:numRef>
          </c:val>
          <c:extLst>
            <c:ext xmlns:c16="http://schemas.microsoft.com/office/drawing/2014/chart" uri="{C3380CC4-5D6E-409C-BE32-E72D297353CC}">
              <c16:uniqueId val="{00000000-A10D-4DC0-A3DF-71286D468598}"/>
            </c:ext>
          </c:extLst>
        </c:ser>
        <c:ser>
          <c:idx val="1"/>
          <c:order val="1"/>
          <c:tx>
            <c:strRef>
              <c:f>'6'!$A$8</c:f>
              <c:strCache>
                <c:ptCount val="1"/>
                <c:pt idx="0">
                  <c:v>Jihočeský Region (JHČ)</c:v>
                </c:pt>
              </c:strCache>
            </c:strRef>
          </c:tx>
          <c:spPr>
            <a:solidFill>
              <a:schemeClr val="accent2"/>
            </a:solidFill>
          </c:spPr>
          <c:invertIfNegative val="0"/>
          <c:val>
            <c:numRef>
              <c:f>'6'!$B$8:$M$8</c:f>
              <c:numCache>
                <c:formatCode>#,##0.0</c:formatCode>
                <c:ptCount val="12"/>
                <c:pt idx="0">
                  <c:v>2164.307000000003</c:v>
                </c:pt>
                <c:pt idx="1">
                  <c:v>2164.4070000000033</c:v>
                </c:pt>
                <c:pt idx="2">
                  <c:v>2165.0100000000034</c:v>
                </c:pt>
                <c:pt idx="3">
                  <c:v>2161.8930000000032</c:v>
                </c:pt>
                <c:pt idx="4">
                  <c:v>2161.8880000000031</c:v>
                </c:pt>
                <c:pt idx="5">
                  <c:v>2161.8040000000028</c:v>
                </c:pt>
                <c:pt idx="6">
                  <c:v>2167.5680000000034</c:v>
                </c:pt>
                <c:pt idx="7">
                  <c:v>2146.4080000000031</c:v>
                </c:pt>
                <c:pt idx="8">
                  <c:v>2167.5680000000038</c:v>
                </c:pt>
                <c:pt idx="9">
                  <c:v>2168.4820000000036</c:v>
                </c:pt>
                <c:pt idx="10">
                  <c:v>2168.4620000000036</c:v>
                </c:pt>
                <c:pt idx="11">
                  <c:v>2171.5680000000034</c:v>
                </c:pt>
              </c:numCache>
            </c:numRef>
          </c:val>
          <c:extLst>
            <c:ext xmlns:c16="http://schemas.microsoft.com/office/drawing/2014/chart" uri="{C3380CC4-5D6E-409C-BE32-E72D297353CC}">
              <c16:uniqueId val="{00000001-A10D-4DC0-A3DF-71286D468598}"/>
            </c:ext>
          </c:extLst>
        </c:ser>
        <c:ser>
          <c:idx val="2"/>
          <c:order val="2"/>
          <c:tx>
            <c:strRef>
              <c:f>'6'!$A$9</c:f>
              <c:strCache>
                <c:ptCount val="1"/>
                <c:pt idx="0">
                  <c:v>Jihomoravský Region (JHM)</c:v>
                </c:pt>
              </c:strCache>
            </c:strRef>
          </c:tx>
          <c:spPr>
            <a:solidFill>
              <a:schemeClr val="accent3"/>
            </a:solidFill>
          </c:spPr>
          <c:invertIfNegative val="0"/>
          <c:val>
            <c:numRef>
              <c:f>'6'!$B$9:$M$9</c:f>
              <c:numCache>
                <c:formatCode>#,##0.0</c:formatCode>
                <c:ptCount val="12"/>
                <c:pt idx="0">
                  <c:v>1568.2801999999988</c:v>
                </c:pt>
                <c:pt idx="1">
                  <c:v>1567.1911999999988</c:v>
                </c:pt>
                <c:pt idx="2">
                  <c:v>1567.4431999999988</c:v>
                </c:pt>
                <c:pt idx="3">
                  <c:v>1568.0865599999988</c:v>
                </c:pt>
                <c:pt idx="4">
                  <c:v>1566.2296599999988</c:v>
                </c:pt>
                <c:pt idx="5">
                  <c:v>1566.2296599999988</c:v>
                </c:pt>
                <c:pt idx="6">
                  <c:v>1566.698159999999</c:v>
                </c:pt>
                <c:pt idx="7">
                  <c:v>1566.698159999999</c:v>
                </c:pt>
                <c:pt idx="8">
                  <c:v>1566.4181599999988</c:v>
                </c:pt>
                <c:pt idx="9">
                  <c:v>1547.8221599999993</c:v>
                </c:pt>
                <c:pt idx="10">
                  <c:v>1547.8502599999993</c:v>
                </c:pt>
                <c:pt idx="11">
                  <c:v>1547.985259999999</c:v>
                </c:pt>
              </c:numCache>
            </c:numRef>
          </c:val>
          <c:extLst>
            <c:ext xmlns:c16="http://schemas.microsoft.com/office/drawing/2014/chart" uri="{C3380CC4-5D6E-409C-BE32-E72D297353CC}">
              <c16:uniqueId val="{00000002-A10D-4DC0-A3DF-71286D468598}"/>
            </c:ext>
          </c:extLst>
        </c:ser>
        <c:ser>
          <c:idx val="3"/>
          <c:order val="3"/>
          <c:tx>
            <c:strRef>
              <c:f>'6'!$A$10</c:f>
              <c:strCache>
                <c:ptCount val="1"/>
                <c:pt idx="0">
                  <c:v>Karlovarský Region (KVK)</c:v>
                </c:pt>
              </c:strCache>
            </c:strRef>
          </c:tx>
          <c:spPr>
            <a:solidFill>
              <a:schemeClr val="accent4"/>
            </a:solidFill>
          </c:spPr>
          <c:invertIfNegative val="0"/>
          <c:val>
            <c:numRef>
              <c:f>'6'!$B$10:$M$10</c:f>
              <c:numCache>
                <c:formatCode>#,##0.0</c:formatCode>
                <c:ptCount val="12"/>
                <c:pt idx="0">
                  <c:v>2831.5130000000004</c:v>
                </c:pt>
                <c:pt idx="1">
                  <c:v>2831.0750000000003</c:v>
                </c:pt>
                <c:pt idx="2">
                  <c:v>2831.0750000000003</c:v>
                </c:pt>
                <c:pt idx="3">
                  <c:v>2828.7750000000005</c:v>
                </c:pt>
                <c:pt idx="4">
                  <c:v>2828.7750000000005</c:v>
                </c:pt>
                <c:pt idx="5">
                  <c:v>2828.7750000000005</c:v>
                </c:pt>
                <c:pt idx="6">
                  <c:v>2829.2010000000005</c:v>
                </c:pt>
                <c:pt idx="7">
                  <c:v>2829.2010000000005</c:v>
                </c:pt>
                <c:pt idx="8">
                  <c:v>2812.4060000000004</c:v>
                </c:pt>
                <c:pt idx="9">
                  <c:v>2812.386</c:v>
                </c:pt>
                <c:pt idx="10">
                  <c:v>2812.386</c:v>
                </c:pt>
                <c:pt idx="11">
                  <c:v>2812.386</c:v>
                </c:pt>
              </c:numCache>
            </c:numRef>
          </c:val>
          <c:extLst>
            <c:ext xmlns:c16="http://schemas.microsoft.com/office/drawing/2014/chart" uri="{C3380CC4-5D6E-409C-BE32-E72D297353CC}">
              <c16:uniqueId val="{00000003-A10D-4DC0-A3DF-71286D468598}"/>
            </c:ext>
          </c:extLst>
        </c:ser>
        <c:ser>
          <c:idx val="4"/>
          <c:order val="4"/>
          <c:tx>
            <c:strRef>
              <c:f>'6'!$A$11</c:f>
              <c:strCache>
                <c:ptCount val="1"/>
                <c:pt idx="0">
                  <c:v>Vysočina Region (VYS)</c:v>
                </c:pt>
              </c:strCache>
            </c:strRef>
          </c:tx>
          <c:spPr>
            <a:solidFill>
              <a:schemeClr val="accent5"/>
            </a:solidFill>
          </c:spPr>
          <c:invertIfNegative val="0"/>
          <c:val>
            <c:numRef>
              <c:f>'6'!$B$11:$M$11</c:f>
              <c:numCache>
                <c:formatCode>#,##0.0</c:formatCode>
                <c:ptCount val="12"/>
                <c:pt idx="0">
                  <c:v>638.88810000000035</c:v>
                </c:pt>
                <c:pt idx="1">
                  <c:v>624.19960000000037</c:v>
                </c:pt>
                <c:pt idx="2">
                  <c:v>624.15660000000037</c:v>
                </c:pt>
                <c:pt idx="3">
                  <c:v>624.70060000000035</c:v>
                </c:pt>
                <c:pt idx="4">
                  <c:v>624.70060000000035</c:v>
                </c:pt>
                <c:pt idx="5">
                  <c:v>624.70460000000026</c:v>
                </c:pt>
                <c:pt idx="6">
                  <c:v>624.63070000000027</c:v>
                </c:pt>
                <c:pt idx="7">
                  <c:v>624.53020000000026</c:v>
                </c:pt>
                <c:pt idx="8">
                  <c:v>624.52720000000022</c:v>
                </c:pt>
                <c:pt idx="9">
                  <c:v>625.74760000000026</c:v>
                </c:pt>
                <c:pt idx="10">
                  <c:v>626.30200000000025</c:v>
                </c:pt>
                <c:pt idx="11">
                  <c:v>625.74760000000026</c:v>
                </c:pt>
              </c:numCache>
            </c:numRef>
          </c:val>
          <c:extLst>
            <c:ext xmlns:c16="http://schemas.microsoft.com/office/drawing/2014/chart" uri="{C3380CC4-5D6E-409C-BE32-E72D297353CC}">
              <c16:uniqueId val="{00000004-A10D-4DC0-A3DF-71286D468598}"/>
            </c:ext>
          </c:extLst>
        </c:ser>
        <c:ser>
          <c:idx val="5"/>
          <c:order val="5"/>
          <c:tx>
            <c:strRef>
              <c:f>'6'!$A$12</c:f>
              <c:strCache>
                <c:ptCount val="1"/>
                <c:pt idx="0">
                  <c:v>Královéhradecký Region (HKK)</c:v>
                </c:pt>
              </c:strCache>
            </c:strRef>
          </c:tx>
          <c:spPr>
            <a:solidFill>
              <a:schemeClr val="accent6"/>
            </a:solidFill>
          </c:spPr>
          <c:invertIfNegative val="0"/>
          <c:val>
            <c:numRef>
              <c:f>'6'!$B$12:$M$12</c:f>
              <c:numCache>
                <c:formatCode>#,##0.0</c:formatCode>
                <c:ptCount val="12"/>
                <c:pt idx="0">
                  <c:v>973.08539999999971</c:v>
                </c:pt>
                <c:pt idx="1">
                  <c:v>972.82509999999979</c:v>
                </c:pt>
                <c:pt idx="2">
                  <c:v>973.04809999999964</c:v>
                </c:pt>
                <c:pt idx="3">
                  <c:v>982.94709999999975</c:v>
                </c:pt>
                <c:pt idx="4">
                  <c:v>982.94709999999975</c:v>
                </c:pt>
                <c:pt idx="5">
                  <c:v>982.82609999999977</c:v>
                </c:pt>
                <c:pt idx="6">
                  <c:v>980.74009999999964</c:v>
                </c:pt>
                <c:pt idx="7">
                  <c:v>980.73109999999963</c:v>
                </c:pt>
                <c:pt idx="8">
                  <c:v>980.73109999999963</c:v>
                </c:pt>
                <c:pt idx="9">
                  <c:v>980.73109999999963</c:v>
                </c:pt>
                <c:pt idx="10">
                  <c:v>980.73109999999963</c:v>
                </c:pt>
                <c:pt idx="11">
                  <c:v>980.7370999999996</c:v>
                </c:pt>
              </c:numCache>
            </c:numRef>
          </c:val>
          <c:extLst>
            <c:ext xmlns:c16="http://schemas.microsoft.com/office/drawing/2014/chart" uri="{C3380CC4-5D6E-409C-BE32-E72D297353CC}">
              <c16:uniqueId val="{00000005-A10D-4DC0-A3DF-71286D468598}"/>
            </c:ext>
          </c:extLst>
        </c:ser>
        <c:ser>
          <c:idx val="6"/>
          <c:order val="6"/>
          <c:tx>
            <c:strRef>
              <c:f>'6'!$A$13</c:f>
              <c:strCache>
                <c:ptCount val="1"/>
                <c:pt idx="0">
                  <c:v>Liberecký Region (LBK)</c:v>
                </c:pt>
              </c:strCache>
            </c:strRef>
          </c:tx>
          <c:spPr>
            <a:solidFill>
              <a:srgbClr val="F0948F"/>
            </a:solidFill>
          </c:spPr>
          <c:invertIfNegative val="0"/>
          <c:val>
            <c:numRef>
              <c:f>'6'!$B$13:$M$13</c:f>
              <c:numCache>
                <c:formatCode>#,##0.0</c:formatCode>
                <c:ptCount val="12"/>
                <c:pt idx="0">
                  <c:v>452.0224</c:v>
                </c:pt>
                <c:pt idx="1">
                  <c:v>452.32439999999991</c:v>
                </c:pt>
                <c:pt idx="2">
                  <c:v>451.76940000000002</c:v>
                </c:pt>
                <c:pt idx="3">
                  <c:v>451.76940000000002</c:v>
                </c:pt>
                <c:pt idx="4">
                  <c:v>452.77139999999997</c:v>
                </c:pt>
                <c:pt idx="5">
                  <c:v>453.98839999999996</c:v>
                </c:pt>
                <c:pt idx="6">
                  <c:v>453.89839999999998</c:v>
                </c:pt>
                <c:pt idx="7">
                  <c:v>454.61739999999998</c:v>
                </c:pt>
                <c:pt idx="8">
                  <c:v>454.61739999999998</c:v>
                </c:pt>
                <c:pt idx="9">
                  <c:v>456.91540000000003</c:v>
                </c:pt>
                <c:pt idx="10">
                  <c:v>455.56140000000005</c:v>
                </c:pt>
                <c:pt idx="11">
                  <c:v>455.56140000000005</c:v>
                </c:pt>
              </c:numCache>
            </c:numRef>
          </c:val>
          <c:extLst>
            <c:ext xmlns:c16="http://schemas.microsoft.com/office/drawing/2014/chart" uri="{C3380CC4-5D6E-409C-BE32-E72D297353CC}">
              <c16:uniqueId val="{00000006-A10D-4DC0-A3DF-71286D468598}"/>
            </c:ext>
          </c:extLst>
        </c:ser>
        <c:ser>
          <c:idx val="7"/>
          <c:order val="7"/>
          <c:tx>
            <c:strRef>
              <c:f>'6'!$A$14</c:f>
              <c:strCache>
                <c:ptCount val="1"/>
                <c:pt idx="0">
                  <c:v>Moravskoslezský Region (MSK)</c:v>
                </c:pt>
              </c:strCache>
            </c:strRef>
          </c:tx>
          <c:spPr>
            <a:solidFill>
              <a:srgbClr val="F7C9C7"/>
            </a:solidFill>
          </c:spPr>
          <c:invertIfNegative val="0"/>
          <c:val>
            <c:numRef>
              <c:f>'6'!$B$14:$M$14</c:f>
              <c:numCache>
                <c:formatCode>#,##0.0</c:formatCode>
                <c:ptCount val="12"/>
                <c:pt idx="0">
                  <c:v>6018.4544999999925</c:v>
                </c:pt>
                <c:pt idx="1">
                  <c:v>6018.4545999999928</c:v>
                </c:pt>
                <c:pt idx="2">
                  <c:v>6018.5139999999928</c:v>
                </c:pt>
                <c:pt idx="3">
                  <c:v>6030.6209999999928</c:v>
                </c:pt>
                <c:pt idx="4">
                  <c:v>6028.1939999999931</c:v>
                </c:pt>
                <c:pt idx="5">
                  <c:v>6011.2179999999944</c:v>
                </c:pt>
                <c:pt idx="6">
                  <c:v>6006.9599999999946</c:v>
                </c:pt>
                <c:pt idx="7">
                  <c:v>6005.1439999999948</c:v>
                </c:pt>
                <c:pt idx="8">
                  <c:v>6000.6279999999952</c:v>
                </c:pt>
                <c:pt idx="9">
                  <c:v>5968.6262999999963</c:v>
                </c:pt>
                <c:pt idx="10">
                  <c:v>5968.8062999999966</c:v>
                </c:pt>
                <c:pt idx="11">
                  <c:v>5968.9677999999967</c:v>
                </c:pt>
              </c:numCache>
            </c:numRef>
          </c:val>
          <c:extLst>
            <c:ext xmlns:c16="http://schemas.microsoft.com/office/drawing/2014/chart" uri="{C3380CC4-5D6E-409C-BE32-E72D297353CC}">
              <c16:uniqueId val="{00000007-A10D-4DC0-A3DF-71286D468598}"/>
            </c:ext>
          </c:extLst>
        </c:ser>
        <c:ser>
          <c:idx val="8"/>
          <c:order val="8"/>
          <c:tx>
            <c:strRef>
              <c:f>'6'!$A$15</c:f>
              <c:strCache>
                <c:ptCount val="1"/>
                <c:pt idx="0">
                  <c:v>Olomoucký Region (OLK)</c:v>
                </c:pt>
              </c:strCache>
            </c:strRef>
          </c:tx>
          <c:spPr>
            <a:solidFill>
              <a:schemeClr val="tx1"/>
            </a:solidFill>
          </c:spPr>
          <c:invertIfNegative val="0"/>
          <c:val>
            <c:numRef>
              <c:f>'6'!$B$15:$M$15</c:f>
              <c:numCache>
                <c:formatCode>#,##0.0</c:formatCode>
                <c:ptCount val="12"/>
                <c:pt idx="0">
                  <c:v>1365.5904499999988</c:v>
                </c:pt>
                <c:pt idx="1">
                  <c:v>1360.7084499999989</c:v>
                </c:pt>
                <c:pt idx="2">
                  <c:v>1360.7084499999989</c:v>
                </c:pt>
                <c:pt idx="3">
                  <c:v>1234.2454500000006</c:v>
                </c:pt>
                <c:pt idx="4">
                  <c:v>1234.2454500000006</c:v>
                </c:pt>
                <c:pt idx="5">
                  <c:v>1234.2454500000006</c:v>
                </c:pt>
                <c:pt idx="6">
                  <c:v>1253.2634499999999</c:v>
                </c:pt>
                <c:pt idx="7">
                  <c:v>1253.2634499999999</c:v>
                </c:pt>
                <c:pt idx="8">
                  <c:v>1253.2634499999999</c:v>
                </c:pt>
                <c:pt idx="9">
                  <c:v>1249.0634499999999</c:v>
                </c:pt>
                <c:pt idx="10">
                  <c:v>1246.70145</c:v>
                </c:pt>
                <c:pt idx="11">
                  <c:v>1246.70145</c:v>
                </c:pt>
              </c:numCache>
            </c:numRef>
          </c:val>
          <c:extLst>
            <c:ext xmlns:c16="http://schemas.microsoft.com/office/drawing/2014/chart" uri="{C3380CC4-5D6E-409C-BE32-E72D297353CC}">
              <c16:uniqueId val="{00000008-A10D-4DC0-A3DF-71286D468598}"/>
            </c:ext>
          </c:extLst>
        </c:ser>
        <c:ser>
          <c:idx val="9"/>
          <c:order val="9"/>
          <c:tx>
            <c:strRef>
              <c:f>'6'!$A$16</c:f>
              <c:strCache>
                <c:ptCount val="1"/>
                <c:pt idx="0">
                  <c:v>Pardubický Region (PAK)</c:v>
                </c:pt>
              </c:strCache>
            </c:strRef>
          </c:tx>
          <c:spPr>
            <a:solidFill>
              <a:srgbClr val="646363"/>
            </a:solidFill>
          </c:spPr>
          <c:invertIfNegative val="0"/>
          <c:val>
            <c:numRef>
              <c:f>'6'!$B$16:$M$16</c:f>
              <c:numCache>
                <c:formatCode>#,##0.0</c:formatCode>
                <c:ptCount val="12"/>
                <c:pt idx="0">
                  <c:v>3497.8317000000002</c:v>
                </c:pt>
                <c:pt idx="1">
                  <c:v>3497.8217</c:v>
                </c:pt>
                <c:pt idx="2">
                  <c:v>3497.8217</c:v>
                </c:pt>
                <c:pt idx="3">
                  <c:v>3498.0787</c:v>
                </c:pt>
                <c:pt idx="4">
                  <c:v>3498.0787</c:v>
                </c:pt>
                <c:pt idx="5">
                  <c:v>3498.0756999999994</c:v>
                </c:pt>
                <c:pt idx="6">
                  <c:v>3495.0026999999995</c:v>
                </c:pt>
                <c:pt idx="7">
                  <c:v>3495.0056999999997</c:v>
                </c:pt>
                <c:pt idx="8">
                  <c:v>3495.0026999999995</c:v>
                </c:pt>
                <c:pt idx="9">
                  <c:v>3494.7832999999991</c:v>
                </c:pt>
                <c:pt idx="10">
                  <c:v>3494.7832999999991</c:v>
                </c:pt>
                <c:pt idx="11">
                  <c:v>3494.7832999999991</c:v>
                </c:pt>
              </c:numCache>
            </c:numRef>
          </c:val>
          <c:extLst>
            <c:ext xmlns:c16="http://schemas.microsoft.com/office/drawing/2014/chart" uri="{C3380CC4-5D6E-409C-BE32-E72D297353CC}">
              <c16:uniqueId val="{00000009-A10D-4DC0-A3DF-71286D468598}"/>
            </c:ext>
          </c:extLst>
        </c:ser>
        <c:ser>
          <c:idx val="10"/>
          <c:order val="10"/>
          <c:tx>
            <c:strRef>
              <c:f>'6'!$A$17</c:f>
              <c:strCache>
                <c:ptCount val="1"/>
                <c:pt idx="0">
                  <c:v>Plzeňský Region (PLK)</c:v>
                </c:pt>
              </c:strCache>
            </c:strRef>
          </c:tx>
          <c:spPr>
            <a:solidFill>
              <a:srgbClr val="9D9D9C"/>
            </a:solidFill>
          </c:spPr>
          <c:invertIfNegative val="0"/>
          <c:val>
            <c:numRef>
              <c:f>'6'!$B$17:$M$17</c:f>
              <c:numCache>
                <c:formatCode>#,##0.0</c:formatCode>
                <c:ptCount val="12"/>
                <c:pt idx="0">
                  <c:v>1058.4918000000002</c:v>
                </c:pt>
                <c:pt idx="1">
                  <c:v>1058.4918000000002</c:v>
                </c:pt>
                <c:pt idx="2">
                  <c:v>1058.4918000000002</c:v>
                </c:pt>
                <c:pt idx="3">
                  <c:v>1050.9458000000002</c:v>
                </c:pt>
                <c:pt idx="4">
                  <c:v>1050.9458000000002</c:v>
                </c:pt>
                <c:pt idx="5">
                  <c:v>1050.4758000000004</c:v>
                </c:pt>
                <c:pt idx="6">
                  <c:v>1058.3618000000001</c:v>
                </c:pt>
                <c:pt idx="7">
                  <c:v>1058.3618000000001</c:v>
                </c:pt>
                <c:pt idx="8">
                  <c:v>1058.4118000000001</c:v>
                </c:pt>
                <c:pt idx="9">
                  <c:v>1038.7928000000006</c:v>
                </c:pt>
                <c:pt idx="10">
                  <c:v>1038.7928000000006</c:v>
                </c:pt>
                <c:pt idx="11">
                  <c:v>1038.6728000000005</c:v>
                </c:pt>
              </c:numCache>
            </c:numRef>
          </c:val>
          <c:extLst>
            <c:ext xmlns:c16="http://schemas.microsoft.com/office/drawing/2014/chart" uri="{C3380CC4-5D6E-409C-BE32-E72D297353CC}">
              <c16:uniqueId val="{0000000A-A10D-4DC0-A3DF-71286D468598}"/>
            </c:ext>
          </c:extLst>
        </c:ser>
        <c:ser>
          <c:idx val="11"/>
          <c:order val="11"/>
          <c:tx>
            <c:strRef>
              <c:f>'6'!$A$18</c:f>
              <c:strCache>
                <c:ptCount val="1"/>
                <c:pt idx="0">
                  <c:v>Středočeský Region (STČ)</c:v>
                </c:pt>
              </c:strCache>
            </c:strRef>
          </c:tx>
          <c:spPr>
            <a:solidFill>
              <a:srgbClr val="D0D0D0"/>
            </a:solidFill>
          </c:spPr>
          <c:invertIfNegative val="0"/>
          <c:val>
            <c:numRef>
              <c:f>'6'!$B$18:$M$18</c:f>
              <c:numCache>
                <c:formatCode>#,##0.0</c:formatCode>
                <c:ptCount val="12"/>
                <c:pt idx="0">
                  <c:v>4661.5541999999987</c:v>
                </c:pt>
                <c:pt idx="1">
                  <c:v>4660.7891999999993</c:v>
                </c:pt>
                <c:pt idx="2">
                  <c:v>4660.9892</c:v>
                </c:pt>
                <c:pt idx="3">
                  <c:v>4664.1091999999999</c:v>
                </c:pt>
                <c:pt idx="4">
                  <c:v>4658.1091999999999</c:v>
                </c:pt>
                <c:pt idx="5">
                  <c:v>4612.9632000000001</c:v>
                </c:pt>
                <c:pt idx="6">
                  <c:v>4605.6742000000013</c:v>
                </c:pt>
                <c:pt idx="7">
                  <c:v>4605.6722000000009</c:v>
                </c:pt>
                <c:pt idx="8">
                  <c:v>4606.1722000000009</c:v>
                </c:pt>
                <c:pt idx="9">
                  <c:v>4559.9132000000009</c:v>
                </c:pt>
                <c:pt idx="10">
                  <c:v>4559.4612000000006</c:v>
                </c:pt>
                <c:pt idx="11">
                  <c:v>4561.3752000000013</c:v>
                </c:pt>
              </c:numCache>
            </c:numRef>
          </c:val>
          <c:extLst>
            <c:ext xmlns:c16="http://schemas.microsoft.com/office/drawing/2014/chart" uri="{C3380CC4-5D6E-409C-BE32-E72D297353CC}">
              <c16:uniqueId val="{0000000B-A10D-4DC0-A3DF-71286D468598}"/>
            </c:ext>
          </c:extLst>
        </c:ser>
        <c:ser>
          <c:idx val="12"/>
          <c:order val="12"/>
          <c:tx>
            <c:strRef>
              <c:f>'6'!$A$19</c:f>
              <c:strCache>
                <c:ptCount val="1"/>
                <c:pt idx="0">
                  <c:v>Ústecký Region (ULK)</c:v>
                </c:pt>
              </c:strCache>
            </c:strRef>
          </c:tx>
          <c:spPr>
            <a:pattFill prst="ltUpDiag">
              <a:fgClr>
                <a:schemeClr val="tx2"/>
              </a:fgClr>
              <a:bgClr>
                <a:schemeClr val="bg1"/>
              </a:bgClr>
            </a:pattFill>
          </c:spPr>
          <c:invertIfNegative val="0"/>
          <c:val>
            <c:numRef>
              <c:f>'6'!$B$19:$M$19</c:f>
              <c:numCache>
                <c:formatCode>#,##0.0</c:formatCode>
                <c:ptCount val="12"/>
                <c:pt idx="0">
                  <c:v>9912.8393000000015</c:v>
                </c:pt>
                <c:pt idx="1">
                  <c:v>9912.2973000000002</c:v>
                </c:pt>
                <c:pt idx="2">
                  <c:v>9912.2847999999994</c:v>
                </c:pt>
                <c:pt idx="3">
                  <c:v>9913.0388000000003</c:v>
                </c:pt>
                <c:pt idx="4">
                  <c:v>9913.0388000000003</c:v>
                </c:pt>
                <c:pt idx="5">
                  <c:v>9913.0717999999961</c:v>
                </c:pt>
                <c:pt idx="6">
                  <c:v>9903.6548000000003</c:v>
                </c:pt>
                <c:pt idx="7">
                  <c:v>9903.6548000000003</c:v>
                </c:pt>
                <c:pt idx="8">
                  <c:v>9903.6548000000003</c:v>
                </c:pt>
                <c:pt idx="9">
                  <c:v>9903.6548000000003</c:v>
                </c:pt>
                <c:pt idx="10">
                  <c:v>9903.6548000000003</c:v>
                </c:pt>
                <c:pt idx="11">
                  <c:v>9903.6548000000003</c:v>
                </c:pt>
              </c:numCache>
            </c:numRef>
          </c:val>
          <c:extLst>
            <c:ext xmlns:c16="http://schemas.microsoft.com/office/drawing/2014/chart" uri="{C3380CC4-5D6E-409C-BE32-E72D297353CC}">
              <c16:uniqueId val="{0000000C-A10D-4DC0-A3DF-71286D468598}"/>
            </c:ext>
          </c:extLst>
        </c:ser>
        <c:ser>
          <c:idx val="13"/>
          <c:order val="13"/>
          <c:tx>
            <c:strRef>
              <c:f>'6'!$A$20</c:f>
              <c:strCache>
                <c:ptCount val="1"/>
                <c:pt idx="0">
                  <c:v>Zlínský Region (ZLK)</c:v>
                </c:pt>
              </c:strCache>
            </c:strRef>
          </c:tx>
          <c:spPr>
            <a:pattFill prst="ltUpDiag">
              <a:fgClr>
                <a:schemeClr val="accent5"/>
              </a:fgClr>
              <a:bgClr>
                <a:schemeClr val="bg1"/>
              </a:bgClr>
            </a:pattFill>
          </c:spPr>
          <c:invertIfNegative val="0"/>
          <c:val>
            <c:numRef>
              <c:f>'6'!$B$20:$M$20</c:f>
              <c:numCache>
                <c:formatCode>#,##0.0</c:formatCode>
                <c:ptCount val="12"/>
                <c:pt idx="0">
                  <c:v>1269.7549999999994</c:v>
                </c:pt>
                <c:pt idx="1">
                  <c:v>1269.7549999999994</c:v>
                </c:pt>
                <c:pt idx="2">
                  <c:v>1269.4149999999995</c:v>
                </c:pt>
                <c:pt idx="3">
                  <c:v>1269.6609999999994</c:v>
                </c:pt>
                <c:pt idx="4">
                  <c:v>1269.6609999999994</c:v>
                </c:pt>
                <c:pt idx="5">
                  <c:v>1270.7349999999992</c:v>
                </c:pt>
                <c:pt idx="6">
                  <c:v>1270.7349999999992</c:v>
                </c:pt>
                <c:pt idx="7">
                  <c:v>1270.7349999999992</c:v>
                </c:pt>
                <c:pt idx="8">
                  <c:v>1270.7149999999992</c:v>
                </c:pt>
                <c:pt idx="9">
                  <c:v>1270.2169999999992</c:v>
                </c:pt>
                <c:pt idx="10">
                  <c:v>1270.2169999999992</c:v>
                </c:pt>
                <c:pt idx="11">
                  <c:v>1272.7769999999991</c:v>
                </c:pt>
              </c:numCache>
            </c:numRef>
          </c:val>
          <c:extLst>
            <c:ext xmlns:c16="http://schemas.microsoft.com/office/drawing/2014/chart" uri="{C3380CC4-5D6E-409C-BE32-E72D297353CC}">
              <c16:uniqueId val="{0000000D-A10D-4DC0-A3DF-71286D468598}"/>
            </c:ext>
          </c:extLst>
        </c:ser>
        <c:dLbls>
          <c:showLegendKey val="0"/>
          <c:showVal val="0"/>
          <c:showCatName val="0"/>
          <c:showSerName val="0"/>
          <c:showPercent val="0"/>
          <c:showBubbleSize val="0"/>
        </c:dLbls>
        <c:gapWidth val="50"/>
        <c:overlap val="100"/>
        <c:axId val="235549440"/>
        <c:axId val="235550976"/>
      </c:barChart>
      <c:catAx>
        <c:axId val="235549440"/>
        <c:scaling>
          <c:orientation val="minMax"/>
        </c:scaling>
        <c:delete val="0"/>
        <c:axPos val="b"/>
        <c:majorTickMark val="none"/>
        <c:minorTickMark val="none"/>
        <c:tickLblPos val="nextTo"/>
        <c:txPr>
          <a:bodyPr/>
          <a:lstStyle/>
          <a:p>
            <a:pPr>
              <a:defRPr sz="900"/>
            </a:pPr>
            <a:endParaRPr lang="cs-CZ"/>
          </a:p>
        </c:txPr>
        <c:crossAx val="235550976"/>
        <c:crosses val="autoZero"/>
        <c:auto val="1"/>
        <c:lblAlgn val="ctr"/>
        <c:lblOffset val="100"/>
        <c:noMultiLvlLbl val="0"/>
      </c:catAx>
      <c:valAx>
        <c:axId val="235550976"/>
        <c:scaling>
          <c:orientation val="minMax"/>
          <c:max val="40000"/>
        </c:scaling>
        <c:delete val="0"/>
        <c:axPos val="l"/>
        <c:majorGridlines/>
        <c:numFmt formatCode="#,##0" sourceLinked="0"/>
        <c:majorTickMark val="none"/>
        <c:minorTickMark val="none"/>
        <c:tickLblPos val="nextTo"/>
        <c:spPr>
          <a:ln>
            <a:noFill/>
          </a:ln>
        </c:spPr>
        <c:txPr>
          <a:bodyPr/>
          <a:lstStyle/>
          <a:p>
            <a:pPr>
              <a:defRPr sz="900"/>
            </a:pPr>
            <a:endParaRPr lang="cs-CZ"/>
          </a:p>
        </c:txPr>
        <c:crossAx val="235549440"/>
        <c:crosses val="autoZero"/>
        <c:crossBetween val="between"/>
        <c:majorUnit val="5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solidFill>
                  <a:srgbClr val="233060"/>
                </a:solidFill>
                <a:effectLst/>
              </a:rPr>
              <a:t>Heat consumption by national economy sector [</a:t>
            </a:r>
            <a:r>
              <a:rPr lang="cs-CZ" sz="1000" b="1" i="0" baseline="0">
                <a:solidFill>
                  <a:srgbClr val="233060"/>
                </a:solidFill>
                <a:effectLst/>
              </a:rPr>
              <a:t>TJ</a:t>
            </a:r>
            <a:r>
              <a:rPr lang="en-US" sz="1000" b="1" i="0" baseline="0">
                <a:solidFill>
                  <a:srgbClr val="233060"/>
                </a:solidFill>
                <a:effectLst/>
              </a:rPr>
              <a:t>]</a:t>
            </a:r>
            <a:endParaRPr lang="cs-CZ" sz="1000">
              <a:solidFill>
                <a:srgbClr val="233060"/>
              </a:solidFill>
              <a:effectLst/>
            </a:endParaRPr>
          </a:p>
        </c:rich>
      </c:tx>
      <c:layout>
        <c:manualLayout>
          <c:xMode val="edge"/>
          <c:yMode val="edge"/>
          <c:x val="9.5308268861317002E-4"/>
          <c:y val="1.2432571361490936E-2"/>
        </c:manualLayout>
      </c:layout>
      <c:overlay val="0"/>
      <c:spPr>
        <a:solidFill>
          <a:sysClr val="window" lastClr="FFFFFF"/>
        </a:solidFill>
      </c:spPr>
    </c:title>
    <c:autoTitleDeleted val="0"/>
    <c:plotArea>
      <c:layout/>
      <c:barChart>
        <c:barDir val="col"/>
        <c:grouping val="stacked"/>
        <c:varyColors val="0"/>
        <c:ser>
          <c:idx val="0"/>
          <c:order val="0"/>
          <c:tx>
            <c:strRef>
              <c:f>'7.1'!$A$8</c:f>
              <c:strCache>
                <c:ptCount val="1"/>
                <c:pt idx="0">
                  <c:v>Industry</c:v>
                </c:pt>
              </c:strCache>
            </c:strRef>
          </c:tx>
          <c:spPr>
            <a:solidFill>
              <a:schemeClr val="accent1"/>
            </a:solidFill>
          </c:spPr>
          <c:invertIfNegative val="0"/>
          <c:val>
            <c:numRef>
              <c:f>'7.1'!$B$8:$M$8</c:f>
              <c:numCache>
                <c:formatCode>#,##0.0</c:formatCode>
                <c:ptCount val="12"/>
                <c:pt idx="0">
                  <c:v>1988.7722349999997</c:v>
                </c:pt>
                <c:pt idx="1">
                  <c:v>1509.3538129999993</c:v>
                </c:pt>
                <c:pt idx="2">
                  <c:v>1397.7265550000002</c:v>
                </c:pt>
                <c:pt idx="3">
                  <c:v>1148.628665</c:v>
                </c:pt>
                <c:pt idx="4">
                  <c:v>1009.2821449999998</c:v>
                </c:pt>
                <c:pt idx="5">
                  <c:v>889.30793300000028</c:v>
                </c:pt>
                <c:pt idx="6">
                  <c:v>787.02042000000029</c:v>
                </c:pt>
                <c:pt idx="7">
                  <c:v>805.89863200000002</c:v>
                </c:pt>
                <c:pt idx="8">
                  <c:v>865.96320200000014</c:v>
                </c:pt>
                <c:pt idx="9">
                  <c:v>1161.6996830000001</c:v>
                </c:pt>
                <c:pt idx="10">
                  <c:v>1546.980599</c:v>
                </c:pt>
                <c:pt idx="11">
                  <c:v>1630.5934020000002</c:v>
                </c:pt>
              </c:numCache>
            </c:numRef>
          </c:val>
          <c:extLst>
            <c:ext xmlns:c16="http://schemas.microsoft.com/office/drawing/2014/chart" uri="{C3380CC4-5D6E-409C-BE32-E72D297353CC}">
              <c16:uniqueId val="{00000000-F27B-49DE-A9FD-237786D95FC5}"/>
            </c:ext>
          </c:extLst>
        </c:ser>
        <c:ser>
          <c:idx val="1"/>
          <c:order val="1"/>
          <c:tx>
            <c:strRef>
              <c:f>'7.1'!$A$9</c:f>
              <c:strCache>
                <c:ptCount val="1"/>
                <c:pt idx="0">
                  <c:v>Energy</c:v>
                </c:pt>
              </c:strCache>
            </c:strRef>
          </c:tx>
          <c:spPr>
            <a:solidFill>
              <a:schemeClr val="accent2"/>
            </a:solidFill>
          </c:spPr>
          <c:invertIfNegative val="0"/>
          <c:val>
            <c:numRef>
              <c:f>'7.1'!$B$9:$M$9</c:f>
              <c:numCache>
                <c:formatCode>#,##0.0</c:formatCode>
                <c:ptCount val="12"/>
                <c:pt idx="0">
                  <c:v>314.43469600000003</c:v>
                </c:pt>
                <c:pt idx="1">
                  <c:v>254.30757699999998</c:v>
                </c:pt>
                <c:pt idx="2">
                  <c:v>231.24476499999997</c:v>
                </c:pt>
                <c:pt idx="3">
                  <c:v>177.047642</c:v>
                </c:pt>
                <c:pt idx="4">
                  <c:v>133.485277</c:v>
                </c:pt>
                <c:pt idx="5">
                  <c:v>116.08096900000001</c:v>
                </c:pt>
                <c:pt idx="6">
                  <c:v>111.594599</c:v>
                </c:pt>
                <c:pt idx="7">
                  <c:v>121.03664499999999</c:v>
                </c:pt>
                <c:pt idx="8">
                  <c:v>113.089032</c:v>
                </c:pt>
                <c:pt idx="9">
                  <c:v>179.89421099999998</c:v>
                </c:pt>
                <c:pt idx="10">
                  <c:v>227.826491</c:v>
                </c:pt>
                <c:pt idx="11">
                  <c:v>265.91231900000002</c:v>
                </c:pt>
              </c:numCache>
            </c:numRef>
          </c:val>
          <c:extLst>
            <c:ext xmlns:c16="http://schemas.microsoft.com/office/drawing/2014/chart" uri="{C3380CC4-5D6E-409C-BE32-E72D297353CC}">
              <c16:uniqueId val="{00000001-F27B-49DE-A9FD-237786D95FC5}"/>
            </c:ext>
          </c:extLst>
        </c:ser>
        <c:ser>
          <c:idx val="2"/>
          <c:order val="2"/>
          <c:tx>
            <c:strRef>
              <c:f>'7.1'!$A$10</c:f>
              <c:strCache>
                <c:ptCount val="1"/>
                <c:pt idx="0">
                  <c:v>Transport</c:v>
                </c:pt>
              </c:strCache>
            </c:strRef>
          </c:tx>
          <c:spPr>
            <a:solidFill>
              <a:schemeClr val="accent3"/>
            </a:solidFill>
          </c:spPr>
          <c:invertIfNegative val="0"/>
          <c:val>
            <c:numRef>
              <c:f>'7.1'!$B$10:$M$10</c:f>
              <c:numCache>
                <c:formatCode>#,##0.0</c:formatCode>
                <c:ptCount val="12"/>
                <c:pt idx="0">
                  <c:v>103.205364</c:v>
                </c:pt>
                <c:pt idx="1">
                  <c:v>84.998989000000009</c:v>
                </c:pt>
                <c:pt idx="2">
                  <c:v>60.823780999999997</c:v>
                </c:pt>
                <c:pt idx="3">
                  <c:v>47.984081999999994</c:v>
                </c:pt>
                <c:pt idx="4">
                  <c:v>17.756594</c:v>
                </c:pt>
                <c:pt idx="5">
                  <c:v>4.8103900000000008</c:v>
                </c:pt>
                <c:pt idx="6">
                  <c:v>4.1574099999999996</c:v>
                </c:pt>
                <c:pt idx="7">
                  <c:v>3.8885939999999994</c:v>
                </c:pt>
                <c:pt idx="8">
                  <c:v>7.0743450000000001</c:v>
                </c:pt>
                <c:pt idx="9">
                  <c:v>30.959159999999997</c:v>
                </c:pt>
                <c:pt idx="10">
                  <c:v>69.010783999999987</c:v>
                </c:pt>
                <c:pt idx="11">
                  <c:v>97.517302000000001</c:v>
                </c:pt>
              </c:numCache>
            </c:numRef>
          </c:val>
          <c:extLst>
            <c:ext xmlns:c16="http://schemas.microsoft.com/office/drawing/2014/chart" uri="{C3380CC4-5D6E-409C-BE32-E72D297353CC}">
              <c16:uniqueId val="{00000002-F27B-49DE-A9FD-237786D95FC5}"/>
            </c:ext>
          </c:extLst>
        </c:ser>
        <c:ser>
          <c:idx val="3"/>
          <c:order val="3"/>
          <c:tx>
            <c:strRef>
              <c:f>'7.1'!$A$11</c:f>
              <c:strCache>
                <c:ptCount val="1"/>
                <c:pt idx="0">
                  <c:v>Construction</c:v>
                </c:pt>
              </c:strCache>
            </c:strRef>
          </c:tx>
          <c:spPr>
            <a:solidFill>
              <a:schemeClr val="accent4"/>
            </a:solidFill>
          </c:spPr>
          <c:invertIfNegative val="0"/>
          <c:val>
            <c:numRef>
              <c:f>'7.1'!$B$11:$M$11</c:f>
              <c:numCache>
                <c:formatCode>#,##0.0</c:formatCode>
                <c:ptCount val="12"/>
                <c:pt idx="0">
                  <c:v>51.950377999999994</c:v>
                </c:pt>
                <c:pt idx="1">
                  <c:v>34.313905999999996</c:v>
                </c:pt>
                <c:pt idx="2">
                  <c:v>26.497553999999997</c:v>
                </c:pt>
                <c:pt idx="3">
                  <c:v>19.003565000000002</c:v>
                </c:pt>
                <c:pt idx="4">
                  <c:v>6.2011260000000012</c:v>
                </c:pt>
                <c:pt idx="5">
                  <c:v>2.8934799999999998</c:v>
                </c:pt>
                <c:pt idx="6">
                  <c:v>2.1741160000000002</c:v>
                </c:pt>
                <c:pt idx="7">
                  <c:v>2.5859529999999999</c:v>
                </c:pt>
                <c:pt idx="8">
                  <c:v>4.2836350000000003</c:v>
                </c:pt>
                <c:pt idx="9">
                  <c:v>14.962713000000001</c:v>
                </c:pt>
                <c:pt idx="10">
                  <c:v>32.352787000000006</c:v>
                </c:pt>
                <c:pt idx="11">
                  <c:v>40.437474000000009</c:v>
                </c:pt>
              </c:numCache>
            </c:numRef>
          </c:val>
          <c:extLst>
            <c:ext xmlns:c16="http://schemas.microsoft.com/office/drawing/2014/chart" uri="{C3380CC4-5D6E-409C-BE32-E72D297353CC}">
              <c16:uniqueId val="{00000003-F27B-49DE-A9FD-237786D95FC5}"/>
            </c:ext>
          </c:extLst>
        </c:ser>
        <c:ser>
          <c:idx val="4"/>
          <c:order val="4"/>
          <c:tx>
            <c:strRef>
              <c:f>'7.1'!$A$12</c:f>
              <c:strCache>
                <c:ptCount val="1"/>
                <c:pt idx="0">
                  <c:v>Farming and forestry</c:v>
                </c:pt>
              </c:strCache>
            </c:strRef>
          </c:tx>
          <c:spPr>
            <a:solidFill>
              <a:schemeClr val="accent5"/>
            </a:solidFill>
          </c:spPr>
          <c:invertIfNegative val="0"/>
          <c:val>
            <c:numRef>
              <c:f>'7.1'!$B$12:$M$12</c:f>
              <c:numCache>
                <c:formatCode>#,##0.0</c:formatCode>
                <c:ptCount val="12"/>
                <c:pt idx="0">
                  <c:v>73.907429999999991</c:v>
                </c:pt>
                <c:pt idx="1">
                  <c:v>59.674689999999991</c:v>
                </c:pt>
                <c:pt idx="2">
                  <c:v>56.937942</c:v>
                </c:pt>
                <c:pt idx="3">
                  <c:v>45.494248000000006</c:v>
                </c:pt>
                <c:pt idx="4">
                  <c:v>35.049373999999993</c:v>
                </c:pt>
                <c:pt idx="5">
                  <c:v>25.222608000000005</c:v>
                </c:pt>
                <c:pt idx="6">
                  <c:v>20.402159999999995</c:v>
                </c:pt>
                <c:pt idx="7">
                  <c:v>18.290945999999995</c:v>
                </c:pt>
                <c:pt idx="8">
                  <c:v>31.141836999999999</c:v>
                </c:pt>
                <c:pt idx="9">
                  <c:v>48.442775999999988</c:v>
                </c:pt>
                <c:pt idx="10">
                  <c:v>58.168648000000005</c:v>
                </c:pt>
                <c:pt idx="11">
                  <c:v>54.789953000000011</c:v>
                </c:pt>
              </c:numCache>
            </c:numRef>
          </c:val>
          <c:extLst>
            <c:ext xmlns:c16="http://schemas.microsoft.com/office/drawing/2014/chart" uri="{C3380CC4-5D6E-409C-BE32-E72D297353CC}">
              <c16:uniqueId val="{00000004-F27B-49DE-A9FD-237786D95FC5}"/>
            </c:ext>
          </c:extLst>
        </c:ser>
        <c:ser>
          <c:idx val="5"/>
          <c:order val="5"/>
          <c:tx>
            <c:strRef>
              <c:f>'7.1'!$A$13</c:f>
              <c:strCache>
                <c:ptCount val="1"/>
                <c:pt idx="0">
                  <c:v>Households</c:v>
                </c:pt>
              </c:strCache>
            </c:strRef>
          </c:tx>
          <c:spPr>
            <a:solidFill>
              <a:schemeClr val="accent6"/>
            </a:solidFill>
          </c:spPr>
          <c:invertIfNegative val="0"/>
          <c:val>
            <c:numRef>
              <c:f>'7.1'!$B$13:$M$13</c:f>
              <c:numCache>
                <c:formatCode>#,##0.0</c:formatCode>
                <c:ptCount val="12"/>
                <c:pt idx="0">
                  <c:v>5314.1871050000018</c:v>
                </c:pt>
                <c:pt idx="1">
                  <c:v>3254.6908569999996</c:v>
                </c:pt>
                <c:pt idx="2">
                  <c:v>3276.2081619999999</c:v>
                </c:pt>
                <c:pt idx="3">
                  <c:v>2140.9252710000001</c:v>
                </c:pt>
                <c:pt idx="4">
                  <c:v>1145.0548649999998</c:v>
                </c:pt>
                <c:pt idx="5">
                  <c:v>889.047507</c:v>
                </c:pt>
                <c:pt idx="6">
                  <c:v>790.13161500000001</c:v>
                </c:pt>
                <c:pt idx="7">
                  <c:v>818.0751790000005</c:v>
                </c:pt>
                <c:pt idx="8">
                  <c:v>1284.0952509999997</c:v>
                </c:pt>
                <c:pt idx="9">
                  <c:v>2793.705542000002</c:v>
                </c:pt>
                <c:pt idx="10">
                  <c:v>4326.3681899999974</c:v>
                </c:pt>
                <c:pt idx="11">
                  <c:v>4906.4912010000025</c:v>
                </c:pt>
              </c:numCache>
            </c:numRef>
          </c:val>
          <c:extLst>
            <c:ext xmlns:c16="http://schemas.microsoft.com/office/drawing/2014/chart" uri="{C3380CC4-5D6E-409C-BE32-E72D297353CC}">
              <c16:uniqueId val="{00000005-F27B-49DE-A9FD-237786D95FC5}"/>
            </c:ext>
          </c:extLst>
        </c:ser>
        <c:ser>
          <c:idx val="6"/>
          <c:order val="6"/>
          <c:tx>
            <c:strRef>
              <c:f>'7.1'!$A$14</c:f>
              <c:strCache>
                <c:ptCount val="1"/>
                <c:pt idx="0">
                  <c:v>Retail, services, schools, health care</c:v>
                </c:pt>
              </c:strCache>
            </c:strRef>
          </c:tx>
          <c:spPr>
            <a:solidFill>
              <a:srgbClr val="F0948F"/>
            </a:solidFill>
          </c:spPr>
          <c:invertIfNegative val="0"/>
          <c:val>
            <c:numRef>
              <c:f>'7.1'!$B$14:$M$14</c:f>
              <c:numCache>
                <c:formatCode>#,##0.0</c:formatCode>
                <c:ptCount val="12"/>
                <c:pt idx="0">
                  <c:v>2777.9129579999985</c:v>
                </c:pt>
                <c:pt idx="1">
                  <c:v>2083.4906829999995</c:v>
                </c:pt>
                <c:pt idx="2">
                  <c:v>1626.1847719999998</c:v>
                </c:pt>
                <c:pt idx="3">
                  <c:v>1179.4553119999989</c:v>
                </c:pt>
                <c:pt idx="4">
                  <c:v>551.6649759999998</c:v>
                </c:pt>
                <c:pt idx="5">
                  <c:v>351.46408799999983</c:v>
                </c:pt>
                <c:pt idx="6">
                  <c:v>322.56758700000012</c:v>
                </c:pt>
                <c:pt idx="7">
                  <c:v>299.58868799999993</c:v>
                </c:pt>
                <c:pt idx="8">
                  <c:v>429.82384800000011</c:v>
                </c:pt>
                <c:pt idx="9">
                  <c:v>1101.4067060000002</c:v>
                </c:pt>
                <c:pt idx="10">
                  <c:v>1948.6059669999993</c:v>
                </c:pt>
                <c:pt idx="11">
                  <c:v>2527.5017789999974</c:v>
                </c:pt>
              </c:numCache>
            </c:numRef>
          </c:val>
          <c:extLst>
            <c:ext xmlns:c16="http://schemas.microsoft.com/office/drawing/2014/chart" uri="{C3380CC4-5D6E-409C-BE32-E72D297353CC}">
              <c16:uniqueId val="{00000006-F27B-49DE-A9FD-237786D95FC5}"/>
            </c:ext>
          </c:extLst>
        </c:ser>
        <c:ser>
          <c:idx val="7"/>
          <c:order val="7"/>
          <c:tx>
            <c:strRef>
              <c:f>'7.1'!$A$15</c:f>
              <c:strCache>
                <c:ptCount val="1"/>
                <c:pt idx="0">
                  <c:v>Other</c:v>
                </c:pt>
              </c:strCache>
            </c:strRef>
          </c:tx>
          <c:spPr>
            <a:solidFill>
              <a:srgbClr val="F7C9C7"/>
            </a:solidFill>
          </c:spPr>
          <c:invertIfNegative val="0"/>
          <c:val>
            <c:numRef>
              <c:f>'7.1'!$B$15:$M$15</c:f>
              <c:numCache>
                <c:formatCode>#,##0.0</c:formatCode>
                <c:ptCount val="12"/>
                <c:pt idx="0">
                  <c:v>278.11003200000005</c:v>
                </c:pt>
                <c:pt idx="1">
                  <c:v>182.48295500000006</c:v>
                </c:pt>
                <c:pt idx="2">
                  <c:v>157.91658900000002</c:v>
                </c:pt>
                <c:pt idx="3">
                  <c:v>106.79679100000001</c:v>
                </c:pt>
                <c:pt idx="4">
                  <c:v>50.425460000000001</c:v>
                </c:pt>
                <c:pt idx="5">
                  <c:v>32.037745000000001</c:v>
                </c:pt>
                <c:pt idx="6">
                  <c:v>36.939429000000004</c:v>
                </c:pt>
                <c:pt idx="7">
                  <c:v>31.800995999999998</c:v>
                </c:pt>
                <c:pt idx="8">
                  <c:v>56.174126000000001</c:v>
                </c:pt>
                <c:pt idx="9">
                  <c:v>124.63864100000002</c:v>
                </c:pt>
                <c:pt idx="10">
                  <c:v>207.163175</c:v>
                </c:pt>
                <c:pt idx="11">
                  <c:v>240.20240299999998</c:v>
                </c:pt>
              </c:numCache>
            </c:numRef>
          </c:val>
          <c:extLst>
            <c:ext xmlns:c16="http://schemas.microsoft.com/office/drawing/2014/chart" uri="{C3380CC4-5D6E-409C-BE32-E72D297353CC}">
              <c16:uniqueId val="{00000007-F27B-49DE-A9FD-237786D95FC5}"/>
            </c:ext>
          </c:extLst>
        </c:ser>
        <c:dLbls>
          <c:showLegendKey val="0"/>
          <c:showVal val="0"/>
          <c:showCatName val="0"/>
          <c:showSerName val="0"/>
          <c:showPercent val="0"/>
          <c:showBubbleSize val="0"/>
        </c:dLbls>
        <c:gapWidth val="50"/>
        <c:overlap val="100"/>
        <c:axId val="235601280"/>
        <c:axId val="234820736"/>
      </c:barChart>
      <c:catAx>
        <c:axId val="235601280"/>
        <c:scaling>
          <c:orientation val="minMax"/>
        </c:scaling>
        <c:delete val="0"/>
        <c:axPos val="b"/>
        <c:majorTickMark val="none"/>
        <c:minorTickMark val="none"/>
        <c:tickLblPos val="nextTo"/>
        <c:txPr>
          <a:bodyPr/>
          <a:lstStyle/>
          <a:p>
            <a:pPr>
              <a:defRPr sz="900"/>
            </a:pPr>
            <a:endParaRPr lang="cs-CZ"/>
          </a:p>
        </c:txPr>
        <c:crossAx val="234820736"/>
        <c:crosses val="autoZero"/>
        <c:auto val="1"/>
        <c:lblAlgn val="ctr"/>
        <c:lblOffset val="100"/>
        <c:noMultiLvlLbl val="0"/>
      </c:catAx>
      <c:valAx>
        <c:axId val="234820736"/>
        <c:scaling>
          <c:orientation val="minMax"/>
        </c:scaling>
        <c:delete val="0"/>
        <c:axPos val="l"/>
        <c:majorGridlines/>
        <c:numFmt formatCode="#,##0" sourceLinked="0"/>
        <c:majorTickMark val="none"/>
        <c:minorTickMark val="none"/>
        <c:tickLblPos val="nextTo"/>
        <c:spPr>
          <a:ln>
            <a:noFill/>
          </a:ln>
        </c:spPr>
        <c:txPr>
          <a:bodyPr/>
          <a:lstStyle/>
          <a:p>
            <a:pPr>
              <a:defRPr sz="900"/>
            </a:pPr>
            <a:endParaRPr lang="cs-CZ"/>
          </a:p>
        </c:txPr>
        <c:crossAx val="235601280"/>
        <c:crosses val="autoZero"/>
        <c:crossBetween val="between"/>
        <c:majorUnit val="2000"/>
      </c:valAx>
    </c:plotArea>
    <c:legend>
      <c:legendPos val="b"/>
      <c:layout>
        <c:manualLayout>
          <c:xMode val="edge"/>
          <c:yMode val="edge"/>
          <c:x val="1.0088566815436963E-3"/>
          <c:y val="0.91434267375625611"/>
          <c:w val="0.81491002466308415"/>
          <c:h val="6.337319716424222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'7.1'!$O$8</c:f>
              <c:strCache>
                <c:ptCount val="1"/>
              </c:strCache>
            </c:strRef>
          </c:tx>
          <c:spPr>
            <a:solidFill>
              <a:schemeClr val="tx2"/>
            </a:solidFill>
          </c:spPr>
          <c:invertIfNegative val="0"/>
          <c:cat>
            <c:numRef>
              <c:f>'7.1'!$P$7</c:f>
              <c:numCache>
                <c:formatCode>General</c:formatCode>
                <c:ptCount val="1"/>
              </c:numCache>
            </c:numRef>
          </c:cat>
          <c:val>
            <c:numRef>
              <c:f>'7.1'!$P$8</c:f>
              <c:numCache>
                <c:formatCode>0%</c:formatCode>
                <c:ptCount val="1"/>
              </c:numCache>
            </c:numRef>
          </c:val>
          <c:extLst>
            <c:ext xmlns:c16="http://schemas.microsoft.com/office/drawing/2014/chart" uri="{C3380CC4-5D6E-409C-BE32-E72D297353CC}">
              <c16:uniqueId val="{00000000-520D-42CF-BCEA-16F4CB5B3DF0}"/>
            </c:ext>
          </c:extLst>
        </c:ser>
        <c:ser>
          <c:idx val="1"/>
          <c:order val="1"/>
          <c:tx>
            <c:strRef>
              <c:f>'7.1'!$O$9</c:f>
              <c:strCache>
                <c:ptCount val="1"/>
              </c:strCache>
            </c:strRef>
          </c:tx>
          <c:spPr>
            <a:solidFill>
              <a:schemeClr val="accent2"/>
            </a:solidFill>
          </c:spPr>
          <c:invertIfNegative val="0"/>
          <c:cat>
            <c:numRef>
              <c:f>'7.1'!$P$7</c:f>
              <c:numCache>
                <c:formatCode>General</c:formatCode>
                <c:ptCount val="1"/>
              </c:numCache>
            </c:numRef>
          </c:cat>
          <c:val>
            <c:numRef>
              <c:f>'7.1'!$P$9</c:f>
              <c:numCache>
                <c:formatCode>0%</c:formatCode>
                <c:ptCount val="1"/>
              </c:numCache>
            </c:numRef>
          </c:val>
          <c:extLst>
            <c:ext xmlns:c16="http://schemas.microsoft.com/office/drawing/2014/chart" uri="{C3380CC4-5D6E-409C-BE32-E72D297353CC}">
              <c16:uniqueId val="{00000001-520D-42CF-BCEA-16F4CB5B3DF0}"/>
            </c:ext>
          </c:extLst>
        </c:ser>
        <c:ser>
          <c:idx val="2"/>
          <c:order val="2"/>
          <c:tx>
            <c:strRef>
              <c:f>'7.1'!$O$10</c:f>
              <c:strCache>
                <c:ptCount val="1"/>
              </c:strCache>
            </c:strRef>
          </c:tx>
          <c:spPr>
            <a:solidFill>
              <a:schemeClr val="accent3"/>
            </a:solidFill>
          </c:spPr>
          <c:invertIfNegative val="0"/>
          <c:cat>
            <c:numRef>
              <c:f>'7.1'!$P$7</c:f>
              <c:numCache>
                <c:formatCode>General</c:formatCode>
                <c:ptCount val="1"/>
              </c:numCache>
            </c:numRef>
          </c:cat>
          <c:val>
            <c:numRef>
              <c:f>'7.1'!$P$10</c:f>
              <c:numCache>
                <c:formatCode>0%</c:formatCode>
                <c:ptCount val="1"/>
              </c:numCache>
            </c:numRef>
          </c:val>
          <c:extLst>
            <c:ext xmlns:c16="http://schemas.microsoft.com/office/drawing/2014/chart" uri="{C3380CC4-5D6E-409C-BE32-E72D297353CC}">
              <c16:uniqueId val="{00000002-520D-42CF-BCEA-16F4CB5B3DF0}"/>
            </c:ext>
          </c:extLst>
        </c:ser>
        <c:ser>
          <c:idx val="3"/>
          <c:order val="3"/>
          <c:tx>
            <c:strRef>
              <c:f>'7.1'!$O$11</c:f>
              <c:strCache>
                <c:ptCount val="1"/>
              </c:strCache>
            </c:strRef>
          </c:tx>
          <c:spPr>
            <a:solidFill>
              <a:schemeClr val="accent4"/>
            </a:solidFill>
          </c:spPr>
          <c:invertIfNegative val="0"/>
          <c:cat>
            <c:numRef>
              <c:f>'7.1'!$P$7</c:f>
              <c:numCache>
                <c:formatCode>General</c:formatCode>
                <c:ptCount val="1"/>
              </c:numCache>
            </c:numRef>
          </c:cat>
          <c:val>
            <c:numRef>
              <c:f>'7.1'!$P$11</c:f>
              <c:numCache>
                <c:formatCode>0%</c:formatCode>
                <c:ptCount val="1"/>
              </c:numCache>
            </c:numRef>
          </c:val>
          <c:extLst>
            <c:ext xmlns:c16="http://schemas.microsoft.com/office/drawing/2014/chart" uri="{C3380CC4-5D6E-409C-BE32-E72D297353CC}">
              <c16:uniqueId val="{00000003-520D-42CF-BCEA-16F4CB5B3DF0}"/>
            </c:ext>
          </c:extLst>
        </c:ser>
        <c:ser>
          <c:idx val="4"/>
          <c:order val="4"/>
          <c:tx>
            <c:strRef>
              <c:f>'7.1'!$O$12</c:f>
              <c:strCache>
                <c:ptCount val="1"/>
              </c:strCache>
            </c:strRef>
          </c:tx>
          <c:invertIfNegative val="0"/>
          <c:cat>
            <c:numRef>
              <c:f>'7.1'!$P$7</c:f>
              <c:numCache>
                <c:formatCode>General</c:formatCode>
                <c:ptCount val="1"/>
              </c:numCache>
            </c:numRef>
          </c:cat>
          <c:val>
            <c:numRef>
              <c:f>'7.1'!$P$12</c:f>
              <c:numCache>
                <c:formatCode>0%</c:formatCode>
                <c:ptCount val="1"/>
              </c:numCache>
            </c:numRef>
          </c:val>
          <c:extLst>
            <c:ext xmlns:c16="http://schemas.microsoft.com/office/drawing/2014/chart" uri="{C3380CC4-5D6E-409C-BE32-E72D297353CC}">
              <c16:uniqueId val="{00000004-520D-42CF-BCEA-16F4CB5B3DF0}"/>
            </c:ext>
          </c:extLst>
        </c:ser>
        <c:ser>
          <c:idx val="5"/>
          <c:order val="5"/>
          <c:tx>
            <c:strRef>
              <c:f>'7.1'!$O$13</c:f>
              <c:strCache>
                <c:ptCount val="1"/>
              </c:strCache>
            </c:strRef>
          </c:tx>
          <c:spPr>
            <a:solidFill>
              <a:schemeClr val="accent6"/>
            </a:solidFill>
          </c:spPr>
          <c:invertIfNegative val="0"/>
          <c:cat>
            <c:numRef>
              <c:f>'7.1'!$P$7</c:f>
              <c:numCache>
                <c:formatCode>General</c:formatCode>
                <c:ptCount val="1"/>
              </c:numCache>
            </c:numRef>
          </c:cat>
          <c:val>
            <c:numRef>
              <c:f>'7.1'!$P$13</c:f>
              <c:numCache>
                <c:formatCode>0%</c:formatCode>
                <c:ptCount val="1"/>
              </c:numCache>
            </c:numRef>
          </c:val>
          <c:extLst>
            <c:ext xmlns:c16="http://schemas.microsoft.com/office/drawing/2014/chart" uri="{C3380CC4-5D6E-409C-BE32-E72D297353CC}">
              <c16:uniqueId val="{00000005-520D-42CF-BCEA-16F4CB5B3DF0}"/>
            </c:ext>
          </c:extLst>
        </c:ser>
        <c:ser>
          <c:idx val="6"/>
          <c:order val="6"/>
          <c:tx>
            <c:strRef>
              <c:f>'7.1'!$O$14</c:f>
              <c:strCache>
                <c:ptCount val="1"/>
              </c:strCache>
            </c:strRef>
          </c:tx>
          <c:spPr>
            <a:solidFill>
              <a:srgbClr val="F0948F"/>
            </a:solidFill>
          </c:spPr>
          <c:invertIfNegative val="0"/>
          <c:cat>
            <c:numRef>
              <c:f>'7.1'!$P$7</c:f>
              <c:numCache>
                <c:formatCode>General</c:formatCode>
                <c:ptCount val="1"/>
              </c:numCache>
            </c:numRef>
          </c:cat>
          <c:val>
            <c:numRef>
              <c:f>'7.1'!$P$14</c:f>
              <c:numCache>
                <c:formatCode>0%</c:formatCode>
                <c:ptCount val="1"/>
              </c:numCache>
            </c:numRef>
          </c:val>
          <c:extLst>
            <c:ext xmlns:c16="http://schemas.microsoft.com/office/drawing/2014/chart" uri="{C3380CC4-5D6E-409C-BE32-E72D297353CC}">
              <c16:uniqueId val="{00000006-520D-42CF-BCEA-16F4CB5B3DF0}"/>
            </c:ext>
          </c:extLst>
        </c:ser>
        <c:ser>
          <c:idx val="7"/>
          <c:order val="7"/>
          <c:tx>
            <c:strRef>
              <c:f>'7.1'!$O$15</c:f>
              <c:strCache>
                <c:ptCount val="1"/>
              </c:strCache>
            </c:strRef>
          </c:tx>
          <c:spPr>
            <a:solidFill>
              <a:srgbClr val="F7C9C7"/>
            </a:solidFill>
          </c:spPr>
          <c:invertIfNegative val="0"/>
          <c:cat>
            <c:numRef>
              <c:f>'7.1'!$P$7</c:f>
              <c:numCache>
                <c:formatCode>General</c:formatCode>
                <c:ptCount val="1"/>
              </c:numCache>
            </c:numRef>
          </c:cat>
          <c:val>
            <c:numRef>
              <c:f>'7.1'!$P$15</c:f>
              <c:numCache>
                <c:formatCode>0%</c:formatCode>
                <c:ptCount val="1"/>
              </c:numCache>
            </c:numRef>
          </c:val>
          <c:extLst>
            <c:ext xmlns:c16="http://schemas.microsoft.com/office/drawing/2014/chart" uri="{C3380CC4-5D6E-409C-BE32-E72D297353CC}">
              <c16:uniqueId val="{00000007-520D-42CF-BCEA-16F4CB5B3DF0}"/>
            </c:ext>
          </c:extLst>
        </c:ser>
        <c:dLbls>
          <c:showLegendKey val="0"/>
          <c:showVal val="0"/>
          <c:showCatName val="0"/>
          <c:showSerName val="0"/>
          <c:showPercent val="0"/>
          <c:showBubbleSize val="0"/>
        </c:dLbls>
        <c:gapWidth val="150"/>
        <c:axId val="234870272"/>
        <c:axId val="234871808"/>
      </c:barChart>
      <c:catAx>
        <c:axId val="234870272"/>
        <c:scaling>
          <c:orientation val="minMax"/>
        </c:scaling>
        <c:delete val="1"/>
        <c:axPos val="b"/>
        <c:numFmt formatCode="General" sourceLinked="1"/>
        <c:majorTickMark val="out"/>
        <c:minorTickMark val="none"/>
        <c:tickLblPos val="nextTo"/>
        <c:crossAx val="234871808"/>
        <c:crosses val="autoZero"/>
        <c:auto val="1"/>
        <c:lblAlgn val="ctr"/>
        <c:lblOffset val="100"/>
        <c:noMultiLvlLbl val="0"/>
      </c:catAx>
      <c:valAx>
        <c:axId val="234871808"/>
        <c:scaling>
          <c:orientation val="minMax"/>
        </c:scaling>
        <c:delete val="1"/>
        <c:axPos val="l"/>
        <c:numFmt formatCode="0%" sourceLinked="1"/>
        <c:majorTickMark val="out"/>
        <c:minorTickMark val="none"/>
        <c:tickLblPos val="nextTo"/>
        <c:crossAx val="23487027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rgbClr val="233060"/>
                </a:solidFill>
                <a:effectLst/>
              </a:rPr>
              <a:t>Heat consumption in Czech Regions by national economy sector [</a:t>
            </a:r>
            <a:r>
              <a:rPr lang="cs-CZ" sz="1000" b="1" i="0" baseline="0">
                <a:solidFill>
                  <a:srgbClr val="233060"/>
                </a:solidFill>
                <a:effectLst/>
              </a:rPr>
              <a:t>TJ</a:t>
            </a:r>
            <a:r>
              <a:rPr lang="en-US" sz="1000" b="1" i="0" baseline="0">
                <a:solidFill>
                  <a:srgbClr val="233060"/>
                </a:solidFill>
                <a:effectLst/>
              </a:rPr>
              <a:t>]</a:t>
            </a:r>
            <a:endParaRPr lang="cs-CZ" sz="1000">
              <a:solidFill>
                <a:srgbClr val="233060"/>
              </a:solidFill>
              <a:effectLst/>
            </a:endParaRPr>
          </a:p>
        </c:rich>
      </c:tx>
      <c:layout>
        <c:manualLayout>
          <c:xMode val="edge"/>
          <c:yMode val="edge"/>
          <c:x val="1.1096921549336717E-4"/>
          <c:y val="2.6610081681993657E-2"/>
        </c:manualLayout>
      </c:layout>
      <c:overlay val="0"/>
    </c:title>
    <c:autoTitleDeleted val="0"/>
    <c:plotArea>
      <c:layout>
        <c:manualLayout>
          <c:layoutTarget val="inner"/>
          <c:xMode val="edge"/>
          <c:yMode val="edge"/>
          <c:x val="4.6612307810022749E-2"/>
          <c:y val="0.14640605169467286"/>
          <c:w val="0.54332795749197038"/>
          <c:h val="0.44660015416014731"/>
        </c:manualLayout>
      </c:layout>
      <c:barChart>
        <c:barDir val="col"/>
        <c:grouping val="stacked"/>
        <c:varyColors val="0"/>
        <c:ser>
          <c:idx val="0"/>
          <c:order val="0"/>
          <c:tx>
            <c:strRef>
              <c:f>'7.2'!$B$3</c:f>
              <c:strCache>
                <c:ptCount val="1"/>
                <c:pt idx="0">
                  <c:v>Industry</c:v>
                </c:pt>
              </c:strCache>
            </c:strRef>
          </c:tx>
          <c:spPr>
            <a:solidFill>
              <a:schemeClr val="tx2"/>
            </a:solidFill>
          </c:spPr>
          <c:invertIfNegative val="0"/>
          <c:cat>
            <c:strRef>
              <c:f>'7.2'!$A$5:$A$18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'7.2'!$B$5:$B$18</c:f>
              <c:numCache>
                <c:formatCode>#,##0.0</c:formatCode>
                <c:ptCount val="14"/>
                <c:pt idx="0">
                  <c:v>260.20172700000001</c:v>
                </c:pt>
                <c:pt idx="1">
                  <c:v>744.05900199999985</c:v>
                </c:pt>
                <c:pt idx="2">
                  <c:v>425.50017000000014</c:v>
                </c:pt>
                <c:pt idx="3">
                  <c:v>131.69077900000005</c:v>
                </c:pt>
                <c:pt idx="4">
                  <c:v>130.09369400000003</c:v>
                </c:pt>
                <c:pt idx="5">
                  <c:v>640.97544400000015</c:v>
                </c:pt>
                <c:pt idx="6">
                  <c:v>155.79828499999999</c:v>
                </c:pt>
                <c:pt idx="7">
                  <c:v>1746.8243329999984</c:v>
                </c:pt>
                <c:pt idx="8">
                  <c:v>424.91124699999995</c:v>
                </c:pt>
                <c:pt idx="9">
                  <c:v>366.89028599999995</c:v>
                </c:pt>
                <c:pt idx="10">
                  <c:v>373.22370300000011</c:v>
                </c:pt>
                <c:pt idx="11">
                  <c:v>4240.2156699999996</c:v>
                </c:pt>
                <c:pt idx="12">
                  <c:v>3581.1659329999984</c:v>
                </c:pt>
                <c:pt idx="13">
                  <c:v>1519.677011</c:v>
                </c:pt>
              </c:numCache>
            </c:numRef>
          </c:val>
          <c:extLst>
            <c:ext xmlns:c16="http://schemas.microsoft.com/office/drawing/2014/chart" uri="{C3380CC4-5D6E-409C-BE32-E72D297353CC}">
              <c16:uniqueId val="{00000000-EEF0-4BB7-8278-2B40CA1AB11C}"/>
            </c:ext>
          </c:extLst>
        </c:ser>
        <c:ser>
          <c:idx val="1"/>
          <c:order val="1"/>
          <c:tx>
            <c:strRef>
              <c:f>'7.2'!$C$3</c:f>
              <c:strCache>
                <c:ptCount val="1"/>
                <c:pt idx="0">
                  <c:v>Energy</c:v>
                </c:pt>
              </c:strCache>
            </c:strRef>
          </c:tx>
          <c:spPr>
            <a:solidFill>
              <a:schemeClr val="accent2"/>
            </a:solidFill>
          </c:spPr>
          <c:invertIfNegative val="0"/>
          <c:cat>
            <c:strRef>
              <c:f>'7.2'!$A$5:$A$18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'7.2'!$C$5:$C$18</c:f>
              <c:numCache>
                <c:formatCode>#,##0.0</c:formatCode>
                <c:ptCount val="14"/>
                <c:pt idx="0">
                  <c:v>34.048538000000001</c:v>
                </c:pt>
                <c:pt idx="1">
                  <c:v>28.780010000000004</c:v>
                </c:pt>
                <c:pt idx="2">
                  <c:v>4.7105200000000007</c:v>
                </c:pt>
                <c:pt idx="3">
                  <c:v>89.049269999999993</c:v>
                </c:pt>
                <c:pt idx="4">
                  <c:v>40.749499999999998</c:v>
                </c:pt>
                <c:pt idx="5">
                  <c:v>6.1140400000000001</c:v>
                </c:pt>
                <c:pt idx="6">
                  <c:v>2.4521000000000002</c:v>
                </c:pt>
                <c:pt idx="7">
                  <c:v>624.3147560000001</c:v>
                </c:pt>
                <c:pt idx="8">
                  <c:v>37.555841000000001</c:v>
                </c:pt>
                <c:pt idx="9">
                  <c:v>14.218108999999998</c:v>
                </c:pt>
                <c:pt idx="10">
                  <c:v>0</c:v>
                </c:pt>
                <c:pt idx="11">
                  <c:v>965.92774800000007</c:v>
                </c:pt>
                <c:pt idx="12">
                  <c:v>395.71009699999985</c:v>
                </c:pt>
                <c:pt idx="13">
                  <c:v>2.3236939999999997</c:v>
                </c:pt>
              </c:numCache>
            </c:numRef>
          </c:val>
          <c:extLst>
            <c:ext xmlns:c16="http://schemas.microsoft.com/office/drawing/2014/chart" uri="{C3380CC4-5D6E-409C-BE32-E72D297353CC}">
              <c16:uniqueId val="{00000001-EEF0-4BB7-8278-2B40CA1AB11C}"/>
            </c:ext>
          </c:extLst>
        </c:ser>
        <c:ser>
          <c:idx val="2"/>
          <c:order val="2"/>
          <c:tx>
            <c:strRef>
              <c:f>'7.2'!$D$3</c:f>
              <c:strCache>
                <c:ptCount val="1"/>
                <c:pt idx="0">
                  <c:v>Transport</c:v>
                </c:pt>
              </c:strCache>
            </c:strRef>
          </c:tx>
          <c:spPr>
            <a:solidFill>
              <a:schemeClr val="accent3"/>
            </a:solidFill>
          </c:spPr>
          <c:invertIfNegative val="0"/>
          <c:cat>
            <c:strRef>
              <c:f>'7.2'!$A$5:$A$18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'7.2'!$D$5:$D$18</c:f>
              <c:numCache>
                <c:formatCode>#,##0.0</c:formatCode>
                <c:ptCount val="14"/>
                <c:pt idx="0">
                  <c:v>175.65179900000001</c:v>
                </c:pt>
                <c:pt idx="1">
                  <c:v>39.813208999999993</c:v>
                </c:pt>
                <c:pt idx="2">
                  <c:v>0.55000000000000004</c:v>
                </c:pt>
                <c:pt idx="3">
                  <c:v>13.171477999999999</c:v>
                </c:pt>
                <c:pt idx="4">
                  <c:v>2.5008300000000001</c:v>
                </c:pt>
                <c:pt idx="5">
                  <c:v>14.8184</c:v>
                </c:pt>
                <c:pt idx="6">
                  <c:v>6.8970000000000002</c:v>
                </c:pt>
                <c:pt idx="7">
                  <c:v>43.585143999999985</c:v>
                </c:pt>
                <c:pt idx="8">
                  <c:v>0.96275999999999995</c:v>
                </c:pt>
                <c:pt idx="9">
                  <c:v>51.970355000000005</c:v>
                </c:pt>
                <c:pt idx="10">
                  <c:v>24.63251</c:v>
                </c:pt>
                <c:pt idx="11">
                  <c:v>17.641500000000001</c:v>
                </c:pt>
                <c:pt idx="12">
                  <c:v>127.42094</c:v>
                </c:pt>
                <c:pt idx="13">
                  <c:v>12.570869999999999</c:v>
                </c:pt>
              </c:numCache>
            </c:numRef>
          </c:val>
          <c:extLst>
            <c:ext xmlns:c16="http://schemas.microsoft.com/office/drawing/2014/chart" uri="{C3380CC4-5D6E-409C-BE32-E72D297353CC}">
              <c16:uniqueId val="{00000002-EEF0-4BB7-8278-2B40CA1AB11C}"/>
            </c:ext>
          </c:extLst>
        </c:ser>
        <c:ser>
          <c:idx val="3"/>
          <c:order val="3"/>
          <c:tx>
            <c:strRef>
              <c:f>'7.2'!$E$3</c:f>
              <c:strCache>
                <c:ptCount val="1"/>
                <c:pt idx="0">
                  <c:v>Construction</c:v>
                </c:pt>
              </c:strCache>
            </c:strRef>
          </c:tx>
          <c:spPr>
            <a:solidFill>
              <a:schemeClr val="accent4"/>
            </a:solidFill>
          </c:spPr>
          <c:invertIfNegative val="0"/>
          <c:cat>
            <c:strRef>
              <c:f>'7.2'!$A$5:$A$18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'7.2'!$E$5:$E$18</c:f>
              <c:numCache>
                <c:formatCode>#,##0.0</c:formatCode>
                <c:ptCount val="14"/>
                <c:pt idx="0">
                  <c:v>35.613153000000004</c:v>
                </c:pt>
                <c:pt idx="1">
                  <c:v>4.8983469999999993</c:v>
                </c:pt>
                <c:pt idx="2">
                  <c:v>0.65249000000000013</c:v>
                </c:pt>
                <c:pt idx="3">
                  <c:v>20.154173999999998</c:v>
                </c:pt>
                <c:pt idx="4">
                  <c:v>2.9266300000000007</c:v>
                </c:pt>
                <c:pt idx="5">
                  <c:v>6.1</c:v>
                </c:pt>
                <c:pt idx="6">
                  <c:v>1.2930999999999999</c:v>
                </c:pt>
                <c:pt idx="7">
                  <c:v>102.451725</c:v>
                </c:pt>
                <c:pt idx="8">
                  <c:v>20.468387000000003</c:v>
                </c:pt>
                <c:pt idx="9">
                  <c:v>19.836199000000001</c:v>
                </c:pt>
                <c:pt idx="10">
                  <c:v>3.4716970000000003</c:v>
                </c:pt>
                <c:pt idx="11">
                  <c:v>1.147429</c:v>
                </c:pt>
                <c:pt idx="12">
                  <c:v>8.7023659999999978</c:v>
                </c:pt>
                <c:pt idx="13">
                  <c:v>9.9409899999999993</c:v>
                </c:pt>
              </c:numCache>
            </c:numRef>
          </c:val>
          <c:extLst>
            <c:ext xmlns:c16="http://schemas.microsoft.com/office/drawing/2014/chart" uri="{C3380CC4-5D6E-409C-BE32-E72D297353CC}">
              <c16:uniqueId val="{00000003-EEF0-4BB7-8278-2B40CA1AB11C}"/>
            </c:ext>
          </c:extLst>
        </c:ser>
        <c:ser>
          <c:idx val="4"/>
          <c:order val="4"/>
          <c:tx>
            <c:strRef>
              <c:f>'7.2'!$F$3</c:f>
              <c:strCache>
                <c:ptCount val="1"/>
                <c:pt idx="0">
                  <c:v>Farming and forestry</c:v>
                </c:pt>
              </c:strCache>
            </c:strRef>
          </c:tx>
          <c:spPr>
            <a:solidFill>
              <a:schemeClr val="accent5"/>
            </a:solidFill>
          </c:spPr>
          <c:invertIfNegative val="0"/>
          <c:cat>
            <c:strRef>
              <c:f>'7.2'!$A$5:$A$18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'7.2'!$F$5:$F$18</c:f>
              <c:numCache>
                <c:formatCode>#,##0.0</c:formatCode>
                <c:ptCount val="14"/>
                <c:pt idx="0">
                  <c:v>4.373659</c:v>
                </c:pt>
                <c:pt idx="1">
                  <c:v>20.500376000000003</c:v>
                </c:pt>
                <c:pt idx="2">
                  <c:v>41.786006999999998</c:v>
                </c:pt>
                <c:pt idx="3">
                  <c:v>5.8194999999999997</c:v>
                </c:pt>
                <c:pt idx="4">
                  <c:v>60.938789</c:v>
                </c:pt>
                <c:pt idx="5">
                  <c:v>0.99399999999999999</c:v>
                </c:pt>
                <c:pt idx="6">
                  <c:v>8.1914500000000015</c:v>
                </c:pt>
                <c:pt idx="7">
                  <c:v>35.620985000000005</c:v>
                </c:pt>
                <c:pt idx="8">
                  <c:v>11.909395</c:v>
                </c:pt>
                <c:pt idx="9">
                  <c:v>58.223629999999979</c:v>
                </c:pt>
                <c:pt idx="10">
                  <c:v>34.559275</c:v>
                </c:pt>
                <c:pt idx="11">
                  <c:v>15.172376</c:v>
                </c:pt>
                <c:pt idx="12">
                  <c:v>218.93847999999997</c:v>
                </c:pt>
                <c:pt idx="13">
                  <c:v>10.49469</c:v>
                </c:pt>
              </c:numCache>
            </c:numRef>
          </c:val>
          <c:extLst>
            <c:ext xmlns:c16="http://schemas.microsoft.com/office/drawing/2014/chart" uri="{C3380CC4-5D6E-409C-BE32-E72D297353CC}">
              <c16:uniqueId val="{00000004-EEF0-4BB7-8278-2B40CA1AB11C}"/>
            </c:ext>
          </c:extLst>
        </c:ser>
        <c:ser>
          <c:idx val="5"/>
          <c:order val="5"/>
          <c:tx>
            <c:strRef>
              <c:f>'7.2'!$G$3</c:f>
              <c:strCache>
                <c:ptCount val="1"/>
                <c:pt idx="0">
                  <c:v>Households</c:v>
                </c:pt>
              </c:strCache>
            </c:strRef>
          </c:tx>
          <c:spPr>
            <a:solidFill>
              <a:schemeClr val="accent6"/>
            </a:solidFill>
          </c:spPr>
          <c:invertIfNegative val="0"/>
          <c:cat>
            <c:strRef>
              <c:f>'7.2'!$A$5:$A$18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'7.2'!$G$5:$G$18</c:f>
              <c:numCache>
                <c:formatCode>#,##0.0</c:formatCode>
                <c:ptCount val="14"/>
                <c:pt idx="0">
                  <c:v>5855.3670699999948</c:v>
                </c:pt>
                <c:pt idx="1">
                  <c:v>1913.2000620000003</c:v>
                </c:pt>
                <c:pt idx="2">
                  <c:v>2412.804421000003</c:v>
                </c:pt>
                <c:pt idx="3">
                  <c:v>1665.346550999999</c:v>
                </c:pt>
                <c:pt idx="4">
                  <c:v>784.20943</c:v>
                </c:pt>
                <c:pt idx="5">
                  <c:v>1335.516696000001</c:v>
                </c:pt>
                <c:pt idx="6">
                  <c:v>882.27301800000009</c:v>
                </c:pt>
                <c:pt idx="7">
                  <c:v>4873.5166949999993</c:v>
                </c:pt>
                <c:pt idx="8">
                  <c:v>1419.8329320000005</c:v>
                </c:pt>
                <c:pt idx="9">
                  <c:v>1142.5450970000004</c:v>
                </c:pt>
                <c:pt idx="10">
                  <c:v>1670.4556020000002</c:v>
                </c:pt>
                <c:pt idx="11">
                  <c:v>2256.3420560000013</c:v>
                </c:pt>
                <c:pt idx="12">
                  <c:v>3615.9616479999981</c:v>
                </c:pt>
                <c:pt idx="13">
                  <c:v>1111.6094669999998</c:v>
                </c:pt>
              </c:numCache>
            </c:numRef>
          </c:val>
          <c:extLst>
            <c:ext xmlns:c16="http://schemas.microsoft.com/office/drawing/2014/chart" uri="{C3380CC4-5D6E-409C-BE32-E72D297353CC}">
              <c16:uniqueId val="{00000005-EEF0-4BB7-8278-2B40CA1AB11C}"/>
            </c:ext>
          </c:extLst>
        </c:ser>
        <c:ser>
          <c:idx val="6"/>
          <c:order val="6"/>
          <c:tx>
            <c:strRef>
              <c:f>'7.2'!$H$3</c:f>
              <c:strCache>
                <c:ptCount val="1"/>
                <c:pt idx="0">
                  <c:v>Retail, services, schools, health care</c:v>
                </c:pt>
              </c:strCache>
            </c:strRef>
          </c:tx>
          <c:spPr>
            <a:solidFill>
              <a:srgbClr val="F0948F"/>
            </a:solidFill>
          </c:spPr>
          <c:invertIfNegative val="0"/>
          <c:cat>
            <c:strRef>
              <c:f>'7.2'!$A$5:$A$18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'7.2'!$H$5:$H$18</c:f>
              <c:numCache>
                <c:formatCode>#,##0.0</c:formatCode>
                <c:ptCount val="14"/>
                <c:pt idx="0">
                  <c:v>3596.7465129999978</c:v>
                </c:pt>
                <c:pt idx="1">
                  <c:v>948.73237300000017</c:v>
                </c:pt>
                <c:pt idx="2">
                  <c:v>655.79757600000005</c:v>
                </c:pt>
                <c:pt idx="3">
                  <c:v>682.22579899999994</c:v>
                </c:pt>
                <c:pt idx="4">
                  <c:v>318.48711599999979</c:v>
                </c:pt>
                <c:pt idx="5">
                  <c:v>915.87102199999993</c:v>
                </c:pt>
                <c:pt idx="6">
                  <c:v>500.9413090000001</c:v>
                </c:pt>
                <c:pt idx="7">
                  <c:v>2041.5190690000004</c:v>
                </c:pt>
                <c:pt idx="8">
                  <c:v>811.86745500000006</c:v>
                </c:pt>
                <c:pt idx="9">
                  <c:v>689.97619200000008</c:v>
                </c:pt>
                <c:pt idx="10">
                  <c:v>1103.1190349999993</c:v>
                </c:pt>
                <c:pt idx="11">
                  <c:v>959.53882300000032</c:v>
                </c:pt>
                <c:pt idx="12">
                  <c:v>1531.1620120000009</c:v>
                </c:pt>
                <c:pt idx="13">
                  <c:v>443.68306999999993</c:v>
                </c:pt>
              </c:numCache>
            </c:numRef>
          </c:val>
          <c:extLst>
            <c:ext xmlns:c16="http://schemas.microsoft.com/office/drawing/2014/chart" uri="{C3380CC4-5D6E-409C-BE32-E72D297353CC}">
              <c16:uniqueId val="{00000006-EEF0-4BB7-8278-2B40CA1AB11C}"/>
            </c:ext>
          </c:extLst>
        </c:ser>
        <c:ser>
          <c:idx val="7"/>
          <c:order val="7"/>
          <c:tx>
            <c:strRef>
              <c:f>'7.2'!$I$3</c:f>
              <c:strCache>
                <c:ptCount val="1"/>
                <c:pt idx="0">
                  <c:v>Other</c:v>
                </c:pt>
              </c:strCache>
            </c:strRef>
          </c:tx>
          <c:spPr>
            <a:solidFill>
              <a:srgbClr val="F7C9C7"/>
            </a:solidFill>
          </c:spPr>
          <c:invertIfNegative val="0"/>
          <c:cat>
            <c:strRef>
              <c:f>'7.2'!$A$5:$A$18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'7.2'!$I$5:$I$18</c:f>
              <c:numCache>
                <c:formatCode>#,##0.0</c:formatCode>
                <c:ptCount val="14"/>
                <c:pt idx="0">
                  <c:v>74.722981999999988</c:v>
                </c:pt>
                <c:pt idx="1">
                  <c:v>100.70328499999997</c:v>
                </c:pt>
                <c:pt idx="2">
                  <c:v>562.07469800000001</c:v>
                </c:pt>
                <c:pt idx="3">
                  <c:v>164.15854999999996</c:v>
                </c:pt>
                <c:pt idx="4">
                  <c:v>8.9336999999999982</c:v>
                </c:pt>
                <c:pt idx="5">
                  <c:v>44.357740000000014</c:v>
                </c:pt>
                <c:pt idx="6">
                  <c:v>10.292107</c:v>
                </c:pt>
                <c:pt idx="7">
                  <c:v>123.55724900000004</c:v>
                </c:pt>
                <c:pt idx="8">
                  <c:v>30.037288</c:v>
                </c:pt>
                <c:pt idx="9">
                  <c:v>166.55729600000001</c:v>
                </c:pt>
                <c:pt idx="10">
                  <c:v>47.372599999999998</c:v>
                </c:pt>
                <c:pt idx="11">
                  <c:v>11.552832000000002</c:v>
                </c:pt>
                <c:pt idx="12">
                  <c:v>156.56523700000002</c:v>
                </c:pt>
                <c:pt idx="13">
                  <c:v>3.8027780000000004</c:v>
                </c:pt>
              </c:numCache>
            </c:numRef>
          </c:val>
          <c:extLst>
            <c:ext xmlns:c16="http://schemas.microsoft.com/office/drawing/2014/chart" uri="{C3380CC4-5D6E-409C-BE32-E72D297353CC}">
              <c16:uniqueId val="{00000007-EEF0-4BB7-8278-2B40CA1AB11C}"/>
            </c:ext>
          </c:extLst>
        </c:ser>
        <c:dLbls>
          <c:showLegendKey val="0"/>
          <c:showVal val="0"/>
          <c:showCatName val="0"/>
          <c:showSerName val="0"/>
          <c:showPercent val="0"/>
          <c:showBubbleSize val="0"/>
        </c:dLbls>
        <c:gapWidth val="50"/>
        <c:overlap val="100"/>
        <c:axId val="234987904"/>
        <c:axId val="234989440"/>
      </c:barChart>
      <c:catAx>
        <c:axId val="234987904"/>
        <c:scaling>
          <c:orientation val="minMax"/>
        </c:scaling>
        <c:delete val="0"/>
        <c:axPos val="b"/>
        <c:numFmt formatCode="General" sourceLinked="0"/>
        <c:majorTickMark val="none"/>
        <c:minorTickMark val="none"/>
        <c:tickLblPos val="nextTo"/>
        <c:txPr>
          <a:bodyPr rot="-5400000" vert="horz"/>
          <a:lstStyle/>
          <a:p>
            <a:pPr>
              <a:defRPr sz="900"/>
            </a:pPr>
            <a:endParaRPr lang="cs-CZ"/>
          </a:p>
        </c:txPr>
        <c:crossAx val="234989440"/>
        <c:crosses val="autoZero"/>
        <c:auto val="1"/>
        <c:lblAlgn val="ctr"/>
        <c:lblOffset val="100"/>
        <c:tickLblSkip val="1"/>
        <c:noMultiLvlLbl val="0"/>
      </c:catAx>
      <c:valAx>
        <c:axId val="234989440"/>
        <c:scaling>
          <c:orientation val="minMax"/>
          <c:max val="14000"/>
        </c:scaling>
        <c:delete val="0"/>
        <c:axPos val="l"/>
        <c:majorGridlines/>
        <c:numFmt formatCode="#,##0" sourceLinked="0"/>
        <c:majorTickMark val="out"/>
        <c:minorTickMark val="none"/>
        <c:tickLblPos val="nextTo"/>
        <c:spPr>
          <a:ln>
            <a:noFill/>
          </a:ln>
        </c:spPr>
        <c:txPr>
          <a:bodyPr/>
          <a:lstStyle/>
          <a:p>
            <a:pPr>
              <a:defRPr sz="900"/>
            </a:pPr>
            <a:endParaRPr lang="cs-CZ"/>
          </a:p>
        </c:txPr>
        <c:crossAx val="234987904"/>
        <c:crosses val="autoZero"/>
        <c:crossBetween val="between"/>
      </c:valAx>
    </c:plotArea>
    <c:legend>
      <c:legendPos val="b"/>
      <c:layout>
        <c:manualLayout>
          <c:xMode val="edge"/>
          <c:yMode val="edge"/>
          <c:x val="3.5802607748353847E-5"/>
          <c:y val="0.96114827631810973"/>
          <c:w val="0.76038085455043547"/>
          <c:h val="3.8851835715753971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b="1" i="0" baseline="0">
                <a:solidFill>
                  <a:srgbClr val="233060"/>
                </a:solidFill>
                <a:effectLst/>
              </a:rPr>
              <a:t>National economy sectors' shares of heat consumption in the CR</a:t>
            </a:r>
            <a:endParaRPr lang="cs-CZ" sz="1000">
              <a:solidFill>
                <a:srgbClr val="233060"/>
              </a:solidFill>
              <a:effectLst/>
            </a:endParaRPr>
          </a:p>
        </c:rich>
      </c:tx>
      <c:layout>
        <c:manualLayout>
          <c:xMode val="edge"/>
          <c:yMode val="edge"/>
          <c:x val="7.1662715632701277E-3"/>
          <c:y val="1.4608939117821381E-2"/>
        </c:manualLayout>
      </c:layout>
      <c:overlay val="0"/>
    </c:title>
    <c:autoTitleDeleted val="0"/>
    <c:plotArea>
      <c:layout/>
      <c:doughnutChart>
        <c:varyColors val="1"/>
        <c:ser>
          <c:idx val="0"/>
          <c:order val="0"/>
          <c:dPt>
            <c:idx val="0"/>
            <c:bubble3D val="0"/>
            <c:spPr>
              <a:solidFill>
                <a:schemeClr val="tx2"/>
              </a:solidFill>
            </c:spPr>
            <c:extLst>
              <c:ext xmlns:c16="http://schemas.microsoft.com/office/drawing/2014/chart" uri="{C3380CC4-5D6E-409C-BE32-E72D297353CC}">
                <c16:uniqueId val="{00000000-30B3-4FD4-A40A-943455922E4B}"/>
              </c:ext>
            </c:extLst>
          </c:dPt>
          <c:dPt>
            <c:idx val="1"/>
            <c:bubble3D val="0"/>
            <c:spPr>
              <a:solidFill>
                <a:schemeClr val="accent2"/>
              </a:solidFill>
            </c:spPr>
            <c:extLst>
              <c:ext xmlns:c16="http://schemas.microsoft.com/office/drawing/2014/chart" uri="{C3380CC4-5D6E-409C-BE32-E72D297353CC}">
                <c16:uniqueId val="{00000000-DE1F-4E2D-ADCB-21064F22A93E}"/>
              </c:ext>
            </c:extLst>
          </c:dPt>
          <c:dPt>
            <c:idx val="2"/>
            <c:bubble3D val="0"/>
            <c:spPr>
              <a:solidFill>
                <a:schemeClr val="accent3"/>
              </a:solidFill>
            </c:spPr>
            <c:extLst>
              <c:ext xmlns:c16="http://schemas.microsoft.com/office/drawing/2014/chart" uri="{C3380CC4-5D6E-409C-BE32-E72D297353CC}">
                <c16:uniqueId val="{00000001-DE1F-4E2D-ADCB-21064F22A93E}"/>
              </c:ext>
            </c:extLst>
          </c:dPt>
          <c:dPt>
            <c:idx val="3"/>
            <c:bubble3D val="0"/>
            <c:spPr>
              <a:solidFill>
                <a:schemeClr val="accent4"/>
              </a:solidFill>
            </c:spPr>
            <c:extLst>
              <c:ext xmlns:c16="http://schemas.microsoft.com/office/drawing/2014/chart" uri="{C3380CC4-5D6E-409C-BE32-E72D297353CC}">
                <c16:uniqueId val="{00000002-DE1F-4E2D-ADCB-21064F22A93E}"/>
              </c:ext>
            </c:extLst>
          </c:dPt>
          <c:dPt>
            <c:idx val="4"/>
            <c:bubble3D val="0"/>
            <c:spPr>
              <a:solidFill>
                <a:schemeClr val="accent5"/>
              </a:solidFill>
            </c:spPr>
            <c:extLst>
              <c:ext xmlns:c16="http://schemas.microsoft.com/office/drawing/2014/chart" uri="{C3380CC4-5D6E-409C-BE32-E72D297353CC}">
                <c16:uniqueId val="{00000003-DE1F-4E2D-ADCB-21064F22A93E}"/>
              </c:ext>
            </c:extLst>
          </c:dPt>
          <c:dPt>
            <c:idx val="5"/>
            <c:bubble3D val="0"/>
            <c:spPr>
              <a:solidFill>
                <a:schemeClr val="accent6"/>
              </a:solidFill>
            </c:spPr>
            <c:extLst>
              <c:ext xmlns:c16="http://schemas.microsoft.com/office/drawing/2014/chart" uri="{C3380CC4-5D6E-409C-BE32-E72D297353CC}">
                <c16:uniqueId val="{00000001-30B3-4FD4-A40A-943455922E4B}"/>
              </c:ext>
            </c:extLst>
          </c:dPt>
          <c:dPt>
            <c:idx val="6"/>
            <c:bubble3D val="0"/>
            <c:spPr>
              <a:solidFill>
                <a:srgbClr val="F0948F"/>
              </a:solidFill>
            </c:spPr>
            <c:extLst>
              <c:ext xmlns:c16="http://schemas.microsoft.com/office/drawing/2014/chart" uri="{C3380CC4-5D6E-409C-BE32-E72D297353CC}">
                <c16:uniqueId val="{00000002-30B3-4FD4-A40A-943455922E4B}"/>
              </c:ext>
            </c:extLst>
          </c:dPt>
          <c:dPt>
            <c:idx val="7"/>
            <c:bubble3D val="0"/>
            <c:spPr>
              <a:solidFill>
                <a:srgbClr val="F7C9C7"/>
              </a:solidFill>
            </c:spPr>
            <c:extLst>
              <c:ext xmlns:c16="http://schemas.microsoft.com/office/drawing/2014/chart" uri="{C3380CC4-5D6E-409C-BE32-E72D297353CC}">
                <c16:uniqueId val="{00000004-DE1F-4E2D-ADCB-21064F22A93E}"/>
              </c:ext>
            </c:extLst>
          </c:dPt>
          <c:dLbls>
            <c:dLbl>
              <c:idx val="2"/>
              <c:layout>
                <c:manualLayout>
                  <c:x val="0.17361353190346868"/>
                  <c:y val="-7.5964934107896525E-3"/>
                </c:manualLayout>
              </c:layout>
              <c:numFmt formatCode="0.0%" sourceLinked="0"/>
              <c:spPr>
                <a:ln>
                  <a:noFill/>
                </a:ln>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DE1F-4E2D-ADCB-21064F22A93E}"/>
                </c:ext>
              </c:extLst>
            </c:dLbl>
            <c:dLbl>
              <c:idx val="3"/>
              <c:layout>
                <c:manualLayout>
                  <c:x val="0.1701412612653993"/>
                  <c:y val="3.4184220348553437E-2"/>
                </c:manualLayout>
              </c:layout>
              <c:numFmt formatCode="0.0%" sourceLinked="0"/>
              <c:spPr>
                <a:ln>
                  <a:noFill/>
                </a:ln>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DE1F-4E2D-ADCB-21064F22A93E}"/>
                </c:ext>
              </c:extLst>
            </c:dLbl>
            <c:dLbl>
              <c:idx val="4"/>
              <c:layout>
                <c:manualLayout>
                  <c:x val="0.15278052338974288"/>
                  <c:y val="9.1158028824581808E-2"/>
                </c:manualLayout>
              </c:layout>
              <c:numFmt formatCode="0.0%" sourceLinked="0"/>
              <c:spPr>
                <a:ln>
                  <a:noFill/>
                </a:ln>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DE1F-4E2D-ADCB-21064F22A93E}"/>
                </c:ext>
              </c:extLst>
            </c:dLbl>
            <c:dLbl>
              <c:idx val="7"/>
              <c:layout>
                <c:manualLayout>
                  <c:x val="-6.9301741255814123E-3"/>
                  <c:y val="-0.16501658595685825"/>
                </c:manualLayout>
              </c:layout>
              <c:numFmt formatCode="0%" sourceLinked="0"/>
              <c:spPr>
                <a:noFill/>
                <a:ln>
                  <a:noFill/>
                </a:ln>
                <a:effectLst/>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DE1F-4E2D-ADCB-21064F22A93E}"/>
                </c:ext>
              </c:extLst>
            </c:dLbl>
            <c:numFmt formatCode="0%" sourceLinked="0"/>
            <c:spPr>
              <a:noFill/>
              <a:ln>
                <a:noFill/>
              </a:ln>
              <a:effectLst/>
            </c:spPr>
            <c:txPr>
              <a:bodyPr wrap="square"/>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'7.2'!$B$3:$I$3</c:f>
              <c:strCache>
                <c:ptCount val="8"/>
                <c:pt idx="0">
                  <c:v>Industry</c:v>
                </c:pt>
                <c:pt idx="1">
                  <c:v>Energy</c:v>
                </c:pt>
                <c:pt idx="2">
                  <c:v>Transport</c:v>
                </c:pt>
                <c:pt idx="3">
                  <c:v>Construction</c:v>
                </c:pt>
                <c:pt idx="4">
                  <c:v>Farming and forestry</c:v>
                </c:pt>
                <c:pt idx="5">
                  <c:v>Households</c:v>
                </c:pt>
                <c:pt idx="6">
                  <c:v>Retail, services, schools, health care</c:v>
                </c:pt>
                <c:pt idx="7">
                  <c:v>Other</c:v>
                </c:pt>
              </c:strCache>
            </c:strRef>
          </c:cat>
          <c:val>
            <c:numRef>
              <c:f>'7.2'!$B$4:$I$4</c:f>
              <c:numCache>
                <c:formatCode>#,##0.0</c:formatCode>
                <c:ptCount val="8"/>
                <c:pt idx="0">
                  <c:v>14741.227283999997</c:v>
                </c:pt>
                <c:pt idx="1">
                  <c:v>2245.9542230000002</c:v>
                </c:pt>
                <c:pt idx="2">
                  <c:v>532.18679500000007</c:v>
                </c:pt>
                <c:pt idx="3">
                  <c:v>237.65668699999998</c:v>
                </c:pt>
                <c:pt idx="4">
                  <c:v>527.52261199999998</c:v>
                </c:pt>
                <c:pt idx="5">
                  <c:v>30938.980744999997</c:v>
                </c:pt>
                <c:pt idx="6">
                  <c:v>15199.667363999999</c:v>
                </c:pt>
                <c:pt idx="7">
                  <c:v>1504.6883419999999</c:v>
                </c:pt>
              </c:numCache>
            </c:numRef>
          </c:val>
          <c:extLst>
            <c:ext xmlns:c16="http://schemas.microsoft.com/office/drawing/2014/chart" uri="{C3380CC4-5D6E-409C-BE32-E72D297353CC}">
              <c16:uniqueId val="{00000005-DE1F-4E2D-ADCB-21064F22A93E}"/>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b="1" i="0" baseline="0">
                <a:solidFill>
                  <a:srgbClr val="233060"/>
                </a:solidFill>
                <a:effectLst/>
              </a:rPr>
              <a:t>Heat consumption by national economy sector [</a:t>
            </a:r>
            <a:r>
              <a:rPr lang="cs-CZ" sz="1000" b="1" i="0" baseline="0">
                <a:solidFill>
                  <a:srgbClr val="233060"/>
                </a:solidFill>
                <a:effectLst/>
              </a:rPr>
              <a:t>TJ</a:t>
            </a:r>
            <a:r>
              <a:rPr lang="en-US" sz="1000" b="1" i="0" baseline="0">
                <a:solidFill>
                  <a:srgbClr val="233060"/>
                </a:solidFill>
                <a:effectLst/>
              </a:rPr>
              <a:t>]</a:t>
            </a:r>
            <a:endParaRPr lang="cs-CZ" sz="1000">
              <a:solidFill>
                <a:srgbClr val="233060"/>
              </a:solidFill>
              <a:effectLst/>
            </a:endParaRPr>
          </a:p>
        </c:rich>
      </c:tx>
      <c:layout>
        <c:manualLayout>
          <c:xMode val="edge"/>
          <c:yMode val="edge"/>
          <c:x val="0"/>
          <c:y val="0"/>
        </c:manualLayout>
      </c:layout>
      <c:overlay val="0"/>
    </c:title>
    <c:autoTitleDeleted val="0"/>
    <c:plotArea>
      <c:layout>
        <c:manualLayout>
          <c:layoutTarget val="inner"/>
          <c:xMode val="edge"/>
          <c:yMode val="edge"/>
          <c:x val="9.5820074367818905E-2"/>
          <c:y val="0.29398174232186058"/>
          <c:w val="0.51041199091494682"/>
          <c:h val="0.45066335524728635"/>
        </c:manualLayout>
      </c:layout>
      <c:barChart>
        <c:barDir val="col"/>
        <c:grouping val="stacked"/>
        <c:varyColors val="0"/>
        <c:ser>
          <c:idx val="0"/>
          <c:order val="0"/>
          <c:tx>
            <c:strRef>
              <c:f>'8.1'!$A$28</c:f>
              <c:strCache>
                <c:ptCount val="1"/>
                <c:pt idx="0">
                  <c:v>Industry</c:v>
                </c:pt>
              </c:strCache>
            </c:strRef>
          </c:tx>
          <c:invertIfNegative val="0"/>
          <c:val>
            <c:numRef>
              <c:f>'8.1'!$B$28:$M$28</c:f>
              <c:numCache>
                <c:formatCode>#,##0.0</c:formatCode>
                <c:ptCount val="12"/>
                <c:pt idx="0">
                  <c:v>40.828612999999997</c:v>
                </c:pt>
                <c:pt idx="1">
                  <c:v>49.967764000000003</c:v>
                </c:pt>
                <c:pt idx="2">
                  <c:v>25.560449000000002</c:v>
                </c:pt>
                <c:pt idx="3">
                  <c:v>23.66582</c:v>
                </c:pt>
                <c:pt idx="4">
                  <c:v>10.777826000000001</c:v>
                </c:pt>
                <c:pt idx="5">
                  <c:v>5.2128259999999997</c:v>
                </c:pt>
                <c:pt idx="6">
                  <c:v>6.0865600000000004</c:v>
                </c:pt>
                <c:pt idx="7">
                  <c:v>6.0847259999999999</c:v>
                </c:pt>
                <c:pt idx="8">
                  <c:v>8.5199449999999999</c:v>
                </c:pt>
                <c:pt idx="9">
                  <c:v>13.710162</c:v>
                </c:pt>
                <c:pt idx="10">
                  <c:v>25.787171999999998</c:v>
                </c:pt>
                <c:pt idx="11">
                  <c:v>43.999864000000002</c:v>
                </c:pt>
              </c:numCache>
            </c:numRef>
          </c:val>
          <c:extLst>
            <c:ext xmlns:c16="http://schemas.microsoft.com/office/drawing/2014/chart" uri="{C3380CC4-5D6E-409C-BE32-E72D297353CC}">
              <c16:uniqueId val="{00000000-07D8-41D7-B8C5-C615F4A0E720}"/>
            </c:ext>
          </c:extLst>
        </c:ser>
        <c:ser>
          <c:idx val="1"/>
          <c:order val="1"/>
          <c:tx>
            <c:strRef>
              <c:f>'8.1'!$A$29</c:f>
              <c:strCache>
                <c:ptCount val="1"/>
                <c:pt idx="0">
                  <c:v>Energy</c:v>
                </c:pt>
              </c:strCache>
            </c:strRef>
          </c:tx>
          <c:invertIfNegative val="0"/>
          <c:val>
            <c:numRef>
              <c:f>'8.1'!$B$29:$M$29</c:f>
              <c:numCache>
                <c:formatCode>#,##0.0</c:formatCode>
                <c:ptCount val="12"/>
                <c:pt idx="0">
                  <c:v>3.1061860000000001</c:v>
                </c:pt>
                <c:pt idx="1">
                  <c:v>9.9678579999999997</c:v>
                </c:pt>
                <c:pt idx="2">
                  <c:v>5.6743419999999993</c:v>
                </c:pt>
                <c:pt idx="3">
                  <c:v>3.7062569999999999</c:v>
                </c:pt>
                <c:pt idx="4">
                  <c:v>1.1673930000000001</c:v>
                </c:pt>
                <c:pt idx="5">
                  <c:v>0.31229000000000001</c:v>
                </c:pt>
                <c:pt idx="6">
                  <c:v>0.22364200000000001</c:v>
                </c:pt>
                <c:pt idx="7">
                  <c:v>0.21593600000000002</c:v>
                </c:pt>
                <c:pt idx="8">
                  <c:v>0.26932799999999996</c:v>
                </c:pt>
                <c:pt idx="9">
                  <c:v>0.78491299999999997</c:v>
                </c:pt>
                <c:pt idx="10">
                  <c:v>2.7191160000000001</c:v>
                </c:pt>
                <c:pt idx="11">
                  <c:v>5.9012769999999994</c:v>
                </c:pt>
              </c:numCache>
            </c:numRef>
          </c:val>
          <c:extLst>
            <c:ext xmlns:c16="http://schemas.microsoft.com/office/drawing/2014/chart" uri="{C3380CC4-5D6E-409C-BE32-E72D297353CC}">
              <c16:uniqueId val="{00000001-07D8-41D7-B8C5-C615F4A0E720}"/>
            </c:ext>
          </c:extLst>
        </c:ser>
        <c:ser>
          <c:idx val="2"/>
          <c:order val="2"/>
          <c:tx>
            <c:strRef>
              <c:f>'8.1'!$A$30</c:f>
              <c:strCache>
                <c:ptCount val="1"/>
                <c:pt idx="0">
                  <c:v>Transport</c:v>
                </c:pt>
              </c:strCache>
            </c:strRef>
          </c:tx>
          <c:invertIfNegative val="0"/>
          <c:val>
            <c:numRef>
              <c:f>'8.1'!$B$30:$M$30</c:f>
              <c:numCache>
                <c:formatCode>#,##0.0</c:formatCode>
                <c:ptCount val="12"/>
                <c:pt idx="0">
                  <c:v>30.354210999999999</c:v>
                </c:pt>
                <c:pt idx="1">
                  <c:v>37.910966999999999</c:v>
                </c:pt>
                <c:pt idx="2">
                  <c:v>19.473238000000002</c:v>
                </c:pt>
                <c:pt idx="3">
                  <c:v>19.6935</c:v>
                </c:pt>
                <c:pt idx="4">
                  <c:v>10.394644</c:v>
                </c:pt>
                <c:pt idx="5">
                  <c:v>1.1716500000000001</c:v>
                </c:pt>
                <c:pt idx="6">
                  <c:v>0.93813099999999994</c:v>
                </c:pt>
                <c:pt idx="7">
                  <c:v>0.71499599999999996</c:v>
                </c:pt>
                <c:pt idx="8">
                  <c:v>1.1566509999999999</c:v>
                </c:pt>
                <c:pt idx="9">
                  <c:v>2.6233530000000003</c:v>
                </c:pt>
                <c:pt idx="10">
                  <c:v>17.141040999999998</c:v>
                </c:pt>
                <c:pt idx="11">
                  <c:v>34.079416999999999</c:v>
                </c:pt>
              </c:numCache>
            </c:numRef>
          </c:val>
          <c:extLst>
            <c:ext xmlns:c16="http://schemas.microsoft.com/office/drawing/2014/chart" uri="{C3380CC4-5D6E-409C-BE32-E72D297353CC}">
              <c16:uniqueId val="{00000002-07D8-41D7-B8C5-C615F4A0E720}"/>
            </c:ext>
          </c:extLst>
        </c:ser>
        <c:ser>
          <c:idx val="3"/>
          <c:order val="3"/>
          <c:tx>
            <c:strRef>
              <c:f>'8.1'!$A$31</c:f>
              <c:strCache>
                <c:ptCount val="1"/>
                <c:pt idx="0">
                  <c:v>Construction</c:v>
                </c:pt>
              </c:strCache>
            </c:strRef>
          </c:tx>
          <c:invertIfNegative val="0"/>
          <c:val>
            <c:numRef>
              <c:f>'8.1'!$B$31:$M$31</c:f>
              <c:numCache>
                <c:formatCode>#,##0.0</c:formatCode>
                <c:ptCount val="12"/>
                <c:pt idx="0">
                  <c:v>6.0455030000000001</c:v>
                </c:pt>
                <c:pt idx="1">
                  <c:v>7.7419570000000002</c:v>
                </c:pt>
                <c:pt idx="2">
                  <c:v>4.3696360000000007</c:v>
                </c:pt>
                <c:pt idx="3">
                  <c:v>4.2496530000000003</c:v>
                </c:pt>
                <c:pt idx="4">
                  <c:v>1.6212170000000001</c:v>
                </c:pt>
                <c:pt idx="5">
                  <c:v>0.46962599999999999</c:v>
                </c:pt>
                <c:pt idx="6">
                  <c:v>0.49637100000000001</c:v>
                </c:pt>
                <c:pt idx="7">
                  <c:v>0.43987099999999996</c:v>
                </c:pt>
                <c:pt idx="8">
                  <c:v>0.52478099999999994</c:v>
                </c:pt>
                <c:pt idx="9">
                  <c:v>1.6030609999999998</c:v>
                </c:pt>
                <c:pt idx="10">
                  <c:v>2.583758</c:v>
                </c:pt>
                <c:pt idx="11">
                  <c:v>5.4677189999999998</c:v>
                </c:pt>
              </c:numCache>
            </c:numRef>
          </c:val>
          <c:extLst>
            <c:ext xmlns:c16="http://schemas.microsoft.com/office/drawing/2014/chart" uri="{C3380CC4-5D6E-409C-BE32-E72D297353CC}">
              <c16:uniqueId val="{00000003-07D8-41D7-B8C5-C615F4A0E720}"/>
            </c:ext>
          </c:extLst>
        </c:ser>
        <c:ser>
          <c:idx val="4"/>
          <c:order val="4"/>
          <c:tx>
            <c:strRef>
              <c:f>'8.1'!$A$32</c:f>
              <c:strCache>
                <c:ptCount val="1"/>
                <c:pt idx="0">
                  <c:v>Farming and forestry</c:v>
                </c:pt>
              </c:strCache>
            </c:strRef>
          </c:tx>
          <c:spPr>
            <a:solidFill>
              <a:schemeClr val="accent5"/>
            </a:solidFill>
          </c:spPr>
          <c:invertIfNegative val="0"/>
          <c:val>
            <c:numRef>
              <c:f>'8.1'!$B$32:$M$32</c:f>
              <c:numCache>
                <c:formatCode>#,##0.0</c:formatCode>
                <c:ptCount val="12"/>
                <c:pt idx="0">
                  <c:v>0.85945499999999997</c:v>
                </c:pt>
                <c:pt idx="1">
                  <c:v>0.81835400000000003</c:v>
                </c:pt>
                <c:pt idx="2">
                  <c:v>0.57100899999999999</c:v>
                </c:pt>
                <c:pt idx="3">
                  <c:v>0.49696500000000005</c:v>
                </c:pt>
                <c:pt idx="4">
                  <c:v>0.24723300000000001</c:v>
                </c:pt>
                <c:pt idx="5">
                  <c:v>6.4561999999999994E-2</c:v>
                </c:pt>
                <c:pt idx="6">
                  <c:v>4.8000000000000001E-2</c:v>
                </c:pt>
                <c:pt idx="7">
                  <c:v>4.1000000000000002E-2</c:v>
                </c:pt>
                <c:pt idx="8">
                  <c:v>3.7999999999999999E-2</c:v>
                </c:pt>
                <c:pt idx="9">
                  <c:v>0.18099100000000001</c:v>
                </c:pt>
                <c:pt idx="10">
                  <c:v>0.33761000000000002</c:v>
                </c:pt>
                <c:pt idx="11">
                  <c:v>0.67047999999999996</c:v>
                </c:pt>
              </c:numCache>
            </c:numRef>
          </c:val>
          <c:extLst>
            <c:ext xmlns:c16="http://schemas.microsoft.com/office/drawing/2014/chart" uri="{C3380CC4-5D6E-409C-BE32-E72D297353CC}">
              <c16:uniqueId val="{00000004-07D8-41D7-B8C5-C615F4A0E720}"/>
            </c:ext>
          </c:extLst>
        </c:ser>
        <c:ser>
          <c:idx val="5"/>
          <c:order val="5"/>
          <c:tx>
            <c:strRef>
              <c:f>'8.1'!$A$33</c:f>
              <c:strCache>
                <c:ptCount val="1"/>
                <c:pt idx="0">
                  <c:v>Households</c:v>
                </c:pt>
              </c:strCache>
            </c:strRef>
          </c:tx>
          <c:spPr>
            <a:solidFill>
              <a:schemeClr val="accent6"/>
            </a:solidFill>
          </c:spPr>
          <c:invertIfNegative val="0"/>
          <c:val>
            <c:numRef>
              <c:f>'8.1'!$B$33:$M$33</c:f>
              <c:numCache>
                <c:formatCode>#,##0.0</c:formatCode>
                <c:ptCount val="12"/>
                <c:pt idx="0">
                  <c:v>1073.8204350000001</c:v>
                </c:pt>
                <c:pt idx="1">
                  <c:v>403.30402800000002</c:v>
                </c:pt>
                <c:pt idx="2">
                  <c:v>657.99529900000005</c:v>
                </c:pt>
                <c:pt idx="3">
                  <c:v>289.70895699999994</c:v>
                </c:pt>
                <c:pt idx="4">
                  <c:v>185.626364</c:v>
                </c:pt>
                <c:pt idx="5">
                  <c:v>193.744517</c:v>
                </c:pt>
                <c:pt idx="6">
                  <c:v>161.29066400000002</c:v>
                </c:pt>
                <c:pt idx="7">
                  <c:v>195.676681</c:v>
                </c:pt>
                <c:pt idx="8">
                  <c:v>284.83222400000005</c:v>
                </c:pt>
                <c:pt idx="9">
                  <c:v>655.37750000000005</c:v>
                </c:pt>
                <c:pt idx="10">
                  <c:v>941.26053899999999</c:v>
                </c:pt>
                <c:pt idx="11">
                  <c:v>812.72986199999991</c:v>
                </c:pt>
              </c:numCache>
            </c:numRef>
          </c:val>
          <c:extLst>
            <c:ext xmlns:c16="http://schemas.microsoft.com/office/drawing/2014/chart" uri="{C3380CC4-5D6E-409C-BE32-E72D297353CC}">
              <c16:uniqueId val="{00000005-07D8-41D7-B8C5-C615F4A0E720}"/>
            </c:ext>
          </c:extLst>
        </c:ser>
        <c:ser>
          <c:idx val="6"/>
          <c:order val="6"/>
          <c:tx>
            <c:strRef>
              <c:f>'8.1'!$A$34</c:f>
              <c:strCache>
                <c:ptCount val="1"/>
                <c:pt idx="0">
                  <c:v>Retail, services, schools, health care</c:v>
                </c:pt>
              </c:strCache>
            </c:strRef>
          </c:tx>
          <c:spPr>
            <a:solidFill>
              <a:srgbClr val="F0948F"/>
            </a:solidFill>
          </c:spPr>
          <c:invertIfNegative val="0"/>
          <c:val>
            <c:numRef>
              <c:f>'8.1'!$B$34:$M$34</c:f>
              <c:numCache>
                <c:formatCode>#,##0.0</c:formatCode>
                <c:ptCount val="12"/>
                <c:pt idx="0">
                  <c:v>595.83491099999992</c:v>
                </c:pt>
                <c:pt idx="1">
                  <c:v>641.32349599999975</c:v>
                </c:pt>
                <c:pt idx="2">
                  <c:v>369.11879499999981</c:v>
                </c:pt>
                <c:pt idx="3">
                  <c:v>333.61544800000007</c:v>
                </c:pt>
                <c:pt idx="4">
                  <c:v>170.23618199999999</c:v>
                </c:pt>
                <c:pt idx="5">
                  <c:v>71.441423999999969</c:v>
                </c:pt>
                <c:pt idx="6">
                  <c:v>61.205912000000005</c:v>
                </c:pt>
                <c:pt idx="7">
                  <c:v>51.093554000000005</c:v>
                </c:pt>
                <c:pt idx="8">
                  <c:v>62.336410000000008</c:v>
                </c:pt>
                <c:pt idx="9">
                  <c:v>186.59458099999995</c:v>
                </c:pt>
                <c:pt idx="10">
                  <c:v>389.024272</c:v>
                </c:pt>
                <c:pt idx="11">
                  <c:v>664.92152799999985</c:v>
                </c:pt>
              </c:numCache>
            </c:numRef>
          </c:val>
          <c:extLst>
            <c:ext xmlns:c16="http://schemas.microsoft.com/office/drawing/2014/chart" uri="{C3380CC4-5D6E-409C-BE32-E72D297353CC}">
              <c16:uniqueId val="{00000006-07D8-41D7-B8C5-C615F4A0E720}"/>
            </c:ext>
          </c:extLst>
        </c:ser>
        <c:ser>
          <c:idx val="7"/>
          <c:order val="7"/>
          <c:tx>
            <c:strRef>
              <c:f>'8.1'!$A$35</c:f>
              <c:strCache>
                <c:ptCount val="1"/>
                <c:pt idx="0">
                  <c:v>Other</c:v>
                </c:pt>
              </c:strCache>
            </c:strRef>
          </c:tx>
          <c:spPr>
            <a:solidFill>
              <a:srgbClr val="F7C9C7"/>
            </a:solidFill>
          </c:spPr>
          <c:invertIfNegative val="0"/>
          <c:val>
            <c:numRef>
              <c:f>'8.1'!$B$35:$M$35</c:f>
              <c:numCache>
                <c:formatCode>#,##0.0</c:formatCode>
                <c:ptCount val="12"/>
                <c:pt idx="0">
                  <c:v>13.382805000000001</c:v>
                </c:pt>
                <c:pt idx="1">
                  <c:v>12.128666000000001</c:v>
                </c:pt>
                <c:pt idx="2">
                  <c:v>7.5271679999999996</c:v>
                </c:pt>
                <c:pt idx="3">
                  <c:v>6.1978790000000012</c:v>
                </c:pt>
                <c:pt idx="4">
                  <c:v>2.7313930000000002</c:v>
                </c:pt>
                <c:pt idx="5">
                  <c:v>0.85468200000000005</c:v>
                </c:pt>
                <c:pt idx="6">
                  <c:v>0.80402399999999996</c:v>
                </c:pt>
                <c:pt idx="7">
                  <c:v>0.97587900000000005</c:v>
                </c:pt>
                <c:pt idx="8">
                  <c:v>1.444887</c:v>
                </c:pt>
                <c:pt idx="9">
                  <c:v>4.1493339999999996</c:v>
                </c:pt>
                <c:pt idx="10">
                  <c:v>8.6760600000000014</c:v>
                </c:pt>
                <c:pt idx="11">
                  <c:v>15.850204999999999</c:v>
                </c:pt>
              </c:numCache>
            </c:numRef>
          </c:val>
          <c:extLst>
            <c:ext xmlns:c16="http://schemas.microsoft.com/office/drawing/2014/chart" uri="{C3380CC4-5D6E-409C-BE32-E72D297353CC}">
              <c16:uniqueId val="{00000007-07D8-41D7-B8C5-C615F4A0E720}"/>
            </c:ext>
          </c:extLst>
        </c:ser>
        <c:dLbls>
          <c:showLegendKey val="0"/>
          <c:showVal val="0"/>
          <c:showCatName val="0"/>
          <c:showSerName val="0"/>
          <c:showPercent val="0"/>
          <c:showBubbleSize val="0"/>
        </c:dLbls>
        <c:gapWidth val="50"/>
        <c:overlap val="100"/>
        <c:axId val="233661952"/>
        <c:axId val="233663488"/>
      </c:barChart>
      <c:catAx>
        <c:axId val="23366195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3663488"/>
        <c:crosses val="autoZero"/>
        <c:auto val="1"/>
        <c:lblAlgn val="ctr"/>
        <c:lblOffset val="100"/>
        <c:noMultiLvlLbl val="0"/>
      </c:catAx>
      <c:valAx>
        <c:axId val="233663488"/>
        <c:scaling>
          <c:orientation val="minMax"/>
          <c:max val="2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3661952"/>
        <c:crosses val="autoZero"/>
        <c:crossBetween val="between"/>
        <c:majorUnit val="400"/>
      </c:valAx>
    </c:plotArea>
    <c:plotVisOnly val="1"/>
    <c:dispBlanksAs val="gap"/>
    <c:showDLblsOverMax val="0"/>
  </c:chart>
  <c:spPr>
    <a:ln>
      <a:noFill/>
    </a:ln>
  </c:spPr>
  <c:txPr>
    <a:bodyPr/>
    <a:lstStyle/>
    <a:p>
      <a:pPr>
        <a:defRPr sz="1000"/>
      </a:pPr>
      <a:endParaRPr lang="cs-CZ"/>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solidFill>
                  <a:srgbClr val="233060"/>
                </a:solidFill>
                <a:effectLst/>
              </a:rPr>
              <a:t>Share in CR</a:t>
            </a:r>
            <a:endParaRPr lang="cs-CZ" sz="1000">
              <a:solidFill>
                <a:srgbClr val="233060"/>
              </a:solidFill>
              <a:effectLst/>
            </a:endParaRPr>
          </a:p>
        </c:rich>
      </c:tx>
      <c:layout>
        <c:manualLayout>
          <c:xMode val="edge"/>
          <c:yMode val="edge"/>
          <c:x val="5.2920909316302894E-4"/>
          <c:y val="0"/>
        </c:manualLayout>
      </c:layout>
      <c:overlay val="0"/>
    </c:title>
    <c:autoTitleDeleted val="0"/>
    <c:plotArea>
      <c:layout>
        <c:manualLayout>
          <c:layoutTarget val="inner"/>
          <c:xMode val="edge"/>
          <c:yMode val="edge"/>
          <c:x val="6.7874699701625241E-2"/>
          <c:y val="0.17364373640247927"/>
          <c:w val="0.86679862645627792"/>
          <c:h val="0.23923655005223349"/>
        </c:manualLayout>
      </c:layout>
      <c:barChart>
        <c:barDir val="bar"/>
        <c:grouping val="clustered"/>
        <c:varyColors val="0"/>
        <c:ser>
          <c:idx val="0"/>
          <c:order val="0"/>
          <c:tx>
            <c:strRef>
              <c:f>'8.1'!$M$40</c:f>
              <c:strCache>
                <c:ptCount val="1"/>
                <c:pt idx="0">
                  <c:v>Installed capacity</c:v>
                </c:pt>
              </c:strCache>
            </c:strRef>
          </c:tx>
          <c:invertIfNegative val="0"/>
          <c:val>
            <c:numRef>
              <c:f>'8.1'!$N$40</c:f>
              <c:numCache>
                <c:formatCode>0.0%</c:formatCode>
                <c:ptCount val="1"/>
                <c:pt idx="0">
                  <c:v>4.1633780208746099E-2</c:v>
                </c:pt>
              </c:numCache>
            </c:numRef>
          </c:val>
          <c:extLst>
            <c:ext xmlns:c16="http://schemas.microsoft.com/office/drawing/2014/chart" uri="{C3380CC4-5D6E-409C-BE32-E72D297353CC}">
              <c16:uniqueId val="{00000000-92D8-4483-98D6-699F0B52D202}"/>
            </c:ext>
          </c:extLst>
        </c:ser>
        <c:ser>
          <c:idx val="1"/>
          <c:order val="1"/>
          <c:tx>
            <c:strRef>
              <c:f>'8.1'!$M$41</c:f>
              <c:strCache>
                <c:ptCount val="1"/>
                <c:pt idx="0">
                  <c:v>Gross heat production</c:v>
                </c:pt>
              </c:strCache>
            </c:strRef>
          </c:tx>
          <c:invertIfNegative val="0"/>
          <c:val>
            <c:numRef>
              <c:f>'8.1'!$N$41</c:f>
              <c:numCache>
                <c:formatCode>0.0%</c:formatCode>
                <c:ptCount val="1"/>
                <c:pt idx="0">
                  <c:v>3.5722488468598206E-2</c:v>
                </c:pt>
              </c:numCache>
            </c:numRef>
          </c:val>
          <c:extLst>
            <c:ext xmlns:c16="http://schemas.microsoft.com/office/drawing/2014/chart" uri="{C3380CC4-5D6E-409C-BE32-E72D297353CC}">
              <c16:uniqueId val="{00000001-92D8-4483-98D6-699F0B52D202}"/>
            </c:ext>
          </c:extLst>
        </c:ser>
        <c:ser>
          <c:idx val="2"/>
          <c:order val="2"/>
          <c:tx>
            <c:strRef>
              <c:f>'8.1'!$M$42</c:f>
              <c:strCache>
                <c:ptCount val="1"/>
                <c:pt idx="0">
                  <c:v>Heat supply</c:v>
                </c:pt>
              </c:strCache>
            </c:strRef>
          </c:tx>
          <c:invertIfNegative val="0"/>
          <c:val>
            <c:numRef>
              <c:f>'8.1'!$N$42</c:f>
              <c:numCache>
                <c:formatCode>0.0%</c:formatCode>
                <c:ptCount val="1"/>
                <c:pt idx="0">
                  <c:v>4.8237750488199518E-2</c:v>
                </c:pt>
              </c:numCache>
            </c:numRef>
          </c:val>
          <c:extLst>
            <c:ext xmlns:c16="http://schemas.microsoft.com/office/drawing/2014/chart" uri="{C3380CC4-5D6E-409C-BE32-E72D297353CC}">
              <c16:uniqueId val="{00000002-92D8-4483-98D6-699F0B52D202}"/>
            </c:ext>
          </c:extLst>
        </c:ser>
        <c:dLbls>
          <c:showLegendKey val="0"/>
          <c:showVal val="0"/>
          <c:showCatName val="0"/>
          <c:showSerName val="0"/>
          <c:showPercent val="0"/>
          <c:showBubbleSize val="0"/>
        </c:dLbls>
        <c:gapWidth val="150"/>
        <c:axId val="237438464"/>
        <c:axId val="237440000"/>
      </c:barChart>
      <c:catAx>
        <c:axId val="237438464"/>
        <c:scaling>
          <c:orientation val="maxMin"/>
        </c:scaling>
        <c:delete val="0"/>
        <c:axPos val="l"/>
        <c:numFmt formatCode="General" sourceLinked="1"/>
        <c:majorTickMark val="none"/>
        <c:minorTickMark val="none"/>
        <c:tickLblPos val="none"/>
        <c:crossAx val="237440000"/>
        <c:crosses val="autoZero"/>
        <c:auto val="1"/>
        <c:lblAlgn val="ctr"/>
        <c:lblOffset val="100"/>
        <c:noMultiLvlLbl val="0"/>
      </c:catAx>
      <c:valAx>
        <c:axId val="237440000"/>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7438464"/>
        <c:crosses val="max"/>
        <c:crossBetween val="between"/>
      </c:valAx>
    </c:plotArea>
    <c:legend>
      <c:legendPos val="b"/>
      <c:layout>
        <c:manualLayout>
          <c:xMode val="edge"/>
          <c:yMode val="edge"/>
          <c:x val="0"/>
          <c:y val="0.61791562040250336"/>
          <c:w val="0.58816911118508797"/>
          <c:h val="0.38208404215292496"/>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u="none" strike="noStrike" baseline="0">
                <a:solidFill>
                  <a:srgbClr val="233060"/>
                </a:solidFill>
                <a:effectLst/>
              </a:rPr>
              <a:t>Heat supply by fuel [</a:t>
            </a:r>
            <a:r>
              <a:rPr lang="cs-CZ" sz="1000" b="1" i="0" u="none" strike="noStrike" baseline="0">
                <a:solidFill>
                  <a:srgbClr val="233060"/>
                </a:solidFill>
                <a:effectLst/>
              </a:rPr>
              <a:t>TJ</a:t>
            </a:r>
            <a:r>
              <a:rPr lang="en-US" sz="1000" b="1" i="0" u="none" strike="noStrike" baseline="0">
                <a:solidFill>
                  <a:srgbClr val="233060"/>
                </a:solidFill>
                <a:effectLst/>
              </a:rPr>
              <a:t>]</a:t>
            </a:r>
            <a:endParaRPr lang="cs-CZ" sz="1000">
              <a:solidFill>
                <a:srgbClr val="233060"/>
              </a:solidFill>
            </a:endParaRPr>
          </a:p>
        </c:rich>
      </c:tx>
      <c:layout>
        <c:manualLayout>
          <c:xMode val="edge"/>
          <c:yMode val="edge"/>
          <c:x val="1.1007654639433821E-3"/>
          <c:y val="0"/>
        </c:manualLayout>
      </c:layout>
      <c:overlay val="0"/>
    </c:title>
    <c:autoTitleDeleted val="0"/>
    <c:plotArea>
      <c:layout/>
      <c:barChart>
        <c:barDir val="col"/>
        <c:grouping val="stacked"/>
        <c:varyColors val="0"/>
        <c:ser>
          <c:idx val="0"/>
          <c:order val="0"/>
          <c:tx>
            <c:strRef>
              <c:f>'8.1'!$A$10</c:f>
              <c:strCache>
                <c:ptCount val="1"/>
                <c:pt idx="0">
                  <c:v>Biomass</c:v>
                </c:pt>
              </c:strCache>
            </c:strRef>
          </c:tx>
          <c:spPr>
            <a:solidFill>
              <a:schemeClr val="accent1"/>
            </a:solidFill>
          </c:spPr>
          <c:invertIfNegative val="0"/>
          <c:val>
            <c:numRef>
              <c:f>'8.1'!$B$10:$M$10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D58-4EAE-BC86-D545F330926A}"/>
            </c:ext>
          </c:extLst>
        </c:ser>
        <c:ser>
          <c:idx val="1"/>
          <c:order val="1"/>
          <c:tx>
            <c:strRef>
              <c:f>'8.1'!$A$11</c:f>
              <c:strCache>
                <c:ptCount val="1"/>
                <c:pt idx="0">
                  <c:v>Biogas</c:v>
                </c:pt>
              </c:strCache>
            </c:strRef>
          </c:tx>
          <c:spPr>
            <a:solidFill>
              <a:schemeClr val="accent2"/>
            </a:solidFill>
          </c:spPr>
          <c:invertIfNegative val="0"/>
          <c:val>
            <c:numRef>
              <c:f>'8.1'!$B$11:$M$11</c:f>
              <c:numCache>
                <c:formatCode>#,##0.0</c:formatCode>
                <c:ptCount val="12"/>
                <c:pt idx="0">
                  <c:v>3.46</c:v>
                </c:pt>
                <c:pt idx="1">
                  <c:v>3.677</c:v>
                </c:pt>
                <c:pt idx="2">
                  <c:v>3.2109999999999999</c:v>
                </c:pt>
                <c:pt idx="3">
                  <c:v>3.4470000000000001</c:v>
                </c:pt>
                <c:pt idx="4">
                  <c:v>2.57</c:v>
                </c:pt>
                <c:pt idx="5">
                  <c:v>2.0098780000000001</c:v>
                </c:pt>
                <c:pt idx="6">
                  <c:v>1.964105</c:v>
                </c:pt>
                <c:pt idx="7">
                  <c:v>2.3986190000000001</c:v>
                </c:pt>
                <c:pt idx="8">
                  <c:v>2.444099</c:v>
                </c:pt>
                <c:pt idx="9">
                  <c:v>3.6320000000000001</c:v>
                </c:pt>
                <c:pt idx="10">
                  <c:v>3.105</c:v>
                </c:pt>
                <c:pt idx="11">
                  <c:v>3.5169999999999999</c:v>
                </c:pt>
              </c:numCache>
            </c:numRef>
          </c:val>
          <c:extLst>
            <c:ext xmlns:c16="http://schemas.microsoft.com/office/drawing/2014/chart" uri="{C3380CC4-5D6E-409C-BE32-E72D297353CC}">
              <c16:uniqueId val="{00000001-7D58-4EAE-BC86-D545F330926A}"/>
            </c:ext>
          </c:extLst>
        </c:ser>
        <c:ser>
          <c:idx val="2"/>
          <c:order val="2"/>
          <c:tx>
            <c:strRef>
              <c:f>'8.1'!$A$12</c:f>
              <c:strCache>
                <c:ptCount val="1"/>
                <c:pt idx="0">
                  <c:v>Hard coal</c:v>
                </c:pt>
              </c:strCache>
            </c:strRef>
          </c:tx>
          <c:spPr>
            <a:solidFill>
              <a:schemeClr val="accent3"/>
            </a:solidFill>
          </c:spPr>
          <c:invertIfNegative val="0"/>
          <c:val>
            <c:numRef>
              <c:f>'8.1'!$B$12:$M$12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7D58-4EAE-BC86-D545F330926A}"/>
            </c:ext>
          </c:extLst>
        </c:ser>
        <c:ser>
          <c:idx val="3"/>
          <c:order val="3"/>
          <c:tx>
            <c:strRef>
              <c:f>'8.1'!$A$13</c:f>
              <c:strCache>
                <c:ptCount val="1"/>
                <c:pt idx="0">
                  <c:v>Electrical energy</c:v>
                </c:pt>
              </c:strCache>
            </c:strRef>
          </c:tx>
          <c:spPr>
            <a:solidFill>
              <a:schemeClr val="accent4"/>
            </a:solidFill>
          </c:spPr>
          <c:invertIfNegative val="0"/>
          <c:val>
            <c:numRef>
              <c:f>'8.1'!$B$13:$M$13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7D58-4EAE-BC86-D545F330926A}"/>
            </c:ext>
          </c:extLst>
        </c:ser>
        <c:ser>
          <c:idx val="4"/>
          <c:order val="4"/>
          <c:tx>
            <c:strRef>
              <c:f>'8.1'!$A$14</c:f>
              <c:strCache>
                <c:ptCount val="1"/>
                <c:pt idx="0">
                  <c:v>Ambient energy (heat pump)</c:v>
                </c:pt>
              </c:strCache>
            </c:strRef>
          </c:tx>
          <c:spPr>
            <a:solidFill>
              <a:schemeClr val="accent5"/>
            </a:solidFill>
          </c:spPr>
          <c:invertIfNegative val="0"/>
          <c:val>
            <c:numRef>
              <c:f>'8.1'!$B$14:$M$14</c:f>
              <c:numCache>
                <c:formatCode>#,##0.0</c:formatCode>
                <c:ptCount val="12"/>
                <c:pt idx="0">
                  <c:v>1.6025100000000001</c:v>
                </c:pt>
                <c:pt idx="1">
                  <c:v>1.6108800000000001</c:v>
                </c:pt>
                <c:pt idx="2">
                  <c:v>2.2950299999999997</c:v>
                </c:pt>
                <c:pt idx="3">
                  <c:v>2.6947200000000002</c:v>
                </c:pt>
                <c:pt idx="4">
                  <c:v>3.4668099999999997</c:v>
                </c:pt>
                <c:pt idx="5">
                  <c:v>4.0168299999999997</c:v>
                </c:pt>
                <c:pt idx="6">
                  <c:v>4.8313800000000002</c:v>
                </c:pt>
                <c:pt idx="7">
                  <c:v>3.50318</c:v>
                </c:pt>
                <c:pt idx="8">
                  <c:v>2.4825599999999999</c:v>
                </c:pt>
                <c:pt idx="9">
                  <c:v>2.9992100000000002</c:v>
                </c:pt>
                <c:pt idx="10">
                  <c:v>1.1087499999999999</c:v>
                </c:pt>
                <c:pt idx="11">
                  <c:v>0.97832000000000008</c:v>
                </c:pt>
              </c:numCache>
            </c:numRef>
          </c:val>
          <c:extLst>
            <c:ext xmlns:c16="http://schemas.microsoft.com/office/drawing/2014/chart" uri="{C3380CC4-5D6E-409C-BE32-E72D297353CC}">
              <c16:uniqueId val="{00000004-7D58-4EAE-BC86-D545F330926A}"/>
            </c:ext>
          </c:extLst>
        </c:ser>
        <c:ser>
          <c:idx val="5"/>
          <c:order val="5"/>
          <c:tx>
            <c:strRef>
              <c:f>'8.1'!$A$15</c:f>
              <c:strCache>
                <c:ptCount val="1"/>
                <c:pt idx="0">
                  <c:v>Solar energy (solar panel)</c:v>
                </c:pt>
              </c:strCache>
            </c:strRef>
          </c:tx>
          <c:spPr>
            <a:solidFill>
              <a:schemeClr val="accent6"/>
            </a:solidFill>
          </c:spPr>
          <c:invertIfNegative val="0"/>
          <c:val>
            <c:numRef>
              <c:f>'8.1'!$B$15:$M$15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7D58-4EAE-BC86-D545F330926A}"/>
            </c:ext>
          </c:extLst>
        </c:ser>
        <c:ser>
          <c:idx val="6"/>
          <c:order val="6"/>
          <c:tx>
            <c:strRef>
              <c:f>'8.1'!$A$16</c:f>
              <c:strCache>
                <c:ptCount val="1"/>
                <c:pt idx="0">
                  <c:v>Brown coal</c:v>
                </c:pt>
              </c:strCache>
            </c:strRef>
          </c:tx>
          <c:spPr>
            <a:solidFill>
              <a:srgbClr val="F0948F"/>
            </a:solidFill>
          </c:spPr>
          <c:invertIfNegative val="0"/>
          <c:val>
            <c:numRef>
              <c:f>'8.1'!$B$16:$M$16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7D58-4EAE-BC86-D545F330926A}"/>
            </c:ext>
          </c:extLst>
        </c:ser>
        <c:ser>
          <c:idx val="7"/>
          <c:order val="7"/>
          <c:tx>
            <c:strRef>
              <c:f>'8.1'!$A$17</c:f>
              <c:strCache>
                <c:ptCount val="1"/>
                <c:pt idx="0">
                  <c:v>Nuclear fuel</c:v>
                </c:pt>
              </c:strCache>
            </c:strRef>
          </c:tx>
          <c:spPr>
            <a:solidFill>
              <a:srgbClr val="F7C9C7"/>
            </a:solidFill>
          </c:spPr>
          <c:invertIfNegative val="0"/>
          <c:val>
            <c:numRef>
              <c:f>'8.1'!$B$17:$M$17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7D58-4EAE-BC86-D545F330926A}"/>
            </c:ext>
          </c:extLst>
        </c:ser>
        <c:ser>
          <c:idx val="8"/>
          <c:order val="8"/>
          <c:tx>
            <c:strRef>
              <c:f>'8.1'!$A$18</c:f>
              <c:strCache>
                <c:ptCount val="1"/>
                <c:pt idx="0">
                  <c:v>Coke</c:v>
                </c:pt>
              </c:strCache>
            </c:strRef>
          </c:tx>
          <c:spPr>
            <a:solidFill>
              <a:schemeClr val="tx1"/>
            </a:solidFill>
          </c:spPr>
          <c:invertIfNegative val="0"/>
          <c:val>
            <c:numRef>
              <c:f>'8.1'!$B$18:$M$18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7D58-4EAE-BC86-D545F330926A}"/>
            </c:ext>
          </c:extLst>
        </c:ser>
        <c:ser>
          <c:idx val="9"/>
          <c:order val="9"/>
          <c:tx>
            <c:strRef>
              <c:f>'8.1'!$A$19</c:f>
              <c:strCache>
                <c:ptCount val="1"/>
                <c:pt idx="0">
                  <c:v>Waste heat</c:v>
                </c:pt>
              </c:strCache>
            </c:strRef>
          </c:tx>
          <c:spPr>
            <a:solidFill>
              <a:srgbClr val="646363"/>
            </a:solidFill>
          </c:spPr>
          <c:invertIfNegative val="0"/>
          <c:val>
            <c:numRef>
              <c:f>'8.1'!$B$19:$M$19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7D58-4EAE-BC86-D545F330926A}"/>
            </c:ext>
          </c:extLst>
        </c:ser>
        <c:ser>
          <c:idx val="10"/>
          <c:order val="10"/>
          <c:tx>
            <c:strRef>
              <c:f>'8.1'!$A$20</c:f>
              <c:strCache>
                <c:ptCount val="1"/>
                <c:pt idx="0">
                  <c:v>Other liquid fuels</c:v>
                </c:pt>
              </c:strCache>
            </c:strRef>
          </c:tx>
          <c:spPr>
            <a:solidFill>
              <a:srgbClr val="9D9D9C"/>
            </a:solidFill>
          </c:spPr>
          <c:invertIfNegative val="0"/>
          <c:val>
            <c:numRef>
              <c:f>'8.1'!$B$20:$M$20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7D58-4EAE-BC86-D545F330926A}"/>
            </c:ext>
          </c:extLst>
        </c:ser>
        <c:ser>
          <c:idx val="11"/>
          <c:order val="11"/>
          <c:tx>
            <c:strRef>
              <c:f>'8.1'!$A$21</c:f>
              <c:strCache>
                <c:ptCount val="1"/>
                <c:pt idx="0">
                  <c:v>Other solid fuels</c:v>
                </c:pt>
              </c:strCache>
            </c:strRef>
          </c:tx>
          <c:spPr>
            <a:solidFill>
              <a:srgbClr val="D0D0D0"/>
            </a:solidFill>
          </c:spPr>
          <c:invertIfNegative val="0"/>
          <c:val>
            <c:numRef>
              <c:f>'8.1'!$B$21:$M$21</c:f>
              <c:numCache>
                <c:formatCode>#,##0.0</c:formatCode>
                <c:ptCount val="12"/>
                <c:pt idx="0">
                  <c:v>84.908000000000001</c:v>
                </c:pt>
                <c:pt idx="1">
                  <c:v>67.728999999999999</c:v>
                </c:pt>
                <c:pt idx="2">
                  <c:v>69.739000000000004</c:v>
                </c:pt>
                <c:pt idx="3">
                  <c:v>74.209000000000003</c:v>
                </c:pt>
                <c:pt idx="4">
                  <c:v>64.680000000000007</c:v>
                </c:pt>
                <c:pt idx="5">
                  <c:v>56.121000000000002</c:v>
                </c:pt>
                <c:pt idx="6">
                  <c:v>47.56</c:v>
                </c:pt>
                <c:pt idx="7">
                  <c:v>66.266999999999996</c:v>
                </c:pt>
                <c:pt idx="8">
                  <c:v>42.058999999999997</c:v>
                </c:pt>
                <c:pt idx="9">
                  <c:v>76.08</c:v>
                </c:pt>
                <c:pt idx="10">
                  <c:v>78.257000000000005</c:v>
                </c:pt>
                <c:pt idx="11">
                  <c:v>78.176000000000002</c:v>
                </c:pt>
              </c:numCache>
            </c:numRef>
          </c:val>
          <c:extLst>
            <c:ext xmlns:c16="http://schemas.microsoft.com/office/drawing/2014/chart" uri="{C3380CC4-5D6E-409C-BE32-E72D297353CC}">
              <c16:uniqueId val="{0000000B-7D58-4EAE-BC86-D545F330926A}"/>
            </c:ext>
          </c:extLst>
        </c:ser>
        <c:ser>
          <c:idx val="12"/>
          <c:order val="12"/>
          <c:tx>
            <c:strRef>
              <c:f>'8.1'!$A$22</c:f>
              <c:strCache>
                <c:ptCount val="1"/>
                <c:pt idx="0">
                  <c:v>Other gases</c:v>
                </c:pt>
              </c:strCache>
            </c:strRef>
          </c:tx>
          <c:spPr>
            <a:pattFill prst="ltUpDiag">
              <a:fgClr>
                <a:schemeClr val="tx2"/>
              </a:fgClr>
              <a:bgClr>
                <a:schemeClr val="bg1"/>
              </a:bgClr>
            </a:pattFill>
          </c:spPr>
          <c:invertIfNegative val="0"/>
          <c:val>
            <c:numRef>
              <c:f>'8.1'!$B$22:$M$22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7D58-4EAE-BC86-D545F330926A}"/>
            </c:ext>
          </c:extLst>
        </c:ser>
        <c:ser>
          <c:idx val="13"/>
          <c:order val="13"/>
          <c:tx>
            <c:strRef>
              <c:f>'8.1'!$A$23</c:f>
              <c:strCache>
                <c:ptCount val="1"/>
                <c:pt idx="0">
                  <c:v>Other</c:v>
                </c:pt>
              </c:strCache>
            </c:strRef>
          </c:tx>
          <c:spPr>
            <a:pattFill prst="ltUpDiag">
              <a:fgClr>
                <a:schemeClr val="accent5"/>
              </a:fgClr>
              <a:bgClr>
                <a:schemeClr val="bg1"/>
              </a:bgClr>
            </a:pattFill>
          </c:spPr>
          <c:invertIfNegative val="0"/>
          <c:val>
            <c:numRef>
              <c:f>'8.1'!$B$23:$M$23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7D58-4EAE-BC86-D545F330926A}"/>
            </c:ext>
          </c:extLst>
        </c:ser>
        <c:ser>
          <c:idx val="14"/>
          <c:order val="14"/>
          <c:tx>
            <c:strRef>
              <c:f>'8.1'!$A$24</c:f>
              <c:strCache>
                <c:ptCount val="1"/>
                <c:pt idx="0">
                  <c:v>Fuel oils</c:v>
                </c:pt>
              </c:strCache>
            </c:strRef>
          </c:tx>
          <c:spPr>
            <a:pattFill prst="ltUpDiag">
              <a:fgClr>
                <a:schemeClr val="accent2"/>
              </a:fgClr>
              <a:bgClr>
                <a:schemeClr val="bg1"/>
              </a:bgClr>
            </a:pattFill>
          </c:spPr>
          <c:invertIfNegative val="0"/>
          <c:val>
            <c:numRef>
              <c:f>'8.1'!$B$24:$M$24</c:f>
              <c:numCache>
                <c:formatCode>#,##0.0</c:formatCode>
                <c:ptCount val="12"/>
                <c:pt idx="0">
                  <c:v>0</c:v>
                </c:pt>
                <c:pt idx="1">
                  <c:v>0</c:v>
                </c:pt>
                <c:pt idx="2">
                  <c:v>0</c:v>
                </c:pt>
                <c:pt idx="3">
                  <c:v>0</c:v>
                </c:pt>
                <c:pt idx="4">
                  <c:v>0</c:v>
                </c:pt>
                <c:pt idx="5">
                  <c:v>0</c:v>
                </c:pt>
                <c:pt idx="6">
                  <c:v>4.5999999999999999E-2</c:v>
                </c:pt>
                <c:pt idx="7">
                  <c:v>0</c:v>
                </c:pt>
                <c:pt idx="8">
                  <c:v>0</c:v>
                </c:pt>
                <c:pt idx="9">
                  <c:v>0</c:v>
                </c:pt>
                <c:pt idx="10">
                  <c:v>0</c:v>
                </c:pt>
                <c:pt idx="11">
                  <c:v>0</c:v>
                </c:pt>
              </c:numCache>
            </c:numRef>
          </c:val>
          <c:extLst>
            <c:ext xmlns:c16="http://schemas.microsoft.com/office/drawing/2014/chart" uri="{C3380CC4-5D6E-409C-BE32-E72D297353CC}">
              <c16:uniqueId val="{0000000E-7D58-4EAE-BC86-D545F330926A}"/>
            </c:ext>
          </c:extLst>
        </c:ser>
        <c:ser>
          <c:idx val="15"/>
          <c:order val="15"/>
          <c:tx>
            <c:strRef>
              <c:f>'8.1'!$A$25</c:f>
              <c:strCache>
                <c:ptCount val="1"/>
                <c:pt idx="0">
                  <c:v>Natural gas</c:v>
                </c:pt>
              </c:strCache>
            </c:strRef>
          </c:tx>
          <c:spPr>
            <a:pattFill prst="ltUpDiag">
              <a:fgClr>
                <a:schemeClr val="accent6"/>
              </a:fgClr>
              <a:bgClr>
                <a:schemeClr val="bg1"/>
              </a:bgClr>
            </a:pattFill>
          </c:spPr>
          <c:invertIfNegative val="0"/>
          <c:val>
            <c:numRef>
              <c:f>'8.1'!$B$25:$M$25</c:f>
              <c:numCache>
                <c:formatCode>#,##0.0</c:formatCode>
                <c:ptCount val="12"/>
                <c:pt idx="0">
                  <c:v>461.69502899999992</c:v>
                </c:pt>
                <c:pt idx="1">
                  <c:v>316.79697799999997</c:v>
                </c:pt>
                <c:pt idx="2">
                  <c:v>257.70821299999994</c:v>
                </c:pt>
                <c:pt idx="3">
                  <c:v>187.66516999999999</c:v>
                </c:pt>
                <c:pt idx="4">
                  <c:v>109.39373299999998</c:v>
                </c:pt>
                <c:pt idx="5">
                  <c:v>72.388109999999969</c:v>
                </c:pt>
                <c:pt idx="6">
                  <c:v>122.27291699999996</c:v>
                </c:pt>
                <c:pt idx="7">
                  <c:v>65.104165000000009</c:v>
                </c:pt>
                <c:pt idx="8">
                  <c:v>74.065252000000001</c:v>
                </c:pt>
                <c:pt idx="9">
                  <c:v>226.58276299999994</c:v>
                </c:pt>
                <c:pt idx="10">
                  <c:v>337.20305100000007</c:v>
                </c:pt>
                <c:pt idx="11">
                  <c:v>417.748379</c:v>
                </c:pt>
              </c:numCache>
            </c:numRef>
          </c:val>
          <c:extLst>
            <c:ext xmlns:c16="http://schemas.microsoft.com/office/drawing/2014/chart" uri="{C3380CC4-5D6E-409C-BE32-E72D297353CC}">
              <c16:uniqueId val="{0000000F-7D58-4EAE-BC86-D545F330926A}"/>
            </c:ext>
          </c:extLst>
        </c:ser>
        <c:dLbls>
          <c:showLegendKey val="0"/>
          <c:showVal val="0"/>
          <c:showCatName val="0"/>
          <c:showSerName val="0"/>
          <c:showPercent val="0"/>
          <c:showBubbleSize val="0"/>
        </c:dLbls>
        <c:gapWidth val="50"/>
        <c:overlap val="100"/>
        <c:axId val="237528576"/>
        <c:axId val="237530112"/>
      </c:barChart>
      <c:catAx>
        <c:axId val="23752857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7530112"/>
        <c:crosses val="autoZero"/>
        <c:auto val="1"/>
        <c:lblAlgn val="ctr"/>
        <c:lblOffset val="100"/>
        <c:noMultiLvlLbl val="0"/>
      </c:catAx>
      <c:valAx>
        <c:axId val="237530112"/>
        <c:scaling>
          <c:orientation val="minMax"/>
          <c:max val="2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7528576"/>
        <c:crosses val="autoZero"/>
        <c:crossBetween val="between"/>
        <c:majorUnit val="4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tx2"/>
              </a:solidFill>
            </c:spPr>
            <c:extLst>
              <c:ext xmlns:c16="http://schemas.microsoft.com/office/drawing/2014/chart" uri="{C3380CC4-5D6E-409C-BE32-E72D297353CC}">
                <c16:uniqueId val="{00000001-6018-455D-B5F6-7403F9F44D1B}"/>
              </c:ext>
            </c:extLst>
          </c:dPt>
          <c:dPt>
            <c:idx val="1"/>
            <c:bubble3D val="0"/>
            <c:spPr>
              <a:solidFill>
                <a:schemeClr val="accent2"/>
              </a:solidFill>
            </c:spPr>
            <c:extLst>
              <c:ext xmlns:c16="http://schemas.microsoft.com/office/drawing/2014/chart" uri="{C3380CC4-5D6E-409C-BE32-E72D297353CC}">
                <c16:uniqueId val="{00000002-6018-455D-B5F6-7403F9F44D1B}"/>
              </c:ext>
            </c:extLst>
          </c:dPt>
          <c:dPt>
            <c:idx val="2"/>
            <c:bubble3D val="0"/>
            <c:spPr>
              <a:solidFill>
                <a:schemeClr val="accent3"/>
              </a:solidFill>
            </c:spPr>
            <c:extLst>
              <c:ext xmlns:c16="http://schemas.microsoft.com/office/drawing/2014/chart" uri="{C3380CC4-5D6E-409C-BE32-E72D297353CC}">
                <c16:uniqueId val="{00000003-6018-455D-B5F6-7403F9F44D1B}"/>
              </c:ext>
            </c:extLst>
          </c:dPt>
          <c:dPt>
            <c:idx val="3"/>
            <c:bubble3D val="0"/>
            <c:spPr>
              <a:solidFill>
                <a:schemeClr val="accent4"/>
              </a:solidFill>
            </c:spPr>
            <c:extLst>
              <c:ext xmlns:c16="http://schemas.microsoft.com/office/drawing/2014/chart" uri="{C3380CC4-5D6E-409C-BE32-E72D297353CC}">
                <c16:uniqueId val="{00000004-6018-455D-B5F6-7403F9F44D1B}"/>
              </c:ext>
            </c:extLst>
          </c:dPt>
          <c:dPt>
            <c:idx val="4"/>
            <c:bubble3D val="0"/>
            <c:spPr>
              <a:solidFill>
                <a:schemeClr val="accent5"/>
              </a:solidFill>
            </c:spPr>
            <c:extLst>
              <c:ext xmlns:c16="http://schemas.microsoft.com/office/drawing/2014/chart" uri="{C3380CC4-5D6E-409C-BE32-E72D297353CC}">
                <c16:uniqueId val="{00000005-6018-455D-B5F6-7403F9F44D1B}"/>
              </c:ext>
            </c:extLst>
          </c:dPt>
          <c:dPt>
            <c:idx val="5"/>
            <c:bubble3D val="0"/>
            <c:spPr>
              <a:solidFill>
                <a:schemeClr val="accent6"/>
              </a:solidFill>
            </c:spPr>
            <c:extLst>
              <c:ext xmlns:c16="http://schemas.microsoft.com/office/drawing/2014/chart" uri="{C3380CC4-5D6E-409C-BE32-E72D297353CC}">
                <c16:uniqueId val="{00000006-6018-455D-B5F6-7403F9F44D1B}"/>
              </c:ext>
            </c:extLst>
          </c:dPt>
          <c:dPt>
            <c:idx val="6"/>
            <c:bubble3D val="0"/>
            <c:spPr>
              <a:solidFill>
                <a:srgbClr val="F0948F"/>
              </a:solidFill>
            </c:spPr>
            <c:extLst>
              <c:ext xmlns:c16="http://schemas.microsoft.com/office/drawing/2014/chart" uri="{C3380CC4-5D6E-409C-BE32-E72D297353CC}">
                <c16:uniqueId val="{00000007-6018-455D-B5F6-7403F9F44D1B}"/>
              </c:ext>
            </c:extLst>
          </c:dPt>
          <c:dPt>
            <c:idx val="7"/>
            <c:bubble3D val="0"/>
            <c:spPr>
              <a:solidFill>
                <a:srgbClr val="F7C9C7"/>
              </a:solidFill>
            </c:spPr>
            <c:extLst>
              <c:ext xmlns:c16="http://schemas.microsoft.com/office/drawing/2014/chart" uri="{C3380CC4-5D6E-409C-BE32-E72D297353CC}">
                <c16:uniqueId val="{00000000-460E-4CF6-B3D5-472A3D958B04}"/>
              </c:ext>
            </c:extLst>
          </c:dPt>
          <c:cat>
            <c:numRef>
              <c:f>'8.1'!$U$28:$U$35</c:f>
              <c:numCache>
                <c:formatCode>#,##0.0</c:formatCode>
                <c:ptCount val="8"/>
              </c:numCache>
            </c:numRef>
          </c:cat>
          <c:val>
            <c:numRef>
              <c:f>'8.1'!$P$28:$P$35</c:f>
              <c:numCache>
                <c:formatCode>General</c:formatCode>
                <c:ptCount val="8"/>
              </c:numCache>
            </c:numRef>
          </c:val>
          <c:extLst>
            <c:ext xmlns:c16="http://schemas.microsoft.com/office/drawing/2014/chart" uri="{C3380CC4-5D6E-409C-BE32-E72D297353CC}">
              <c16:uniqueId val="{00000001-460E-4CF6-B3D5-472A3D958B04}"/>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rgbClr val="233060"/>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BE16-49E5-91AD-8891FEFD71A2}"/>
            </c:ext>
          </c:extLst>
        </c:ser>
        <c:ser>
          <c:idx val="1"/>
          <c:order val="1"/>
          <c:tx>
            <c:strRef>
              <c:f>'4.1'!$O$9</c:f>
              <c:strCache>
                <c:ptCount val="1"/>
              </c:strCache>
            </c:strRef>
          </c:tx>
          <c:spPr>
            <a:solidFill>
              <a:srgbClr val="596387"/>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BE16-49E5-91AD-8891FEFD71A2}"/>
            </c:ext>
          </c:extLst>
        </c:ser>
        <c:ser>
          <c:idx val="2"/>
          <c:order val="2"/>
          <c:tx>
            <c:strRef>
              <c:f>'4.1'!$O$10</c:f>
              <c:strCache>
                <c:ptCount val="1"/>
              </c:strCache>
            </c:strRef>
          </c:tx>
          <c:spPr>
            <a:solidFill>
              <a:srgbClr val="9196B0"/>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BE16-49E5-91AD-8891FEFD71A2}"/>
            </c:ext>
          </c:extLst>
        </c:ser>
        <c:ser>
          <c:idx val="3"/>
          <c:order val="3"/>
          <c:tx>
            <c:strRef>
              <c:f>'4.1'!$O$11</c:f>
              <c:strCache>
                <c:ptCount val="1"/>
              </c:strCache>
            </c:strRef>
          </c:tx>
          <c:spPr>
            <a:solidFill>
              <a:srgbClr val="C7CCD6"/>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BE16-49E5-91AD-8891FEFD71A2}"/>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BE16-49E5-91AD-8891FEFD71A2}"/>
            </c:ext>
          </c:extLst>
        </c:ser>
        <c:ser>
          <c:idx val="5"/>
          <c:order val="5"/>
          <c:tx>
            <c:strRef>
              <c:f>'4.1'!$O$13</c:f>
              <c:strCache>
                <c:ptCount val="1"/>
              </c:strCache>
            </c:strRef>
          </c:tx>
          <c:spPr>
            <a:solidFill>
              <a:srgbClr val="E86159"/>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BE16-49E5-91AD-8891FEFD71A2}"/>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BE16-49E5-91AD-8891FEFD71A2}"/>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BE16-49E5-91AD-8891FEFD71A2}"/>
            </c:ext>
          </c:extLst>
        </c:ser>
        <c:ser>
          <c:idx val="8"/>
          <c:order val="8"/>
          <c:tx>
            <c:strRef>
              <c:f>'4.1'!$O$16</c:f>
              <c:strCache>
                <c:ptCount val="1"/>
              </c:strCache>
            </c:strRef>
          </c:tx>
          <c:spPr>
            <a:solidFill>
              <a:srgbClr val="000000"/>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BE16-49E5-91AD-8891FEFD71A2}"/>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BE16-49E5-91AD-8891FEFD71A2}"/>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BE16-49E5-91AD-8891FEFD71A2}"/>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BE16-49E5-91AD-8891FEFD71A2}"/>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BE16-49E5-91AD-8891FEFD71A2}"/>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BE16-49E5-91AD-8891FEFD71A2}"/>
            </c:ext>
          </c:extLst>
        </c:ser>
        <c:ser>
          <c:idx val="14"/>
          <c:order val="14"/>
          <c:tx>
            <c:strRef>
              <c:f>'4.1'!$O$22</c:f>
              <c:strCache>
                <c:ptCount val="1"/>
              </c:strCache>
            </c:strRef>
          </c:tx>
          <c:spPr>
            <a:pattFill prst="ltUpDiag">
              <a:fgClr>
                <a:srgbClr val="596387"/>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BE16-49E5-91AD-8891FEFD71A2}"/>
            </c:ext>
          </c:extLst>
        </c:ser>
        <c:ser>
          <c:idx val="15"/>
          <c:order val="15"/>
          <c:tx>
            <c:strRef>
              <c:f>'4.1'!$O$23</c:f>
              <c:strCache>
                <c:ptCount val="1"/>
              </c:strCache>
            </c:strRef>
          </c:tx>
          <c:spPr>
            <a:pattFill prst="ltUpDiag">
              <a:fgClr>
                <a:srgbClr val="E86159"/>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BE16-49E5-91AD-8891FEFD71A2}"/>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0.97490589711417819"/>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3165-46A2-B497-197BA76EAA1E}"/>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3165-46A2-B497-197BA76EAA1E}"/>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3165-46A2-B497-197BA76EAA1E}"/>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3165-46A2-B497-197BA76EAA1E}"/>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3165-46A2-B497-197BA76EAA1E}"/>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3165-46A2-B497-197BA76EAA1E}"/>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3165-46A2-B497-197BA76EAA1E}"/>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3165-46A2-B497-197BA76EAA1E}"/>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3165-46A2-B497-197BA76EAA1E}"/>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3165-46A2-B497-197BA76EAA1E}"/>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3165-46A2-B497-197BA76EAA1E}"/>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3165-46A2-B497-197BA76EAA1E}"/>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3165-46A2-B497-197BA76EAA1E}"/>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3165-46A2-B497-197BA76EAA1E}"/>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3165-46A2-B497-197BA76EAA1E}"/>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3165-46A2-B497-197BA76EAA1E}"/>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0.96351931692511705"/>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b="1" i="0" baseline="0">
                <a:solidFill>
                  <a:srgbClr val="233060"/>
                </a:solidFill>
                <a:effectLst/>
              </a:rPr>
              <a:t>Heat consumption by national economy sector [</a:t>
            </a:r>
            <a:r>
              <a:rPr lang="cs-CZ" sz="1000" b="1" i="0" baseline="0">
                <a:solidFill>
                  <a:srgbClr val="233060"/>
                </a:solidFill>
                <a:effectLst/>
              </a:rPr>
              <a:t>TJ</a:t>
            </a:r>
            <a:r>
              <a:rPr lang="en-US" sz="1000" b="1" i="0" baseline="0">
                <a:solidFill>
                  <a:srgbClr val="233060"/>
                </a:solidFill>
                <a:effectLst/>
              </a:rPr>
              <a:t>]</a:t>
            </a:r>
            <a:endParaRPr lang="cs-CZ" sz="1000">
              <a:solidFill>
                <a:srgbClr val="233060"/>
              </a:solidFill>
              <a:effectLst/>
            </a:endParaRPr>
          </a:p>
        </c:rich>
      </c:tx>
      <c:layout>
        <c:manualLayout>
          <c:xMode val="edge"/>
          <c:yMode val="edge"/>
          <c:x val="1.7757619224394721E-3"/>
          <c:y val="1.52075774448875E-2"/>
        </c:manualLayout>
      </c:layout>
      <c:overlay val="0"/>
    </c:title>
    <c:autoTitleDeleted val="0"/>
    <c:plotArea>
      <c:layout>
        <c:manualLayout>
          <c:layoutTarget val="inner"/>
          <c:xMode val="edge"/>
          <c:yMode val="edge"/>
          <c:x val="0.10446396915284765"/>
          <c:y val="0.24097968239140588"/>
          <c:w val="0.6700337575744868"/>
          <c:h val="0.54603135217188226"/>
        </c:manualLayout>
      </c:layout>
      <c:barChart>
        <c:barDir val="col"/>
        <c:grouping val="stacked"/>
        <c:varyColors val="0"/>
        <c:ser>
          <c:idx val="0"/>
          <c:order val="0"/>
          <c:tx>
            <c:strRef>
              <c:f>'8.2'!$A$27</c:f>
              <c:strCache>
                <c:ptCount val="1"/>
                <c:pt idx="0">
                  <c:v>Industry</c:v>
                </c:pt>
              </c:strCache>
            </c:strRef>
          </c:tx>
          <c:invertIfNegative val="0"/>
          <c:val>
            <c:numRef>
              <c:f>'8.2'!$B$27:$M$27</c:f>
              <c:numCache>
                <c:formatCode>#,##0.0</c:formatCode>
                <c:ptCount val="12"/>
                <c:pt idx="0">
                  <c:v>109.78600799999998</c:v>
                </c:pt>
                <c:pt idx="1">
                  <c:v>79.789570999999995</c:v>
                </c:pt>
                <c:pt idx="2">
                  <c:v>71.143126999999993</c:v>
                </c:pt>
                <c:pt idx="3">
                  <c:v>61.852875000000004</c:v>
                </c:pt>
                <c:pt idx="4">
                  <c:v>49.059232000000002</c:v>
                </c:pt>
                <c:pt idx="5">
                  <c:v>42.409002999999991</c:v>
                </c:pt>
                <c:pt idx="6">
                  <c:v>37.416681999999994</c:v>
                </c:pt>
                <c:pt idx="7">
                  <c:v>38.433004999999994</c:v>
                </c:pt>
                <c:pt idx="8">
                  <c:v>43.290683999999999</c:v>
                </c:pt>
                <c:pt idx="9">
                  <c:v>55.515021999999995</c:v>
                </c:pt>
                <c:pt idx="10">
                  <c:v>76.179079999999999</c:v>
                </c:pt>
                <c:pt idx="11">
                  <c:v>79.184713000000016</c:v>
                </c:pt>
              </c:numCache>
            </c:numRef>
          </c:val>
          <c:extLst>
            <c:ext xmlns:c16="http://schemas.microsoft.com/office/drawing/2014/chart" uri="{C3380CC4-5D6E-409C-BE32-E72D297353CC}">
              <c16:uniqueId val="{00000000-0040-4BC3-86BF-1A83C982E45A}"/>
            </c:ext>
          </c:extLst>
        </c:ser>
        <c:ser>
          <c:idx val="1"/>
          <c:order val="1"/>
          <c:tx>
            <c:strRef>
              <c:f>'8.2'!$A$28</c:f>
              <c:strCache>
                <c:ptCount val="1"/>
                <c:pt idx="0">
                  <c:v>Energy</c:v>
                </c:pt>
              </c:strCache>
            </c:strRef>
          </c:tx>
          <c:invertIfNegative val="0"/>
          <c:val>
            <c:numRef>
              <c:f>'8.2'!$B$28:$M$28</c:f>
              <c:numCache>
                <c:formatCode>#,##0.0</c:formatCode>
                <c:ptCount val="12"/>
                <c:pt idx="0">
                  <c:v>3.8097000000000003</c:v>
                </c:pt>
                <c:pt idx="1">
                  <c:v>3.4833699999999999</c:v>
                </c:pt>
                <c:pt idx="2">
                  <c:v>3.36856</c:v>
                </c:pt>
                <c:pt idx="3">
                  <c:v>2.6022599999999998</c:v>
                </c:pt>
                <c:pt idx="4">
                  <c:v>1.4702999999999999</c:v>
                </c:pt>
                <c:pt idx="5">
                  <c:v>0.96049000000000007</c:v>
                </c:pt>
                <c:pt idx="6">
                  <c:v>0.93386999999999998</c:v>
                </c:pt>
                <c:pt idx="7">
                  <c:v>0.93376999999999999</c:v>
                </c:pt>
                <c:pt idx="8">
                  <c:v>1.2053099999999999</c:v>
                </c:pt>
                <c:pt idx="9">
                  <c:v>2.5400500000000004</c:v>
                </c:pt>
                <c:pt idx="10">
                  <c:v>3.4476500000000003</c:v>
                </c:pt>
                <c:pt idx="11">
                  <c:v>4.02468</c:v>
                </c:pt>
              </c:numCache>
            </c:numRef>
          </c:val>
          <c:extLst>
            <c:ext xmlns:c16="http://schemas.microsoft.com/office/drawing/2014/chart" uri="{C3380CC4-5D6E-409C-BE32-E72D297353CC}">
              <c16:uniqueId val="{00000001-0040-4BC3-86BF-1A83C982E45A}"/>
            </c:ext>
          </c:extLst>
        </c:ser>
        <c:ser>
          <c:idx val="2"/>
          <c:order val="2"/>
          <c:tx>
            <c:strRef>
              <c:f>'8.2'!$A$29</c:f>
              <c:strCache>
                <c:ptCount val="1"/>
                <c:pt idx="0">
                  <c:v>Transport</c:v>
                </c:pt>
              </c:strCache>
            </c:strRef>
          </c:tx>
          <c:invertIfNegative val="0"/>
          <c:val>
            <c:numRef>
              <c:f>'8.2'!$B$29:$M$29</c:f>
              <c:numCache>
                <c:formatCode>#,##0.0</c:formatCode>
                <c:ptCount val="12"/>
                <c:pt idx="0">
                  <c:v>8.7346299999999992</c:v>
                </c:pt>
                <c:pt idx="1">
                  <c:v>4.9499839999999997</c:v>
                </c:pt>
                <c:pt idx="2">
                  <c:v>4.6419390000000007</c:v>
                </c:pt>
                <c:pt idx="3">
                  <c:v>2.7534540000000001</c:v>
                </c:pt>
                <c:pt idx="4">
                  <c:v>0.59474099999999996</c:v>
                </c:pt>
                <c:pt idx="5">
                  <c:v>0.28457100000000002</c:v>
                </c:pt>
                <c:pt idx="6">
                  <c:v>0.242342</c:v>
                </c:pt>
                <c:pt idx="7">
                  <c:v>0.23815699999999998</c:v>
                </c:pt>
                <c:pt idx="8">
                  <c:v>0.77277700000000005</c:v>
                </c:pt>
                <c:pt idx="9">
                  <c:v>3.1633830000000001</c:v>
                </c:pt>
                <c:pt idx="10">
                  <c:v>5.9965989999999998</c:v>
                </c:pt>
                <c:pt idx="11">
                  <c:v>7.4406320000000008</c:v>
                </c:pt>
              </c:numCache>
            </c:numRef>
          </c:val>
          <c:extLst>
            <c:ext xmlns:c16="http://schemas.microsoft.com/office/drawing/2014/chart" uri="{C3380CC4-5D6E-409C-BE32-E72D297353CC}">
              <c16:uniqueId val="{00000002-0040-4BC3-86BF-1A83C982E45A}"/>
            </c:ext>
          </c:extLst>
        </c:ser>
        <c:ser>
          <c:idx val="3"/>
          <c:order val="3"/>
          <c:tx>
            <c:strRef>
              <c:f>'8.2'!$A$30</c:f>
              <c:strCache>
                <c:ptCount val="1"/>
                <c:pt idx="0">
                  <c:v>Construction</c:v>
                </c:pt>
              </c:strCache>
            </c:strRef>
          </c:tx>
          <c:invertIfNegative val="0"/>
          <c:val>
            <c:numRef>
              <c:f>'8.2'!$B$30:$M$30</c:f>
              <c:numCache>
                <c:formatCode>#,##0.0</c:formatCode>
                <c:ptCount val="12"/>
                <c:pt idx="0">
                  <c:v>0.78571800000000003</c:v>
                </c:pt>
                <c:pt idx="1">
                  <c:v>0.5512760000000001</c:v>
                </c:pt>
                <c:pt idx="2">
                  <c:v>0.50798200000000004</c:v>
                </c:pt>
                <c:pt idx="3">
                  <c:v>0.39335299999999995</c:v>
                </c:pt>
                <c:pt idx="4">
                  <c:v>0.17425399999999999</c:v>
                </c:pt>
                <c:pt idx="5">
                  <c:v>0.140101</c:v>
                </c:pt>
                <c:pt idx="6">
                  <c:v>0.12311099999999998</c:v>
                </c:pt>
                <c:pt idx="7">
                  <c:v>0.121848</c:v>
                </c:pt>
                <c:pt idx="8">
                  <c:v>0.17498900000000001</c:v>
                </c:pt>
                <c:pt idx="9">
                  <c:v>0.41347699999999998</c:v>
                </c:pt>
                <c:pt idx="10">
                  <c:v>0.70813599999999999</c:v>
                </c:pt>
                <c:pt idx="11">
                  <c:v>0.80410199999999998</c:v>
                </c:pt>
              </c:numCache>
            </c:numRef>
          </c:val>
          <c:extLst>
            <c:ext xmlns:c16="http://schemas.microsoft.com/office/drawing/2014/chart" uri="{C3380CC4-5D6E-409C-BE32-E72D297353CC}">
              <c16:uniqueId val="{00000003-0040-4BC3-86BF-1A83C982E45A}"/>
            </c:ext>
          </c:extLst>
        </c:ser>
        <c:ser>
          <c:idx val="4"/>
          <c:order val="4"/>
          <c:tx>
            <c:strRef>
              <c:f>'8.2'!$A$31</c:f>
              <c:strCache>
                <c:ptCount val="1"/>
                <c:pt idx="0">
                  <c:v>Farming and forestry</c:v>
                </c:pt>
              </c:strCache>
            </c:strRef>
          </c:tx>
          <c:spPr>
            <a:solidFill>
              <a:schemeClr val="accent5"/>
            </a:solidFill>
          </c:spPr>
          <c:invertIfNegative val="0"/>
          <c:val>
            <c:numRef>
              <c:f>'8.2'!$B$31:$M$31</c:f>
              <c:numCache>
                <c:formatCode>#,##0.0</c:formatCode>
                <c:ptCount val="12"/>
                <c:pt idx="0">
                  <c:v>2.9071340000000001</c:v>
                </c:pt>
                <c:pt idx="1">
                  <c:v>2.1619360000000003</c:v>
                </c:pt>
                <c:pt idx="2">
                  <c:v>2.1901289999999998</c:v>
                </c:pt>
                <c:pt idx="3">
                  <c:v>1.781166</c:v>
                </c:pt>
                <c:pt idx="4">
                  <c:v>1.2923370000000001</c:v>
                </c:pt>
                <c:pt idx="5">
                  <c:v>0.70380199999999993</c:v>
                </c:pt>
                <c:pt idx="6">
                  <c:v>0.69824800000000009</c:v>
                </c:pt>
                <c:pt idx="7">
                  <c:v>0.55218899999999993</c:v>
                </c:pt>
                <c:pt idx="8">
                  <c:v>1.086349</c:v>
                </c:pt>
                <c:pt idx="9">
                  <c:v>1.7008320000000001</c:v>
                </c:pt>
                <c:pt idx="10">
                  <c:v>2.418831</c:v>
                </c:pt>
                <c:pt idx="11">
                  <c:v>3.0074229999999997</c:v>
                </c:pt>
              </c:numCache>
            </c:numRef>
          </c:val>
          <c:extLst>
            <c:ext xmlns:c16="http://schemas.microsoft.com/office/drawing/2014/chart" uri="{C3380CC4-5D6E-409C-BE32-E72D297353CC}">
              <c16:uniqueId val="{00000004-0040-4BC3-86BF-1A83C982E45A}"/>
            </c:ext>
          </c:extLst>
        </c:ser>
        <c:ser>
          <c:idx val="5"/>
          <c:order val="5"/>
          <c:tx>
            <c:strRef>
              <c:f>'8.2'!$A$32</c:f>
              <c:strCache>
                <c:ptCount val="1"/>
                <c:pt idx="0">
                  <c:v>Households</c:v>
                </c:pt>
              </c:strCache>
            </c:strRef>
          </c:tx>
          <c:spPr>
            <a:solidFill>
              <a:schemeClr val="accent6"/>
            </a:solidFill>
          </c:spPr>
          <c:invertIfNegative val="0"/>
          <c:val>
            <c:numRef>
              <c:f>'8.2'!$B$32:$M$32</c:f>
              <c:numCache>
                <c:formatCode>#,##0.0</c:formatCode>
                <c:ptCount val="12"/>
                <c:pt idx="0">
                  <c:v>323.07284199999992</c:v>
                </c:pt>
                <c:pt idx="1">
                  <c:v>219.92558700000006</c:v>
                </c:pt>
                <c:pt idx="2">
                  <c:v>202.17505400000005</c:v>
                </c:pt>
                <c:pt idx="3">
                  <c:v>137.17861300000004</c:v>
                </c:pt>
                <c:pt idx="4">
                  <c:v>76.883838999999995</c:v>
                </c:pt>
                <c:pt idx="5">
                  <c:v>53.941672999999987</c:v>
                </c:pt>
                <c:pt idx="6">
                  <c:v>48.513909999999996</c:v>
                </c:pt>
                <c:pt idx="7">
                  <c:v>47.07612799999999</c:v>
                </c:pt>
                <c:pt idx="8">
                  <c:v>84.196827999999996</c:v>
                </c:pt>
                <c:pt idx="9">
                  <c:v>159.21955400000002</c:v>
                </c:pt>
                <c:pt idx="10">
                  <c:v>254.59813400000004</c:v>
                </c:pt>
                <c:pt idx="11">
                  <c:v>306.41790000000003</c:v>
                </c:pt>
              </c:numCache>
            </c:numRef>
          </c:val>
          <c:extLst>
            <c:ext xmlns:c16="http://schemas.microsoft.com/office/drawing/2014/chart" uri="{C3380CC4-5D6E-409C-BE32-E72D297353CC}">
              <c16:uniqueId val="{00000005-0040-4BC3-86BF-1A83C982E45A}"/>
            </c:ext>
          </c:extLst>
        </c:ser>
        <c:ser>
          <c:idx val="6"/>
          <c:order val="6"/>
          <c:tx>
            <c:strRef>
              <c:f>'8.2'!$A$33</c:f>
              <c:strCache>
                <c:ptCount val="1"/>
                <c:pt idx="0">
                  <c:v>Retail, services, schools, health care</c:v>
                </c:pt>
              </c:strCache>
            </c:strRef>
          </c:tx>
          <c:spPr>
            <a:solidFill>
              <a:srgbClr val="F0948F"/>
            </a:solidFill>
          </c:spPr>
          <c:invertIfNegative val="0"/>
          <c:val>
            <c:numRef>
              <c:f>'8.2'!$B$33:$M$33</c:f>
              <c:numCache>
                <c:formatCode>#,##0.0</c:formatCode>
                <c:ptCount val="12"/>
                <c:pt idx="0">
                  <c:v>170.92996299999996</c:v>
                </c:pt>
                <c:pt idx="1">
                  <c:v>111.38898900000001</c:v>
                </c:pt>
                <c:pt idx="2">
                  <c:v>101.817369</c:v>
                </c:pt>
                <c:pt idx="3">
                  <c:v>69.158410000000018</c:v>
                </c:pt>
                <c:pt idx="4">
                  <c:v>32.585332000000001</c:v>
                </c:pt>
                <c:pt idx="5">
                  <c:v>22.609305999999997</c:v>
                </c:pt>
                <c:pt idx="6">
                  <c:v>18.217065999999996</c:v>
                </c:pt>
                <c:pt idx="7">
                  <c:v>18.663651000000002</c:v>
                </c:pt>
                <c:pt idx="8">
                  <c:v>36.069114000000006</c:v>
                </c:pt>
                <c:pt idx="9">
                  <c:v>81.056983999999986</c:v>
                </c:pt>
                <c:pt idx="10">
                  <c:v>130.196541</c:v>
                </c:pt>
                <c:pt idx="11">
                  <c:v>156.03964799999997</c:v>
                </c:pt>
              </c:numCache>
            </c:numRef>
          </c:val>
          <c:extLst>
            <c:ext xmlns:c16="http://schemas.microsoft.com/office/drawing/2014/chart" uri="{C3380CC4-5D6E-409C-BE32-E72D297353CC}">
              <c16:uniqueId val="{00000006-0040-4BC3-86BF-1A83C982E45A}"/>
            </c:ext>
          </c:extLst>
        </c:ser>
        <c:ser>
          <c:idx val="7"/>
          <c:order val="7"/>
          <c:tx>
            <c:strRef>
              <c:f>'8.2'!$A$34</c:f>
              <c:strCache>
                <c:ptCount val="1"/>
                <c:pt idx="0">
                  <c:v>Other</c:v>
                </c:pt>
              </c:strCache>
            </c:strRef>
          </c:tx>
          <c:spPr>
            <a:solidFill>
              <a:srgbClr val="F7C9C7"/>
            </a:solidFill>
          </c:spPr>
          <c:invertIfNegative val="0"/>
          <c:val>
            <c:numRef>
              <c:f>'8.2'!$B$34:$M$34</c:f>
              <c:numCache>
                <c:formatCode>#,##0.0</c:formatCode>
                <c:ptCount val="12"/>
                <c:pt idx="0">
                  <c:v>17.091737000000006</c:v>
                </c:pt>
                <c:pt idx="1">
                  <c:v>11.551669</c:v>
                </c:pt>
                <c:pt idx="2">
                  <c:v>11.128241999999998</c:v>
                </c:pt>
                <c:pt idx="3">
                  <c:v>7.1989119999999991</c:v>
                </c:pt>
                <c:pt idx="4">
                  <c:v>3.9797749999999996</c:v>
                </c:pt>
                <c:pt idx="5">
                  <c:v>2.7913870000000003</c:v>
                </c:pt>
                <c:pt idx="6">
                  <c:v>2.319156</c:v>
                </c:pt>
                <c:pt idx="7">
                  <c:v>2.5302379999999998</c:v>
                </c:pt>
                <c:pt idx="8">
                  <c:v>4.6095250000000005</c:v>
                </c:pt>
                <c:pt idx="9">
                  <c:v>8.3477480000000011</c:v>
                </c:pt>
                <c:pt idx="10">
                  <c:v>13.542714999999999</c:v>
                </c:pt>
                <c:pt idx="11">
                  <c:v>15.612181000000003</c:v>
                </c:pt>
              </c:numCache>
            </c:numRef>
          </c:val>
          <c:extLst>
            <c:ext xmlns:c16="http://schemas.microsoft.com/office/drawing/2014/chart" uri="{C3380CC4-5D6E-409C-BE32-E72D297353CC}">
              <c16:uniqueId val="{00000007-0040-4BC3-86BF-1A83C982E45A}"/>
            </c:ext>
          </c:extLst>
        </c:ser>
        <c:dLbls>
          <c:showLegendKey val="0"/>
          <c:showVal val="0"/>
          <c:showCatName val="0"/>
          <c:showSerName val="0"/>
          <c:showPercent val="0"/>
          <c:showBubbleSize val="0"/>
        </c:dLbls>
        <c:gapWidth val="50"/>
        <c:overlap val="100"/>
        <c:axId val="235759872"/>
        <c:axId val="235761664"/>
      </c:barChart>
      <c:catAx>
        <c:axId val="23575987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5761664"/>
        <c:crosses val="autoZero"/>
        <c:auto val="1"/>
        <c:lblAlgn val="ctr"/>
        <c:lblOffset val="100"/>
        <c:noMultiLvlLbl val="0"/>
      </c:catAx>
      <c:valAx>
        <c:axId val="235761664"/>
        <c:scaling>
          <c:orientation val="minMax"/>
          <c:max val="7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5759872"/>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solidFill>
                  <a:schemeClr val="tx2"/>
                </a:solidFill>
              </a:defRPr>
            </a:pPr>
            <a:r>
              <a:rPr lang="en-US" sz="1000" b="1" i="0" baseline="0">
                <a:solidFill>
                  <a:srgbClr val="233060"/>
                </a:solidFill>
                <a:effectLst/>
              </a:rPr>
              <a:t>Share in CR</a:t>
            </a:r>
            <a:endParaRPr lang="cs-CZ" sz="1000">
              <a:solidFill>
                <a:srgbClr val="233060"/>
              </a:solidFill>
              <a:effectLst/>
            </a:endParaRPr>
          </a:p>
        </c:rich>
      </c:tx>
      <c:layout>
        <c:manualLayout>
          <c:xMode val="edge"/>
          <c:yMode val="edge"/>
          <c:x val="5.1553002128805882E-4"/>
          <c:y val="0"/>
        </c:manualLayout>
      </c:layout>
      <c:overlay val="0"/>
    </c:title>
    <c:autoTitleDeleted val="0"/>
    <c:plotArea>
      <c:layout>
        <c:manualLayout>
          <c:layoutTarget val="inner"/>
          <c:xMode val="edge"/>
          <c:yMode val="edge"/>
          <c:x val="6.7874699701625241E-2"/>
          <c:y val="0.24592026197143887"/>
          <c:w val="0.86679862645627792"/>
          <c:h val="0.27543687465053568"/>
        </c:manualLayout>
      </c:layout>
      <c:barChart>
        <c:barDir val="bar"/>
        <c:grouping val="clustered"/>
        <c:varyColors val="0"/>
        <c:ser>
          <c:idx val="0"/>
          <c:order val="0"/>
          <c:tx>
            <c:strRef>
              <c:f>'8.2'!$M$39</c:f>
              <c:strCache>
                <c:ptCount val="1"/>
                <c:pt idx="0">
                  <c:v>Installed capacity</c:v>
                </c:pt>
              </c:strCache>
            </c:strRef>
          </c:tx>
          <c:invertIfNegative val="0"/>
          <c:val>
            <c:numRef>
              <c:f>'8.2'!$N$39</c:f>
              <c:numCache>
                <c:formatCode>0.0%</c:formatCode>
                <c:ptCount val="1"/>
                <c:pt idx="0">
                  <c:v>5.7680279418249214E-2</c:v>
                </c:pt>
              </c:numCache>
            </c:numRef>
          </c:val>
          <c:extLst>
            <c:ext xmlns:c16="http://schemas.microsoft.com/office/drawing/2014/chart" uri="{C3380CC4-5D6E-409C-BE32-E72D297353CC}">
              <c16:uniqueId val="{00000000-FC7F-469A-B30A-EE5A1B230C15}"/>
            </c:ext>
          </c:extLst>
        </c:ser>
        <c:ser>
          <c:idx val="1"/>
          <c:order val="1"/>
          <c:tx>
            <c:strRef>
              <c:f>'8.2'!$M$40</c:f>
              <c:strCache>
                <c:ptCount val="1"/>
                <c:pt idx="0">
                  <c:v>Gross heat production</c:v>
                </c:pt>
              </c:strCache>
            </c:strRef>
          </c:tx>
          <c:invertIfNegative val="0"/>
          <c:val>
            <c:numRef>
              <c:f>'8.2'!$N$40</c:f>
              <c:numCache>
                <c:formatCode>0.0%</c:formatCode>
                <c:ptCount val="1"/>
                <c:pt idx="0">
                  <c:v>4.8335530898393285E-2</c:v>
                </c:pt>
              </c:numCache>
            </c:numRef>
          </c:val>
          <c:extLst>
            <c:ext xmlns:c16="http://schemas.microsoft.com/office/drawing/2014/chart" uri="{C3380CC4-5D6E-409C-BE32-E72D297353CC}">
              <c16:uniqueId val="{00000001-FC7F-469A-B30A-EE5A1B230C15}"/>
            </c:ext>
          </c:extLst>
        </c:ser>
        <c:ser>
          <c:idx val="2"/>
          <c:order val="2"/>
          <c:tx>
            <c:strRef>
              <c:f>'8.2'!$M$41</c:f>
              <c:strCache>
                <c:ptCount val="1"/>
                <c:pt idx="0">
                  <c:v>Heat supply</c:v>
                </c:pt>
              </c:strCache>
            </c:strRef>
          </c:tx>
          <c:invertIfNegative val="0"/>
          <c:val>
            <c:numRef>
              <c:f>'8.2'!$N$41</c:f>
              <c:numCache>
                <c:formatCode>0.0%</c:formatCode>
                <c:ptCount val="1"/>
                <c:pt idx="0">
                  <c:v>5.4253155805020215E-2</c:v>
                </c:pt>
              </c:numCache>
            </c:numRef>
          </c:val>
          <c:extLst>
            <c:ext xmlns:c16="http://schemas.microsoft.com/office/drawing/2014/chart" uri="{C3380CC4-5D6E-409C-BE32-E72D297353CC}">
              <c16:uniqueId val="{00000002-FC7F-469A-B30A-EE5A1B230C15}"/>
            </c:ext>
          </c:extLst>
        </c:ser>
        <c:dLbls>
          <c:showLegendKey val="0"/>
          <c:showVal val="0"/>
          <c:showCatName val="0"/>
          <c:showSerName val="0"/>
          <c:showPercent val="0"/>
          <c:showBubbleSize val="0"/>
        </c:dLbls>
        <c:gapWidth val="150"/>
        <c:axId val="235792640"/>
        <c:axId val="237547520"/>
      </c:barChart>
      <c:catAx>
        <c:axId val="235792640"/>
        <c:scaling>
          <c:orientation val="maxMin"/>
        </c:scaling>
        <c:delete val="0"/>
        <c:axPos val="l"/>
        <c:numFmt formatCode="General" sourceLinked="1"/>
        <c:majorTickMark val="none"/>
        <c:minorTickMark val="none"/>
        <c:tickLblPos val="none"/>
        <c:crossAx val="237547520"/>
        <c:crosses val="autoZero"/>
        <c:auto val="1"/>
        <c:lblAlgn val="ctr"/>
        <c:lblOffset val="100"/>
        <c:noMultiLvlLbl val="0"/>
      </c:catAx>
      <c:valAx>
        <c:axId val="237547520"/>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35792640"/>
        <c:crosses val="max"/>
        <c:crossBetween val="between"/>
      </c:valAx>
    </c:plotArea>
    <c:legend>
      <c:legendPos val="b"/>
      <c:layout>
        <c:manualLayout>
          <c:xMode val="edge"/>
          <c:yMode val="edge"/>
          <c:x val="1.5161041998436884E-3"/>
          <c:y val="0.70017227015348993"/>
          <c:w val="0.63942711692942344"/>
          <c:h val="0.29982772984651013"/>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solidFill>
                  <a:schemeClr val="tx2"/>
                </a:solidFill>
              </a:defRPr>
            </a:pPr>
            <a:r>
              <a:rPr lang="en-US" sz="1000" b="1" i="0" baseline="0">
                <a:solidFill>
                  <a:srgbClr val="233060"/>
                </a:solidFill>
                <a:effectLst/>
              </a:rPr>
              <a:t>Heat supply by fuel [</a:t>
            </a:r>
            <a:r>
              <a:rPr lang="cs-CZ" sz="1000" b="1" i="0" baseline="0">
                <a:solidFill>
                  <a:srgbClr val="233060"/>
                </a:solidFill>
                <a:effectLst/>
              </a:rPr>
              <a:t>TJ</a:t>
            </a:r>
            <a:r>
              <a:rPr lang="en-US" sz="1000" b="1" i="0" baseline="0">
                <a:solidFill>
                  <a:srgbClr val="233060"/>
                </a:solidFill>
                <a:effectLst/>
              </a:rPr>
              <a:t>]</a:t>
            </a:r>
            <a:endParaRPr lang="cs-CZ" sz="1000">
              <a:solidFill>
                <a:srgbClr val="233060"/>
              </a:solidFill>
              <a:effectLst/>
            </a:endParaRPr>
          </a:p>
        </c:rich>
      </c:tx>
      <c:layout>
        <c:manualLayout>
          <c:xMode val="edge"/>
          <c:yMode val="edge"/>
          <c:x val="1.1007654639433821E-3"/>
          <c:y val="0"/>
        </c:manualLayout>
      </c:layout>
      <c:overlay val="0"/>
    </c:title>
    <c:autoTitleDeleted val="0"/>
    <c:plotArea>
      <c:layout>
        <c:manualLayout>
          <c:layoutTarget val="inner"/>
          <c:xMode val="edge"/>
          <c:yMode val="edge"/>
          <c:x val="8.6812774006998078E-2"/>
          <c:y val="0.23796791284800689"/>
          <c:w val="0.86009967640282103"/>
          <c:h val="0.58677991730458878"/>
        </c:manualLayout>
      </c:layout>
      <c:barChart>
        <c:barDir val="col"/>
        <c:grouping val="stacked"/>
        <c:varyColors val="0"/>
        <c:ser>
          <c:idx val="0"/>
          <c:order val="0"/>
          <c:tx>
            <c:strRef>
              <c:f>'8.2'!$A$10</c:f>
              <c:strCache>
                <c:ptCount val="1"/>
                <c:pt idx="0">
                  <c:v>Biomass</c:v>
                </c:pt>
              </c:strCache>
            </c:strRef>
          </c:tx>
          <c:spPr>
            <a:solidFill>
              <a:srgbClr val="23315F"/>
            </a:solidFill>
          </c:spPr>
          <c:invertIfNegative val="0"/>
          <c:val>
            <c:numRef>
              <c:f>'8.2'!$B$10:$M$10</c:f>
              <c:numCache>
                <c:formatCode>#,##0.0</c:formatCode>
                <c:ptCount val="12"/>
                <c:pt idx="0">
                  <c:v>248.12244000000004</c:v>
                </c:pt>
                <c:pt idx="1">
                  <c:v>163.69400299999998</c:v>
                </c:pt>
                <c:pt idx="2">
                  <c:v>151.54027300000001</c:v>
                </c:pt>
                <c:pt idx="3">
                  <c:v>104.71753600000002</c:v>
                </c:pt>
                <c:pt idx="4">
                  <c:v>62.695815999999994</c:v>
                </c:pt>
                <c:pt idx="5">
                  <c:v>45.994689000000008</c:v>
                </c:pt>
                <c:pt idx="6">
                  <c:v>50.865414999999992</c:v>
                </c:pt>
                <c:pt idx="7">
                  <c:v>47.205167999999993</c:v>
                </c:pt>
                <c:pt idx="8">
                  <c:v>79.325013000000013</c:v>
                </c:pt>
                <c:pt idx="9">
                  <c:v>135.31115699999998</c:v>
                </c:pt>
                <c:pt idx="10">
                  <c:v>190.08908000000002</c:v>
                </c:pt>
                <c:pt idx="11">
                  <c:v>218.59612900000002</c:v>
                </c:pt>
              </c:numCache>
            </c:numRef>
          </c:val>
          <c:extLst>
            <c:ext xmlns:c16="http://schemas.microsoft.com/office/drawing/2014/chart" uri="{C3380CC4-5D6E-409C-BE32-E72D297353CC}">
              <c16:uniqueId val="{00000000-9392-40E8-8779-969C3FF20C1C}"/>
            </c:ext>
          </c:extLst>
        </c:ser>
        <c:ser>
          <c:idx val="1"/>
          <c:order val="1"/>
          <c:tx>
            <c:strRef>
              <c:f>'8.2'!$A$11</c:f>
              <c:strCache>
                <c:ptCount val="1"/>
                <c:pt idx="0">
                  <c:v>Biogas</c:v>
                </c:pt>
              </c:strCache>
            </c:strRef>
          </c:tx>
          <c:spPr>
            <a:solidFill>
              <a:srgbClr val="5A6588"/>
            </a:solidFill>
          </c:spPr>
          <c:invertIfNegative val="0"/>
          <c:val>
            <c:numRef>
              <c:f>'8.2'!$B$11:$M$11</c:f>
              <c:numCache>
                <c:formatCode>#,##0.0</c:formatCode>
                <c:ptCount val="12"/>
                <c:pt idx="0">
                  <c:v>11.905053000000001</c:v>
                </c:pt>
                <c:pt idx="1">
                  <c:v>9.389933000000001</c:v>
                </c:pt>
                <c:pt idx="2">
                  <c:v>9.9274259999999988</c:v>
                </c:pt>
                <c:pt idx="3">
                  <c:v>8.1592530000000014</c:v>
                </c:pt>
                <c:pt idx="4">
                  <c:v>7.8207650000000006</c:v>
                </c:pt>
                <c:pt idx="5">
                  <c:v>6.6649309999999993</c:v>
                </c:pt>
                <c:pt idx="6">
                  <c:v>6.4702590000000004</c:v>
                </c:pt>
                <c:pt idx="7">
                  <c:v>6.1697570000000006</c:v>
                </c:pt>
                <c:pt idx="8">
                  <c:v>6.9794460000000003</c:v>
                </c:pt>
                <c:pt idx="9">
                  <c:v>7.7464870000000001</c:v>
                </c:pt>
                <c:pt idx="10">
                  <c:v>8.3136729999999996</c:v>
                </c:pt>
                <c:pt idx="11">
                  <c:v>9.7518999999999991</c:v>
                </c:pt>
              </c:numCache>
            </c:numRef>
          </c:val>
          <c:extLst>
            <c:ext xmlns:c16="http://schemas.microsoft.com/office/drawing/2014/chart" uri="{C3380CC4-5D6E-409C-BE32-E72D297353CC}">
              <c16:uniqueId val="{00000001-9392-40E8-8779-969C3FF20C1C}"/>
            </c:ext>
          </c:extLst>
        </c:ser>
        <c:ser>
          <c:idx val="2"/>
          <c:order val="2"/>
          <c:tx>
            <c:strRef>
              <c:f>'8.2'!$A$12</c:f>
              <c:strCache>
                <c:ptCount val="1"/>
                <c:pt idx="0">
                  <c:v>Hard coal</c:v>
                </c:pt>
              </c:strCache>
            </c:strRef>
          </c:tx>
          <c:spPr>
            <a:solidFill>
              <a:srgbClr val="9198B0"/>
            </a:solidFill>
          </c:spPr>
          <c:invertIfNegative val="0"/>
          <c:val>
            <c:numRef>
              <c:f>'8.2'!$B$12:$M$12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9392-40E8-8779-969C3FF20C1C}"/>
            </c:ext>
          </c:extLst>
        </c:ser>
        <c:ser>
          <c:idx val="3"/>
          <c:order val="3"/>
          <c:tx>
            <c:strRef>
              <c:f>'8.2'!$A$13</c:f>
              <c:strCache>
                <c:ptCount val="1"/>
                <c:pt idx="0">
                  <c:v>Electrical energy</c:v>
                </c:pt>
              </c:strCache>
            </c:strRef>
          </c:tx>
          <c:spPr>
            <a:solidFill>
              <a:srgbClr val="C8CBD7"/>
            </a:solidFill>
          </c:spPr>
          <c:invertIfNegative val="0"/>
          <c:val>
            <c:numRef>
              <c:f>'8.2'!$B$13:$M$13</c:f>
              <c:numCache>
                <c:formatCode>#,##0.0</c:formatCode>
                <c:ptCount val="12"/>
                <c:pt idx="0">
                  <c:v>0</c:v>
                </c:pt>
                <c:pt idx="1">
                  <c:v>0</c:v>
                </c:pt>
                <c:pt idx="2">
                  <c:v>0</c:v>
                </c:pt>
                <c:pt idx="3">
                  <c:v>0</c:v>
                </c:pt>
                <c:pt idx="4">
                  <c:v>2.2499999999999999E-2</c:v>
                </c:pt>
                <c:pt idx="5">
                  <c:v>1.4999999999999999E-2</c:v>
                </c:pt>
                <c:pt idx="6">
                  <c:v>7.0000000000000001E-3</c:v>
                </c:pt>
                <c:pt idx="7">
                  <c:v>1.2999999999999999E-2</c:v>
                </c:pt>
                <c:pt idx="8">
                  <c:v>5.3E-3</c:v>
                </c:pt>
                <c:pt idx="9">
                  <c:v>6.7000000000000002E-3</c:v>
                </c:pt>
                <c:pt idx="10">
                  <c:v>0</c:v>
                </c:pt>
                <c:pt idx="11">
                  <c:v>1E-3</c:v>
                </c:pt>
              </c:numCache>
            </c:numRef>
          </c:val>
          <c:extLst>
            <c:ext xmlns:c16="http://schemas.microsoft.com/office/drawing/2014/chart" uri="{C3380CC4-5D6E-409C-BE32-E72D297353CC}">
              <c16:uniqueId val="{00000003-9392-40E8-8779-969C3FF20C1C}"/>
            </c:ext>
          </c:extLst>
        </c:ser>
        <c:ser>
          <c:idx val="4"/>
          <c:order val="4"/>
          <c:tx>
            <c:strRef>
              <c:f>'8.2'!$A$14</c:f>
              <c:strCache>
                <c:ptCount val="1"/>
                <c:pt idx="0">
                  <c:v>Ambient energy (heat pump)</c:v>
                </c:pt>
              </c:strCache>
            </c:strRef>
          </c:tx>
          <c:spPr>
            <a:solidFill>
              <a:srgbClr val="E02C1F"/>
            </a:solidFill>
          </c:spPr>
          <c:invertIfNegative val="0"/>
          <c:val>
            <c:numRef>
              <c:f>'8.2'!$B$14:$M$14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9392-40E8-8779-969C3FF20C1C}"/>
            </c:ext>
          </c:extLst>
        </c:ser>
        <c:ser>
          <c:idx val="5"/>
          <c:order val="5"/>
          <c:tx>
            <c:strRef>
              <c:f>'8.2'!$A$15</c:f>
              <c:strCache>
                <c:ptCount val="1"/>
                <c:pt idx="0">
                  <c:v>Solar energy (solar panel)</c:v>
                </c:pt>
              </c:strCache>
            </c:strRef>
          </c:tx>
          <c:spPr>
            <a:solidFill>
              <a:srgbClr val="E86158"/>
            </a:solidFill>
          </c:spPr>
          <c:invertIfNegative val="0"/>
          <c:val>
            <c:numRef>
              <c:f>'8.2'!$B$15:$M$15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9392-40E8-8779-969C3FF20C1C}"/>
            </c:ext>
          </c:extLst>
        </c:ser>
        <c:ser>
          <c:idx val="6"/>
          <c:order val="6"/>
          <c:tx>
            <c:strRef>
              <c:f>'8.2'!$A$16</c:f>
              <c:strCache>
                <c:ptCount val="1"/>
                <c:pt idx="0">
                  <c:v>Brown coal</c:v>
                </c:pt>
              </c:strCache>
            </c:strRef>
          </c:tx>
          <c:spPr>
            <a:solidFill>
              <a:srgbClr val="F0948F"/>
            </a:solidFill>
          </c:spPr>
          <c:invertIfNegative val="0"/>
          <c:val>
            <c:numRef>
              <c:f>'8.2'!$B$16:$M$16</c:f>
              <c:numCache>
                <c:formatCode>#,##0.0</c:formatCode>
                <c:ptCount val="12"/>
                <c:pt idx="0">
                  <c:v>154.27045500000003</c:v>
                </c:pt>
                <c:pt idx="1">
                  <c:v>124.24414</c:v>
                </c:pt>
                <c:pt idx="2">
                  <c:v>98.528486000000001</c:v>
                </c:pt>
                <c:pt idx="3">
                  <c:v>65.150317000000001</c:v>
                </c:pt>
                <c:pt idx="4">
                  <c:v>34.853792999999996</c:v>
                </c:pt>
                <c:pt idx="5">
                  <c:v>27.061186999999997</c:v>
                </c:pt>
                <c:pt idx="6">
                  <c:v>23.931459999999998</c:v>
                </c:pt>
                <c:pt idx="7">
                  <c:v>42.541616999999995</c:v>
                </c:pt>
                <c:pt idx="8">
                  <c:v>56.702741000000003</c:v>
                </c:pt>
                <c:pt idx="9">
                  <c:v>63.772020000000005</c:v>
                </c:pt>
                <c:pt idx="10">
                  <c:v>111.48047800000001</c:v>
                </c:pt>
                <c:pt idx="11">
                  <c:v>136.47203500000001</c:v>
                </c:pt>
              </c:numCache>
            </c:numRef>
          </c:val>
          <c:extLst>
            <c:ext xmlns:c16="http://schemas.microsoft.com/office/drawing/2014/chart" uri="{C3380CC4-5D6E-409C-BE32-E72D297353CC}">
              <c16:uniqueId val="{00000006-9392-40E8-8779-969C3FF20C1C}"/>
            </c:ext>
          </c:extLst>
        </c:ser>
        <c:ser>
          <c:idx val="7"/>
          <c:order val="7"/>
          <c:tx>
            <c:strRef>
              <c:f>'8.2'!$A$17</c:f>
              <c:strCache>
                <c:ptCount val="1"/>
                <c:pt idx="0">
                  <c:v>Nuclear fuel</c:v>
                </c:pt>
              </c:strCache>
            </c:strRef>
          </c:tx>
          <c:spPr>
            <a:solidFill>
              <a:srgbClr val="F7C9C7"/>
            </a:solidFill>
          </c:spPr>
          <c:invertIfNegative val="0"/>
          <c:val>
            <c:numRef>
              <c:f>'8.2'!$B$17:$M$17</c:f>
              <c:numCache>
                <c:formatCode>#,##0.0</c:formatCode>
                <c:ptCount val="12"/>
                <c:pt idx="0">
                  <c:v>158.63900000000001</c:v>
                </c:pt>
                <c:pt idx="1">
                  <c:v>89.948660000000004</c:v>
                </c:pt>
                <c:pt idx="2">
                  <c:v>100.94001</c:v>
                </c:pt>
                <c:pt idx="3">
                  <c:v>74.255769999999998</c:v>
                </c:pt>
                <c:pt idx="4">
                  <c:v>42.562190000000001</c:v>
                </c:pt>
                <c:pt idx="5">
                  <c:v>27.184099999999997</c:v>
                </c:pt>
                <c:pt idx="6">
                  <c:v>15.81401</c:v>
                </c:pt>
                <c:pt idx="7">
                  <c:v>4.8730099999999998</c:v>
                </c:pt>
                <c:pt idx="8">
                  <c:v>8.4899400000000007</c:v>
                </c:pt>
                <c:pt idx="9">
                  <c:v>77.078999999999994</c:v>
                </c:pt>
                <c:pt idx="10">
                  <c:v>129.50716</c:v>
                </c:pt>
                <c:pt idx="11">
                  <c:v>147.93389999999999</c:v>
                </c:pt>
              </c:numCache>
            </c:numRef>
          </c:val>
          <c:extLst>
            <c:ext xmlns:c16="http://schemas.microsoft.com/office/drawing/2014/chart" uri="{C3380CC4-5D6E-409C-BE32-E72D297353CC}">
              <c16:uniqueId val="{00000007-9392-40E8-8779-969C3FF20C1C}"/>
            </c:ext>
          </c:extLst>
        </c:ser>
        <c:ser>
          <c:idx val="8"/>
          <c:order val="8"/>
          <c:tx>
            <c:strRef>
              <c:f>'8.2'!$A$18</c:f>
              <c:strCache>
                <c:ptCount val="1"/>
                <c:pt idx="0">
                  <c:v>Coke</c:v>
                </c:pt>
              </c:strCache>
            </c:strRef>
          </c:tx>
          <c:spPr>
            <a:solidFill>
              <a:srgbClr val="262626"/>
            </a:solidFill>
          </c:spPr>
          <c:invertIfNegative val="0"/>
          <c:val>
            <c:numRef>
              <c:f>'8.2'!$B$18:$M$18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9392-40E8-8779-969C3FF20C1C}"/>
            </c:ext>
          </c:extLst>
        </c:ser>
        <c:ser>
          <c:idx val="9"/>
          <c:order val="9"/>
          <c:tx>
            <c:strRef>
              <c:f>'8.2'!$A$19</c:f>
              <c:strCache>
                <c:ptCount val="1"/>
                <c:pt idx="0">
                  <c:v>Waste heat</c:v>
                </c:pt>
              </c:strCache>
            </c:strRef>
          </c:tx>
          <c:spPr>
            <a:solidFill>
              <a:srgbClr val="646363"/>
            </a:solidFill>
          </c:spPr>
          <c:invertIfNegative val="0"/>
          <c:val>
            <c:numRef>
              <c:f>'8.2'!$B$19:$M$19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9392-40E8-8779-969C3FF20C1C}"/>
            </c:ext>
          </c:extLst>
        </c:ser>
        <c:ser>
          <c:idx val="10"/>
          <c:order val="10"/>
          <c:tx>
            <c:strRef>
              <c:f>'8.2'!$A$20</c:f>
              <c:strCache>
                <c:ptCount val="1"/>
                <c:pt idx="0">
                  <c:v>Other liquid fuels</c:v>
                </c:pt>
              </c:strCache>
            </c:strRef>
          </c:tx>
          <c:spPr>
            <a:solidFill>
              <a:srgbClr val="9D9D9C"/>
            </a:solidFill>
          </c:spPr>
          <c:invertIfNegative val="0"/>
          <c:val>
            <c:numRef>
              <c:f>'8.2'!$B$20:$M$20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9392-40E8-8779-969C3FF20C1C}"/>
            </c:ext>
          </c:extLst>
        </c:ser>
        <c:ser>
          <c:idx val="11"/>
          <c:order val="11"/>
          <c:tx>
            <c:strRef>
              <c:f>'8.2'!$A$21</c:f>
              <c:strCache>
                <c:ptCount val="1"/>
                <c:pt idx="0">
                  <c:v>Other solid fuels</c:v>
                </c:pt>
              </c:strCache>
            </c:strRef>
          </c:tx>
          <c:spPr>
            <a:solidFill>
              <a:srgbClr val="D0D0D0"/>
            </a:solidFill>
          </c:spPr>
          <c:invertIfNegative val="0"/>
          <c:val>
            <c:numRef>
              <c:f>'8.2'!$B$21:$M$21</c:f>
              <c:numCache>
                <c:formatCode>#,##0.0</c:formatCode>
                <c:ptCount val="12"/>
                <c:pt idx="0">
                  <c:v>0.86593299999999995</c:v>
                </c:pt>
                <c:pt idx="1">
                  <c:v>0.79151899999999997</c:v>
                </c:pt>
                <c:pt idx="2">
                  <c:v>0.65112900000000007</c:v>
                </c:pt>
                <c:pt idx="3">
                  <c:v>0.76936699999999991</c:v>
                </c:pt>
                <c:pt idx="4">
                  <c:v>0.68213499999999994</c:v>
                </c:pt>
                <c:pt idx="5">
                  <c:v>0.62950600000000001</c:v>
                </c:pt>
                <c:pt idx="6">
                  <c:v>0.90344000000000002</c:v>
                </c:pt>
                <c:pt idx="7">
                  <c:v>0.32699299999999998</c:v>
                </c:pt>
                <c:pt idx="8">
                  <c:v>0.70570699999999997</c:v>
                </c:pt>
                <c:pt idx="9">
                  <c:v>0.87843300000000002</c:v>
                </c:pt>
                <c:pt idx="10">
                  <c:v>0.84731200000000007</c:v>
                </c:pt>
                <c:pt idx="11">
                  <c:v>0.47755399999999998</c:v>
                </c:pt>
              </c:numCache>
            </c:numRef>
          </c:val>
          <c:extLst>
            <c:ext xmlns:c16="http://schemas.microsoft.com/office/drawing/2014/chart" uri="{C3380CC4-5D6E-409C-BE32-E72D297353CC}">
              <c16:uniqueId val="{0000000B-9392-40E8-8779-969C3FF20C1C}"/>
            </c:ext>
          </c:extLst>
        </c:ser>
        <c:ser>
          <c:idx val="12"/>
          <c:order val="12"/>
          <c:tx>
            <c:strRef>
              <c:f>'8.2'!$A$22</c:f>
              <c:strCache>
                <c:ptCount val="1"/>
                <c:pt idx="0">
                  <c:v>Other gases</c:v>
                </c:pt>
              </c:strCache>
            </c:strRef>
          </c:tx>
          <c:spPr>
            <a:pattFill prst="ltUpDiag">
              <a:fgClr>
                <a:srgbClr val="23315F"/>
              </a:fgClr>
              <a:bgClr>
                <a:sysClr val="window" lastClr="FFFFFF"/>
              </a:bgClr>
            </a:pattFill>
          </c:spPr>
          <c:invertIfNegative val="0"/>
          <c:val>
            <c:numRef>
              <c:f>'8.2'!$B$22:$M$22</c:f>
              <c:numCache>
                <c:formatCode>#,##0.0</c:formatCode>
                <c:ptCount val="12"/>
                <c:pt idx="0">
                  <c:v>8.9867000000000002E-2</c:v>
                </c:pt>
                <c:pt idx="1">
                  <c:v>6.6519000000000009E-2</c:v>
                </c:pt>
                <c:pt idx="2">
                  <c:v>6.6213999999999995E-2</c:v>
                </c:pt>
                <c:pt idx="3">
                  <c:v>4.6188E-2</c:v>
                </c:pt>
                <c:pt idx="4">
                  <c:v>2.5381000000000001E-2</c:v>
                </c:pt>
                <c:pt idx="5">
                  <c:v>1.8022E-2</c:v>
                </c:pt>
                <c:pt idx="6">
                  <c:v>1.5571E-2</c:v>
                </c:pt>
                <c:pt idx="7">
                  <c:v>1.9588000000000001E-2</c:v>
                </c:pt>
                <c:pt idx="8">
                  <c:v>3.0536000000000001E-2</c:v>
                </c:pt>
                <c:pt idx="9">
                  <c:v>4.8562000000000001E-2</c:v>
                </c:pt>
                <c:pt idx="10">
                  <c:v>7.8447000000000003E-2</c:v>
                </c:pt>
                <c:pt idx="11">
                  <c:v>8.1966999999999998E-2</c:v>
                </c:pt>
              </c:numCache>
            </c:numRef>
          </c:val>
          <c:extLst>
            <c:ext xmlns:c16="http://schemas.microsoft.com/office/drawing/2014/chart" uri="{C3380CC4-5D6E-409C-BE32-E72D297353CC}">
              <c16:uniqueId val="{0000000C-9392-40E8-8779-969C3FF20C1C}"/>
            </c:ext>
          </c:extLst>
        </c:ser>
        <c:ser>
          <c:idx val="13"/>
          <c:order val="13"/>
          <c:tx>
            <c:strRef>
              <c:f>'8.2'!$A$23</c:f>
              <c:strCache>
                <c:ptCount val="1"/>
                <c:pt idx="0">
                  <c:v>Other</c:v>
                </c:pt>
              </c:strCache>
            </c:strRef>
          </c:tx>
          <c:spPr>
            <a:pattFill prst="ltUpDiag">
              <a:fgClr>
                <a:srgbClr val="E02C1F"/>
              </a:fgClr>
              <a:bgClr>
                <a:sysClr val="window" lastClr="FFFFFF"/>
              </a:bgClr>
            </a:pattFill>
          </c:spPr>
          <c:invertIfNegative val="0"/>
          <c:val>
            <c:numRef>
              <c:f>'8.2'!$B$23:$M$23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9392-40E8-8779-969C3FF20C1C}"/>
            </c:ext>
          </c:extLst>
        </c:ser>
        <c:ser>
          <c:idx val="14"/>
          <c:order val="14"/>
          <c:tx>
            <c:strRef>
              <c:f>'8.2'!$A$24</c:f>
              <c:strCache>
                <c:ptCount val="1"/>
                <c:pt idx="0">
                  <c:v>Fuel oils</c:v>
                </c:pt>
              </c:strCache>
            </c:strRef>
          </c:tx>
          <c:spPr>
            <a:pattFill prst="ltUpDiag">
              <a:fgClr>
                <a:srgbClr val="5A6588"/>
              </a:fgClr>
              <a:bgClr>
                <a:sysClr val="window" lastClr="FFFFFF"/>
              </a:bgClr>
            </a:pattFill>
          </c:spPr>
          <c:invertIfNegative val="0"/>
          <c:val>
            <c:numRef>
              <c:f>'8.2'!$B$24:$M$24</c:f>
              <c:numCache>
                <c:formatCode>#,##0.0</c:formatCode>
                <c:ptCount val="12"/>
                <c:pt idx="0">
                  <c:v>5.2518899999999995</c:v>
                </c:pt>
                <c:pt idx="1">
                  <c:v>1.895815</c:v>
                </c:pt>
                <c:pt idx="2">
                  <c:v>0.595696</c:v>
                </c:pt>
                <c:pt idx="3">
                  <c:v>5.3397119999999996</c:v>
                </c:pt>
                <c:pt idx="4">
                  <c:v>4.6835999999999996E-2</c:v>
                </c:pt>
                <c:pt idx="5">
                  <c:v>2.6794169999999999</c:v>
                </c:pt>
                <c:pt idx="6">
                  <c:v>4.8462000000000005E-2</c:v>
                </c:pt>
                <c:pt idx="7">
                  <c:v>4.9301000000000005E-2</c:v>
                </c:pt>
                <c:pt idx="8">
                  <c:v>0.168487</c:v>
                </c:pt>
                <c:pt idx="9">
                  <c:v>0.36396200000000001</c:v>
                </c:pt>
                <c:pt idx="10">
                  <c:v>3.457084</c:v>
                </c:pt>
                <c:pt idx="11">
                  <c:v>0.68748799999999999</c:v>
                </c:pt>
              </c:numCache>
            </c:numRef>
          </c:val>
          <c:extLst>
            <c:ext xmlns:c16="http://schemas.microsoft.com/office/drawing/2014/chart" uri="{C3380CC4-5D6E-409C-BE32-E72D297353CC}">
              <c16:uniqueId val="{0000000E-9392-40E8-8779-969C3FF20C1C}"/>
            </c:ext>
          </c:extLst>
        </c:ser>
        <c:ser>
          <c:idx val="15"/>
          <c:order val="15"/>
          <c:tx>
            <c:strRef>
              <c:f>'8.2'!$A$25</c:f>
              <c:strCache>
                <c:ptCount val="1"/>
                <c:pt idx="0">
                  <c:v>Natural gas</c:v>
                </c:pt>
              </c:strCache>
            </c:strRef>
          </c:tx>
          <c:spPr>
            <a:pattFill prst="ltUpDiag">
              <a:fgClr>
                <a:srgbClr val="E86158"/>
              </a:fgClr>
              <a:bgClr>
                <a:sysClr val="window" lastClr="FFFFFF"/>
              </a:bgClr>
            </a:pattFill>
          </c:spPr>
          <c:invertIfNegative val="0"/>
          <c:val>
            <c:numRef>
              <c:f>'8.2'!$B$25:$M$25</c:f>
              <c:numCache>
                <c:formatCode>#,##0.0</c:formatCode>
                <c:ptCount val="12"/>
                <c:pt idx="0">
                  <c:v>80.732166000000007</c:v>
                </c:pt>
                <c:pt idx="1">
                  <c:v>63.278947999999971</c:v>
                </c:pt>
                <c:pt idx="2">
                  <c:v>53.083939000000001</c:v>
                </c:pt>
                <c:pt idx="3">
                  <c:v>33.197043000000008</c:v>
                </c:pt>
                <c:pt idx="4">
                  <c:v>30.550278000000002</c:v>
                </c:pt>
                <c:pt idx="5">
                  <c:v>22.499607000000005</c:v>
                </c:pt>
                <c:pt idx="6">
                  <c:v>18.100138999999999</c:v>
                </c:pt>
                <c:pt idx="7">
                  <c:v>15.690106999999999</c:v>
                </c:pt>
                <c:pt idx="8">
                  <c:v>27.604823000000003</c:v>
                </c:pt>
                <c:pt idx="9">
                  <c:v>41.442421000000003</c:v>
                </c:pt>
                <c:pt idx="10">
                  <c:v>61.375825000000013</c:v>
                </c:pt>
                <c:pt idx="11">
                  <c:v>69.603882000000013</c:v>
                </c:pt>
              </c:numCache>
            </c:numRef>
          </c:val>
          <c:extLst>
            <c:ext xmlns:c16="http://schemas.microsoft.com/office/drawing/2014/chart" uri="{C3380CC4-5D6E-409C-BE32-E72D297353CC}">
              <c16:uniqueId val="{0000000F-9392-40E8-8779-969C3FF20C1C}"/>
            </c:ext>
          </c:extLst>
        </c:ser>
        <c:dLbls>
          <c:showLegendKey val="0"/>
          <c:showVal val="0"/>
          <c:showCatName val="0"/>
          <c:showSerName val="0"/>
          <c:showPercent val="0"/>
          <c:showBubbleSize val="0"/>
        </c:dLbls>
        <c:gapWidth val="50"/>
        <c:overlap val="100"/>
        <c:axId val="237336832"/>
        <c:axId val="237355008"/>
      </c:barChart>
      <c:catAx>
        <c:axId val="23733683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7355008"/>
        <c:crosses val="autoZero"/>
        <c:auto val="1"/>
        <c:lblAlgn val="ctr"/>
        <c:lblOffset val="100"/>
        <c:noMultiLvlLbl val="0"/>
      </c:catAx>
      <c:valAx>
        <c:axId val="237355008"/>
        <c:scaling>
          <c:orientation val="minMax"/>
          <c:max val="7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7336832"/>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accent1"/>
              </a:solidFill>
            </c:spPr>
            <c:extLst>
              <c:ext xmlns:c16="http://schemas.microsoft.com/office/drawing/2014/chart" uri="{C3380CC4-5D6E-409C-BE32-E72D297353CC}">
                <c16:uniqueId val="{00000001-07AB-4CA6-AAA1-96A4B03D0DB8}"/>
              </c:ext>
            </c:extLst>
          </c:dPt>
          <c:dPt>
            <c:idx val="1"/>
            <c:bubble3D val="0"/>
            <c:spPr>
              <a:solidFill>
                <a:schemeClr val="accent2"/>
              </a:solidFill>
            </c:spPr>
            <c:extLst>
              <c:ext xmlns:c16="http://schemas.microsoft.com/office/drawing/2014/chart" uri="{C3380CC4-5D6E-409C-BE32-E72D297353CC}">
                <c16:uniqueId val="{00000002-07AB-4CA6-AAA1-96A4B03D0DB8}"/>
              </c:ext>
            </c:extLst>
          </c:dPt>
          <c:dPt>
            <c:idx val="2"/>
            <c:bubble3D val="0"/>
            <c:spPr>
              <a:solidFill>
                <a:schemeClr val="accent3"/>
              </a:solidFill>
            </c:spPr>
            <c:extLst>
              <c:ext xmlns:c16="http://schemas.microsoft.com/office/drawing/2014/chart" uri="{C3380CC4-5D6E-409C-BE32-E72D297353CC}">
                <c16:uniqueId val="{00000003-07AB-4CA6-AAA1-96A4B03D0DB8}"/>
              </c:ext>
            </c:extLst>
          </c:dPt>
          <c:dPt>
            <c:idx val="3"/>
            <c:bubble3D val="0"/>
            <c:spPr>
              <a:solidFill>
                <a:schemeClr val="accent4"/>
              </a:solidFill>
            </c:spPr>
            <c:extLst>
              <c:ext xmlns:c16="http://schemas.microsoft.com/office/drawing/2014/chart" uri="{C3380CC4-5D6E-409C-BE32-E72D297353CC}">
                <c16:uniqueId val="{00000004-07AB-4CA6-AAA1-96A4B03D0DB8}"/>
              </c:ext>
            </c:extLst>
          </c:dPt>
          <c:dPt>
            <c:idx val="4"/>
            <c:bubble3D val="0"/>
            <c:spPr>
              <a:solidFill>
                <a:schemeClr val="accent5"/>
              </a:solidFill>
            </c:spPr>
            <c:extLst>
              <c:ext xmlns:c16="http://schemas.microsoft.com/office/drawing/2014/chart" uri="{C3380CC4-5D6E-409C-BE32-E72D297353CC}">
                <c16:uniqueId val="{00000005-07AB-4CA6-AAA1-96A4B03D0DB8}"/>
              </c:ext>
            </c:extLst>
          </c:dPt>
          <c:dPt>
            <c:idx val="5"/>
            <c:bubble3D val="0"/>
            <c:spPr>
              <a:solidFill>
                <a:schemeClr val="accent6"/>
              </a:solidFill>
            </c:spPr>
            <c:extLst>
              <c:ext xmlns:c16="http://schemas.microsoft.com/office/drawing/2014/chart" uri="{C3380CC4-5D6E-409C-BE32-E72D297353CC}">
                <c16:uniqueId val="{00000006-07AB-4CA6-AAA1-96A4B03D0DB8}"/>
              </c:ext>
            </c:extLst>
          </c:dPt>
          <c:dPt>
            <c:idx val="6"/>
            <c:bubble3D val="0"/>
            <c:spPr>
              <a:solidFill>
                <a:srgbClr val="F0948F"/>
              </a:solidFill>
            </c:spPr>
            <c:extLst>
              <c:ext xmlns:c16="http://schemas.microsoft.com/office/drawing/2014/chart" uri="{C3380CC4-5D6E-409C-BE32-E72D297353CC}">
                <c16:uniqueId val="{00000007-07AB-4CA6-AAA1-96A4B03D0DB8}"/>
              </c:ext>
            </c:extLst>
          </c:dPt>
          <c:dPt>
            <c:idx val="7"/>
            <c:bubble3D val="0"/>
            <c:spPr>
              <a:solidFill>
                <a:srgbClr val="F7C9C7"/>
              </a:solidFill>
            </c:spPr>
            <c:extLst>
              <c:ext xmlns:c16="http://schemas.microsoft.com/office/drawing/2014/chart" uri="{C3380CC4-5D6E-409C-BE32-E72D297353CC}">
                <c16:uniqueId val="{00000000-155B-4D88-8DC4-E7B4C54CBE27}"/>
              </c:ext>
            </c:extLst>
          </c:dPt>
          <c:cat>
            <c:numRef>
              <c:f>'8.2'!$U$27:$U$34</c:f>
              <c:numCache>
                <c:formatCode>#,##0.0</c:formatCode>
                <c:ptCount val="8"/>
              </c:numCache>
            </c:numRef>
          </c:cat>
          <c:val>
            <c:numRef>
              <c:f>'8.2'!$P$27:$P$34</c:f>
              <c:numCache>
                <c:formatCode>0.0</c:formatCode>
                <c:ptCount val="8"/>
              </c:numCache>
            </c:numRef>
          </c:val>
          <c:extLst>
            <c:ext xmlns:c16="http://schemas.microsoft.com/office/drawing/2014/chart" uri="{C3380CC4-5D6E-409C-BE32-E72D297353CC}">
              <c16:uniqueId val="{00000001-155B-4D88-8DC4-E7B4C54CBE27}"/>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D55E-4FBD-9696-50200E1DB18A}"/>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D55E-4FBD-9696-50200E1DB18A}"/>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D55E-4FBD-9696-50200E1DB18A}"/>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D55E-4FBD-9696-50200E1DB18A}"/>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D55E-4FBD-9696-50200E1DB18A}"/>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D55E-4FBD-9696-50200E1DB18A}"/>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D55E-4FBD-9696-50200E1DB18A}"/>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D55E-4FBD-9696-50200E1DB18A}"/>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D55E-4FBD-9696-50200E1DB18A}"/>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D55E-4FBD-9696-50200E1DB18A}"/>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D55E-4FBD-9696-50200E1DB18A}"/>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D55E-4FBD-9696-50200E1DB18A}"/>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D55E-4FBD-9696-50200E1DB18A}"/>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D55E-4FBD-9696-50200E1DB18A}"/>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D55E-4FBD-9696-50200E1DB18A}"/>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D55E-4FBD-9696-50200E1DB18A}"/>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86C6-41AE-A3FE-BEAD1A7565F0}"/>
              </c:ext>
            </c:extLst>
          </c:dPt>
          <c:cat>
            <c:numRef>
              <c:f>'14.2'!$J$19:$J$26</c:f>
              <c:numCache>
                <c:formatCode>General</c:formatCode>
                <c:ptCount val="8"/>
              </c:numCache>
            </c:numRef>
          </c:cat>
          <c:val>
            <c:numRef>
              <c:f>'14.2'!$K$19:$K$26</c:f>
              <c:numCache>
                <c:formatCode>General</c:formatCode>
                <c:ptCount val="8"/>
              </c:numCache>
            </c:numRef>
          </c:val>
          <c:extLst>
            <c:ext xmlns:c16="http://schemas.microsoft.com/office/drawing/2014/chart" uri="{C3380CC4-5D6E-409C-BE32-E72D297353CC}">
              <c16:uniqueId val="{00000002-86C6-41AE-A3FE-BEAD1A7565F0}"/>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'14.2'!$H$19:$H$22</c:f>
              <c:numCache>
                <c:formatCode>0.0</c:formatCode>
                <c:ptCount val="4"/>
              </c:numCache>
            </c:numRef>
          </c:cat>
          <c:val>
            <c:numRef>
              <c:f>'14.2'!$I$19:$I$22</c:f>
              <c:numCache>
                <c:formatCode>0.0%</c:formatCode>
                <c:ptCount val="4"/>
              </c:numCache>
            </c:numRef>
          </c:val>
          <c:extLst>
            <c:ext xmlns:c16="http://schemas.microsoft.com/office/drawing/2014/chart" uri="{C3380CC4-5D6E-409C-BE32-E72D297353CC}">
              <c16:uniqueId val="{00000000-E40A-450D-9AA7-B0C71B71C1F4}"/>
            </c:ext>
          </c:extLst>
        </c:ser>
        <c:dLbls>
          <c:showLegendKey val="0"/>
          <c:showVal val="0"/>
          <c:showCatName val="0"/>
          <c:showSerName val="0"/>
          <c:showPercent val="0"/>
          <c:showBubbleSize val="0"/>
        </c:dLbls>
        <c:gapWidth val="150"/>
        <c:axId val="237951616"/>
        <c:axId val="237953408"/>
      </c:barChart>
      <c:catAx>
        <c:axId val="237951616"/>
        <c:scaling>
          <c:orientation val="maxMin"/>
        </c:scaling>
        <c:delete val="0"/>
        <c:axPos val="l"/>
        <c:numFmt formatCode="0.0" sourceLinked="1"/>
        <c:majorTickMark val="none"/>
        <c:minorTickMark val="none"/>
        <c:tickLblPos val="nextTo"/>
        <c:txPr>
          <a:bodyPr/>
          <a:lstStyle/>
          <a:p>
            <a:pPr>
              <a:defRPr sz="900"/>
            </a:pPr>
            <a:endParaRPr lang="cs-CZ"/>
          </a:p>
        </c:txPr>
        <c:crossAx val="237953408"/>
        <c:crosses val="autoZero"/>
        <c:auto val="1"/>
        <c:lblAlgn val="ctr"/>
        <c:lblOffset val="100"/>
        <c:noMultiLvlLbl val="0"/>
      </c:catAx>
      <c:valAx>
        <c:axId val="23795340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79516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'14.2'!$H$31:$H$38</c:f>
              <c:numCache>
                <c:formatCode>General</c:formatCode>
                <c:ptCount val="8"/>
              </c:numCache>
            </c:numRef>
          </c:cat>
          <c:val>
            <c:numRef>
              <c:f>'14.2'!$I$31:$I$38</c:f>
              <c:numCache>
                <c:formatCode>0.0%</c:formatCode>
                <c:ptCount val="8"/>
              </c:numCache>
            </c:numRef>
          </c:val>
          <c:extLst>
            <c:ext xmlns:c16="http://schemas.microsoft.com/office/drawing/2014/chart" uri="{C3380CC4-5D6E-409C-BE32-E72D297353CC}">
              <c16:uniqueId val="{00000000-C041-4E2A-B2DA-BC2D9EF31675}"/>
            </c:ext>
          </c:extLst>
        </c:ser>
        <c:dLbls>
          <c:showLegendKey val="0"/>
          <c:showVal val="0"/>
          <c:showCatName val="0"/>
          <c:showSerName val="0"/>
          <c:showPercent val="0"/>
          <c:showBubbleSize val="0"/>
        </c:dLbls>
        <c:gapWidth val="150"/>
        <c:axId val="237982080"/>
        <c:axId val="237983616"/>
      </c:barChart>
      <c:catAx>
        <c:axId val="237982080"/>
        <c:scaling>
          <c:orientation val="minMax"/>
        </c:scaling>
        <c:delete val="0"/>
        <c:axPos val="l"/>
        <c:numFmt formatCode="General" sourceLinked="1"/>
        <c:majorTickMark val="none"/>
        <c:minorTickMark val="none"/>
        <c:tickLblPos val="nextTo"/>
        <c:txPr>
          <a:bodyPr/>
          <a:lstStyle/>
          <a:p>
            <a:pPr>
              <a:defRPr sz="900"/>
            </a:pPr>
            <a:endParaRPr lang="cs-CZ"/>
          </a:p>
        </c:txPr>
        <c:crossAx val="237983616"/>
        <c:crosses val="autoZero"/>
        <c:auto val="1"/>
        <c:lblAlgn val="ctr"/>
        <c:lblOffset val="100"/>
        <c:noMultiLvlLbl val="0"/>
      </c:catAx>
      <c:valAx>
        <c:axId val="23798361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798208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'14.2'!$J$31</c:f>
              <c:strCache>
                <c:ptCount val="1"/>
              </c:strCache>
            </c:strRef>
          </c:tx>
          <c:invertIfNegative val="0"/>
          <c:cat>
            <c:numRef>
              <c:f>'14.2'!$K$30:$M$30</c:f>
              <c:numCache>
                <c:formatCode>General</c:formatCode>
                <c:ptCount val="3"/>
              </c:numCache>
            </c:numRef>
          </c:cat>
          <c:val>
            <c:numRef>
              <c:f>'14.2'!$K$31:$M$31</c:f>
              <c:numCache>
                <c:formatCode>#,##0.0</c:formatCode>
                <c:ptCount val="3"/>
              </c:numCache>
            </c:numRef>
          </c:val>
          <c:extLst>
            <c:ext xmlns:c16="http://schemas.microsoft.com/office/drawing/2014/chart" uri="{C3380CC4-5D6E-409C-BE32-E72D297353CC}">
              <c16:uniqueId val="{00000000-BF63-4CB6-B87C-D59736B3174C}"/>
            </c:ext>
          </c:extLst>
        </c:ser>
        <c:ser>
          <c:idx val="1"/>
          <c:order val="1"/>
          <c:tx>
            <c:strRef>
              <c:f>'14.2'!$J$32</c:f>
              <c:strCache>
                <c:ptCount val="1"/>
              </c:strCache>
            </c:strRef>
          </c:tx>
          <c:invertIfNegative val="0"/>
          <c:cat>
            <c:numRef>
              <c:f>'14.2'!$K$30:$M$30</c:f>
              <c:numCache>
                <c:formatCode>General</c:formatCode>
                <c:ptCount val="3"/>
              </c:numCache>
            </c:numRef>
          </c:cat>
          <c:val>
            <c:numRef>
              <c:f>'14.2'!$K$32:$M$32</c:f>
              <c:numCache>
                <c:formatCode>#,##0.0</c:formatCode>
                <c:ptCount val="3"/>
              </c:numCache>
            </c:numRef>
          </c:val>
          <c:extLst>
            <c:ext xmlns:c16="http://schemas.microsoft.com/office/drawing/2014/chart" uri="{C3380CC4-5D6E-409C-BE32-E72D297353CC}">
              <c16:uniqueId val="{00000001-BF63-4CB6-B87C-D59736B3174C}"/>
            </c:ext>
          </c:extLst>
        </c:ser>
        <c:ser>
          <c:idx val="2"/>
          <c:order val="2"/>
          <c:tx>
            <c:strRef>
              <c:f>'14.2'!$J$33</c:f>
              <c:strCache>
                <c:ptCount val="1"/>
              </c:strCache>
            </c:strRef>
          </c:tx>
          <c:invertIfNegative val="0"/>
          <c:cat>
            <c:numRef>
              <c:f>'14.2'!$K$30:$M$30</c:f>
              <c:numCache>
                <c:formatCode>General</c:formatCode>
                <c:ptCount val="3"/>
              </c:numCache>
            </c:numRef>
          </c:cat>
          <c:val>
            <c:numRef>
              <c:f>'14.2'!$K$33:$M$33</c:f>
              <c:numCache>
                <c:formatCode>#,##0.0</c:formatCode>
                <c:ptCount val="3"/>
              </c:numCache>
            </c:numRef>
          </c:val>
          <c:extLst>
            <c:ext xmlns:c16="http://schemas.microsoft.com/office/drawing/2014/chart" uri="{C3380CC4-5D6E-409C-BE32-E72D297353CC}">
              <c16:uniqueId val="{00000002-BF63-4CB6-B87C-D59736B3174C}"/>
            </c:ext>
          </c:extLst>
        </c:ser>
        <c:ser>
          <c:idx val="3"/>
          <c:order val="3"/>
          <c:tx>
            <c:strRef>
              <c:f>'14.2'!$J$34</c:f>
              <c:strCache>
                <c:ptCount val="1"/>
              </c:strCache>
            </c:strRef>
          </c:tx>
          <c:invertIfNegative val="0"/>
          <c:cat>
            <c:numRef>
              <c:f>'14.2'!$K$30:$M$30</c:f>
              <c:numCache>
                <c:formatCode>General</c:formatCode>
                <c:ptCount val="3"/>
              </c:numCache>
            </c:numRef>
          </c:cat>
          <c:val>
            <c:numRef>
              <c:f>'14.2'!$K$34:$M$34</c:f>
              <c:numCache>
                <c:formatCode>#,##0.0</c:formatCode>
                <c:ptCount val="3"/>
              </c:numCache>
            </c:numRef>
          </c:val>
          <c:extLst>
            <c:ext xmlns:c16="http://schemas.microsoft.com/office/drawing/2014/chart" uri="{C3380CC4-5D6E-409C-BE32-E72D297353CC}">
              <c16:uniqueId val="{00000003-BF63-4CB6-B87C-D59736B3174C}"/>
            </c:ext>
          </c:extLst>
        </c:ser>
        <c:ser>
          <c:idx val="4"/>
          <c:order val="4"/>
          <c:tx>
            <c:strRef>
              <c:f>'14.2'!$J$35</c:f>
              <c:strCache>
                <c:ptCount val="1"/>
              </c:strCache>
            </c:strRef>
          </c:tx>
          <c:invertIfNegative val="0"/>
          <c:cat>
            <c:numRef>
              <c:f>'14.2'!$K$30:$M$30</c:f>
              <c:numCache>
                <c:formatCode>General</c:formatCode>
                <c:ptCount val="3"/>
              </c:numCache>
            </c:numRef>
          </c:cat>
          <c:val>
            <c:numRef>
              <c:f>'14.2'!$K$35:$M$35</c:f>
              <c:numCache>
                <c:formatCode>#,##0.0</c:formatCode>
                <c:ptCount val="3"/>
              </c:numCache>
            </c:numRef>
          </c:val>
          <c:extLst>
            <c:ext xmlns:c16="http://schemas.microsoft.com/office/drawing/2014/chart" uri="{C3380CC4-5D6E-409C-BE32-E72D297353CC}">
              <c16:uniqueId val="{00000004-BF63-4CB6-B87C-D59736B3174C}"/>
            </c:ext>
          </c:extLst>
        </c:ser>
        <c:ser>
          <c:idx val="5"/>
          <c:order val="5"/>
          <c:tx>
            <c:strRef>
              <c:f>'14.2'!$J$36</c:f>
              <c:strCache>
                <c:ptCount val="1"/>
              </c:strCache>
            </c:strRef>
          </c:tx>
          <c:invertIfNegative val="0"/>
          <c:cat>
            <c:numRef>
              <c:f>'14.2'!$K$30:$M$30</c:f>
              <c:numCache>
                <c:formatCode>General</c:formatCode>
                <c:ptCount val="3"/>
              </c:numCache>
            </c:numRef>
          </c:cat>
          <c:val>
            <c:numRef>
              <c:f>'14.2'!$K$36:$M$36</c:f>
              <c:numCache>
                <c:formatCode>#,##0.0</c:formatCode>
                <c:ptCount val="3"/>
              </c:numCache>
            </c:numRef>
          </c:val>
          <c:extLst>
            <c:ext xmlns:c16="http://schemas.microsoft.com/office/drawing/2014/chart" uri="{C3380CC4-5D6E-409C-BE32-E72D297353CC}">
              <c16:uniqueId val="{00000005-BF63-4CB6-B87C-D59736B3174C}"/>
            </c:ext>
          </c:extLst>
        </c:ser>
        <c:ser>
          <c:idx val="6"/>
          <c:order val="6"/>
          <c:tx>
            <c:strRef>
              <c:f>'14.2'!$J$37</c:f>
              <c:strCache>
                <c:ptCount val="1"/>
              </c:strCache>
            </c:strRef>
          </c:tx>
          <c:invertIfNegative val="0"/>
          <c:cat>
            <c:numRef>
              <c:f>'14.2'!$K$30:$M$30</c:f>
              <c:numCache>
                <c:formatCode>General</c:formatCode>
                <c:ptCount val="3"/>
              </c:numCache>
            </c:numRef>
          </c:cat>
          <c:val>
            <c:numRef>
              <c:f>'14.2'!$K$37:$M$37</c:f>
              <c:numCache>
                <c:formatCode>#,##0.0</c:formatCode>
                <c:ptCount val="3"/>
              </c:numCache>
            </c:numRef>
          </c:val>
          <c:extLst>
            <c:ext xmlns:c16="http://schemas.microsoft.com/office/drawing/2014/chart" uri="{C3380CC4-5D6E-409C-BE32-E72D297353CC}">
              <c16:uniqueId val="{00000006-BF63-4CB6-B87C-D59736B3174C}"/>
            </c:ext>
          </c:extLst>
        </c:ser>
        <c:ser>
          <c:idx val="7"/>
          <c:order val="7"/>
          <c:tx>
            <c:strRef>
              <c:f>'14.2'!$J$38</c:f>
              <c:strCache>
                <c:ptCount val="1"/>
              </c:strCache>
            </c:strRef>
          </c:tx>
          <c:spPr>
            <a:solidFill>
              <a:srgbClr val="FFC000"/>
            </a:solidFill>
          </c:spPr>
          <c:invertIfNegative val="0"/>
          <c:cat>
            <c:numRef>
              <c:f>'14.2'!$K$30:$M$30</c:f>
              <c:numCache>
                <c:formatCode>General</c:formatCode>
                <c:ptCount val="3"/>
              </c:numCache>
            </c:numRef>
          </c:cat>
          <c:val>
            <c:numRef>
              <c:f>'14.2'!$K$38:$M$38</c:f>
              <c:numCache>
                <c:formatCode>#,##0.0</c:formatCode>
                <c:ptCount val="3"/>
              </c:numCache>
            </c:numRef>
          </c:val>
          <c:extLst>
            <c:ext xmlns:c16="http://schemas.microsoft.com/office/drawing/2014/chart" uri="{C3380CC4-5D6E-409C-BE32-E72D297353CC}">
              <c16:uniqueId val="{00000007-BF63-4CB6-B87C-D59736B3174C}"/>
            </c:ext>
          </c:extLst>
        </c:ser>
        <c:dLbls>
          <c:showLegendKey val="0"/>
          <c:showVal val="0"/>
          <c:showCatName val="0"/>
          <c:showSerName val="0"/>
          <c:showPercent val="0"/>
          <c:showBubbleSize val="0"/>
        </c:dLbls>
        <c:gapWidth val="150"/>
        <c:overlap val="100"/>
        <c:axId val="238024960"/>
        <c:axId val="239357952"/>
      </c:barChart>
      <c:catAx>
        <c:axId val="238024960"/>
        <c:scaling>
          <c:orientation val="minMax"/>
        </c:scaling>
        <c:delete val="0"/>
        <c:axPos val="b"/>
        <c:numFmt formatCode="General" sourceLinked="1"/>
        <c:majorTickMark val="none"/>
        <c:minorTickMark val="none"/>
        <c:tickLblPos val="nextTo"/>
        <c:txPr>
          <a:bodyPr/>
          <a:lstStyle/>
          <a:p>
            <a:pPr>
              <a:defRPr sz="900"/>
            </a:pPr>
            <a:endParaRPr lang="cs-CZ"/>
          </a:p>
        </c:txPr>
        <c:crossAx val="239357952"/>
        <c:crosses val="autoZero"/>
        <c:auto val="1"/>
        <c:lblAlgn val="ctr"/>
        <c:lblOffset val="100"/>
        <c:noMultiLvlLbl val="0"/>
      </c:catAx>
      <c:valAx>
        <c:axId val="239357952"/>
        <c:scaling>
          <c:orientation val="minMax"/>
          <c:max val="160000"/>
        </c:scaling>
        <c:delete val="0"/>
        <c:axPos val="l"/>
        <c:majorGridlines/>
        <c:numFmt formatCode="#,##0" sourceLinked="0"/>
        <c:majorTickMark val="out"/>
        <c:minorTickMark val="none"/>
        <c:tickLblPos val="nextTo"/>
        <c:spPr>
          <a:ln>
            <a:noFill/>
          </a:ln>
        </c:spPr>
        <c:txPr>
          <a:bodyPr/>
          <a:lstStyle/>
          <a:p>
            <a:pPr>
              <a:defRPr sz="900"/>
            </a:pPr>
            <a:endParaRPr lang="cs-CZ"/>
          </a:p>
        </c:txPr>
        <c:crossAx val="238024960"/>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233060"/>
                </a:solidFill>
              </a:defRPr>
            </a:pPr>
            <a:r>
              <a:rPr lang="en-US" sz="1000" b="1" i="0" baseline="0">
                <a:solidFill>
                  <a:srgbClr val="233060"/>
                </a:solidFill>
                <a:effectLst/>
              </a:rPr>
              <a:t>Shares of fuels in gross heat production</a:t>
            </a:r>
            <a:endParaRPr lang="cs-CZ" sz="1000">
              <a:solidFill>
                <a:srgbClr val="233060"/>
              </a:solidFill>
              <a:effectLst/>
            </a:endParaRPr>
          </a:p>
        </c:rich>
      </c:tx>
      <c:layout>
        <c:manualLayout>
          <c:xMode val="edge"/>
          <c:yMode val="edge"/>
          <c:x val="2.4144810606041896E-3"/>
          <c:y val="1.6399302087024253E-2"/>
        </c:manualLayout>
      </c:layout>
      <c:overlay val="0"/>
    </c:title>
    <c:autoTitleDeleted val="0"/>
    <c:plotArea>
      <c:layout>
        <c:manualLayout>
          <c:layoutTarget val="inner"/>
          <c:xMode val="edge"/>
          <c:yMode val="edge"/>
          <c:x val="8.4615131625313048E-2"/>
          <c:y val="0.13996688115748598"/>
          <c:w val="0.76550208681263932"/>
          <c:h val="0.84562035940197744"/>
        </c:manualLayout>
      </c:layout>
      <c:doughnutChart>
        <c:varyColors val="1"/>
        <c:ser>
          <c:idx val="0"/>
          <c:order val="0"/>
          <c:dPt>
            <c:idx val="0"/>
            <c:bubble3D val="0"/>
            <c:spPr>
              <a:solidFill>
                <a:schemeClr val="tx2"/>
              </a:solidFill>
            </c:spPr>
            <c:extLst>
              <c:ext xmlns:c16="http://schemas.microsoft.com/office/drawing/2014/chart" uri="{C3380CC4-5D6E-409C-BE32-E72D297353CC}">
                <c16:uniqueId val="{00000001-2D58-41CF-B8C3-A7EEB731B536}"/>
              </c:ext>
            </c:extLst>
          </c:dPt>
          <c:dPt>
            <c:idx val="1"/>
            <c:bubble3D val="0"/>
            <c:spPr>
              <a:solidFill>
                <a:schemeClr val="accent2"/>
              </a:solidFill>
            </c:spPr>
            <c:extLst>
              <c:ext xmlns:c16="http://schemas.microsoft.com/office/drawing/2014/chart" uri="{C3380CC4-5D6E-409C-BE32-E72D297353CC}">
                <c16:uniqueId val="{00000003-2D58-41CF-B8C3-A7EEB731B536}"/>
              </c:ext>
            </c:extLst>
          </c:dPt>
          <c:dPt>
            <c:idx val="2"/>
            <c:bubble3D val="0"/>
            <c:spPr>
              <a:solidFill>
                <a:schemeClr val="accent3"/>
              </a:solidFill>
            </c:spPr>
            <c:extLst>
              <c:ext xmlns:c16="http://schemas.microsoft.com/office/drawing/2014/chart" uri="{C3380CC4-5D6E-409C-BE32-E72D297353CC}">
                <c16:uniqueId val="{00000005-2D58-41CF-B8C3-A7EEB731B536}"/>
              </c:ext>
            </c:extLst>
          </c:dPt>
          <c:dPt>
            <c:idx val="3"/>
            <c:bubble3D val="0"/>
            <c:spPr>
              <a:solidFill>
                <a:schemeClr val="accent4"/>
              </a:solidFill>
            </c:spPr>
            <c:extLst>
              <c:ext xmlns:c16="http://schemas.microsoft.com/office/drawing/2014/chart" uri="{C3380CC4-5D6E-409C-BE32-E72D297353CC}">
                <c16:uniqueId val="{0000000A-D1CC-4EE3-AE6B-71BF6A6E80D7}"/>
              </c:ext>
            </c:extLst>
          </c:dPt>
          <c:dPt>
            <c:idx val="4"/>
            <c:bubble3D val="0"/>
            <c:spPr>
              <a:solidFill>
                <a:schemeClr val="accent5"/>
              </a:solidFill>
            </c:spPr>
            <c:extLst>
              <c:ext xmlns:c16="http://schemas.microsoft.com/office/drawing/2014/chart" uri="{C3380CC4-5D6E-409C-BE32-E72D297353CC}">
                <c16:uniqueId val="{0000000B-D1CC-4EE3-AE6B-71BF6A6E80D7}"/>
              </c:ext>
            </c:extLst>
          </c:dPt>
          <c:dPt>
            <c:idx val="5"/>
            <c:bubble3D val="0"/>
            <c:spPr>
              <a:solidFill>
                <a:schemeClr val="accent6"/>
              </a:solidFill>
            </c:spPr>
            <c:extLst>
              <c:ext xmlns:c16="http://schemas.microsoft.com/office/drawing/2014/chart" uri="{C3380CC4-5D6E-409C-BE32-E72D297353CC}">
                <c16:uniqueId val="{0000000C-D1CC-4EE3-AE6B-71BF6A6E80D7}"/>
              </c:ext>
            </c:extLst>
          </c:dPt>
          <c:dPt>
            <c:idx val="6"/>
            <c:bubble3D val="0"/>
            <c:spPr>
              <a:solidFill>
                <a:srgbClr val="F0948F"/>
              </a:solidFill>
            </c:spPr>
            <c:extLst>
              <c:ext xmlns:c16="http://schemas.microsoft.com/office/drawing/2014/chart" uri="{C3380CC4-5D6E-409C-BE32-E72D297353CC}">
                <c16:uniqueId val="{00000007-2D58-41CF-B8C3-A7EEB731B536}"/>
              </c:ext>
            </c:extLst>
          </c:dPt>
          <c:dPt>
            <c:idx val="7"/>
            <c:bubble3D val="0"/>
            <c:spPr>
              <a:solidFill>
                <a:srgbClr val="F7C9C7"/>
              </a:solidFill>
            </c:spPr>
            <c:extLst>
              <c:ext xmlns:c16="http://schemas.microsoft.com/office/drawing/2014/chart" uri="{C3380CC4-5D6E-409C-BE32-E72D297353CC}">
                <c16:uniqueId val="{0000000D-D1CC-4EE3-AE6B-71BF6A6E80D7}"/>
              </c:ext>
            </c:extLst>
          </c:dPt>
          <c:dPt>
            <c:idx val="8"/>
            <c:bubble3D val="0"/>
            <c:spPr>
              <a:solidFill>
                <a:schemeClr val="tx1"/>
              </a:solidFill>
            </c:spPr>
            <c:extLst>
              <c:ext xmlns:c16="http://schemas.microsoft.com/office/drawing/2014/chart" uri="{C3380CC4-5D6E-409C-BE32-E72D297353CC}">
                <c16:uniqueId val="{0000000E-D1CC-4EE3-AE6B-71BF6A6E80D7}"/>
              </c:ext>
            </c:extLst>
          </c:dPt>
          <c:dPt>
            <c:idx val="9"/>
            <c:bubble3D val="0"/>
            <c:spPr>
              <a:solidFill>
                <a:srgbClr val="646363"/>
              </a:solidFill>
            </c:spPr>
            <c:extLst>
              <c:ext xmlns:c16="http://schemas.microsoft.com/office/drawing/2014/chart" uri="{C3380CC4-5D6E-409C-BE32-E72D297353CC}">
                <c16:uniqueId val="{0000000A-546B-4CF4-BA66-24C6A2768B6A}"/>
              </c:ext>
            </c:extLst>
          </c:dPt>
          <c:dPt>
            <c:idx val="10"/>
            <c:bubble3D val="0"/>
            <c:spPr>
              <a:solidFill>
                <a:srgbClr val="9D9D9C"/>
              </a:solidFill>
            </c:spPr>
            <c:extLst>
              <c:ext xmlns:c16="http://schemas.microsoft.com/office/drawing/2014/chart" uri="{C3380CC4-5D6E-409C-BE32-E72D297353CC}">
                <c16:uniqueId val="{0000000F-D1CC-4EE3-AE6B-71BF6A6E80D7}"/>
              </c:ext>
            </c:extLst>
          </c:dPt>
          <c:dPt>
            <c:idx val="11"/>
            <c:bubble3D val="0"/>
            <c:spPr>
              <a:solidFill>
                <a:srgbClr val="D0D0D0"/>
              </a:solidFill>
            </c:spPr>
            <c:extLst>
              <c:ext xmlns:c16="http://schemas.microsoft.com/office/drawing/2014/chart" uri="{C3380CC4-5D6E-409C-BE32-E72D297353CC}">
                <c16:uniqueId val="{0000000B-546B-4CF4-BA66-24C6A2768B6A}"/>
              </c:ext>
            </c:extLst>
          </c:dPt>
          <c:dPt>
            <c:idx val="12"/>
            <c:bubble3D val="0"/>
            <c:spPr>
              <a:pattFill prst="ltUpDiag">
                <a:fgClr>
                  <a:schemeClr val="tx2"/>
                </a:fgClr>
                <a:bgClr>
                  <a:schemeClr val="bg1"/>
                </a:bgClr>
              </a:pattFill>
            </c:spPr>
            <c:extLst>
              <c:ext xmlns:c16="http://schemas.microsoft.com/office/drawing/2014/chart" uri="{C3380CC4-5D6E-409C-BE32-E72D297353CC}">
                <c16:uniqueId val="{0000000C-546B-4CF4-BA66-24C6A2768B6A}"/>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10-D1CC-4EE3-AE6B-71BF6A6E80D7}"/>
              </c:ext>
            </c:extLst>
          </c:dPt>
          <c:dPt>
            <c:idx val="14"/>
            <c:bubble3D val="0"/>
            <c:spPr>
              <a:pattFill prst="ltUpDiag">
                <a:fgClr>
                  <a:schemeClr val="accent2"/>
                </a:fgClr>
                <a:bgClr>
                  <a:schemeClr val="bg1"/>
                </a:bgClr>
              </a:pattFill>
            </c:spPr>
            <c:extLst>
              <c:ext xmlns:c16="http://schemas.microsoft.com/office/drawing/2014/chart" uri="{C3380CC4-5D6E-409C-BE32-E72D297353CC}">
                <c16:uniqueId val="{00000011-D1CC-4EE3-AE6B-71BF6A6E80D7}"/>
              </c:ext>
            </c:extLst>
          </c:dPt>
          <c:dPt>
            <c:idx val="15"/>
            <c:bubble3D val="0"/>
            <c:spPr>
              <a:pattFill prst="ltUpDiag">
                <a:fgClr>
                  <a:schemeClr val="accent6"/>
                </a:fgClr>
                <a:bgClr>
                  <a:schemeClr val="bg1"/>
                </a:bgClr>
              </a:pattFill>
            </c:spPr>
            <c:extLst>
              <c:ext xmlns:c16="http://schemas.microsoft.com/office/drawing/2014/chart" uri="{C3380CC4-5D6E-409C-BE32-E72D297353CC}">
                <c16:uniqueId val="{00000009-2D58-41CF-B8C3-A7EEB731B536}"/>
              </c:ext>
            </c:extLst>
          </c:dPt>
          <c:dLbls>
            <c:dLbl>
              <c:idx val="2"/>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2D58-41CF-B8C3-A7EEB731B536}"/>
                </c:ext>
              </c:extLst>
            </c:dLbl>
            <c:dLbl>
              <c:idx val="3"/>
              <c:delete val="1"/>
              <c:extLst>
                <c:ext xmlns:c15="http://schemas.microsoft.com/office/drawing/2012/chart" uri="{CE6537A1-D6FC-4f65-9D91-7224C49458BB}"/>
                <c:ext xmlns:c16="http://schemas.microsoft.com/office/drawing/2014/chart" uri="{C3380CC4-5D6E-409C-BE32-E72D297353CC}">
                  <c16:uniqueId val="{0000000A-D1CC-4EE3-AE6B-71BF6A6E80D7}"/>
                </c:ext>
              </c:extLst>
            </c:dLbl>
            <c:dLbl>
              <c:idx val="4"/>
              <c:delete val="1"/>
              <c:extLst>
                <c:ext xmlns:c15="http://schemas.microsoft.com/office/drawing/2012/chart" uri="{CE6537A1-D6FC-4f65-9D91-7224C49458BB}"/>
                <c:ext xmlns:c16="http://schemas.microsoft.com/office/drawing/2014/chart" uri="{C3380CC4-5D6E-409C-BE32-E72D297353CC}">
                  <c16:uniqueId val="{0000000B-D1CC-4EE3-AE6B-71BF6A6E80D7}"/>
                </c:ext>
              </c:extLst>
            </c:dLbl>
            <c:dLbl>
              <c:idx val="5"/>
              <c:delete val="1"/>
              <c:extLst>
                <c:ext xmlns:c15="http://schemas.microsoft.com/office/drawing/2012/chart" uri="{CE6537A1-D6FC-4f65-9D91-7224C49458BB}"/>
                <c:ext xmlns:c16="http://schemas.microsoft.com/office/drawing/2014/chart" uri="{C3380CC4-5D6E-409C-BE32-E72D297353CC}">
                  <c16:uniqueId val="{0000000C-D1CC-4EE3-AE6B-71BF6A6E80D7}"/>
                </c:ext>
              </c:extLst>
            </c:dLbl>
            <c:dLbl>
              <c:idx val="6"/>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7-2D58-41CF-B8C3-A7EEB731B536}"/>
                </c:ext>
              </c:extLst>
            </c:dLbl>
            <c:dLbl>
              <c:idx val="7"/>
              <c:layout>
                <c:manualLayout>
                  <c:x val="-0.15021299633066654"/>
                  <c:y val="9.3129756629883625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1CC-4EE3-AE6B-71BF6A6E80D7}"/>
                </c:ext>
              </c:extLst>
            </c:dLbl>
            <c:dLbl>
              <c:idx val="8"/>
              <c:delete val="1"/>
              <c:extLst>
                <c:ext xmlns:c15="http://schemas.microsoft.com/office/drawing/2012/chart" uri="{CE6537A1-D6FC-4f65-9D91-7224C49458BB}"/>
                <c:ext xmlns:c16="http://schemas.microsoft.com/office/drawing/2014/chart" uri="{C3380CC4-5D6E-409C-BE32-E72D297353CC}">
                  <c16:uniqueId val="{0000000E-D1CC-4EE3-AE6B-71BF6A6E80D7}"/>
                </c:ext>
              </c:extLst>
            </c:dLbl>
            <c:dLbl>
              <c:idx val="10"/>
              <c:layout>
                <c:manualLayout>
                  <c:x val="-0.15552573077440879"/>
                  <c:y val="5.1222181456708593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D1CC-4EE3-AE6B-71BF6A6E80D7}"/>
                </c:ext>
              </c:extLst>
            </c:dLbl>
            <c:dLbl>
              <c:idx val="11"/>
              <c:numFmt formatCode="0%" sourceLinked="0"/>
              <c:spPr>
                <a:noFill/>
                <a:ln>
                  <a:noFill/>
                </a:ln>
                <a:effectLst/>
              </c:spPr>
              <c:txPr>
                <a:bodyPr/>
                <a:lstStyle/>
                <a:p>
                  <a:pPr>
                    <a:defRPr sz="900">
                      <a:solidFill>
                        <a:schemeClr val="tx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B-546B-4CF4-BA66-24C6A2768B6A}"/>
                </c:ext>
              </c:extLst>
            </c:dLbl>
            <c:dLbl>
              <c:idx val="12"/>
              <c:numFmt formatCode="0%" sourceLinked="0"/>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C-546B-4CF4-BA66-24C6A2768B6A}"/>
                </c:ext>
              </c:extLst>
            </c:dLbl>
            <c:dLbl>
              <c:idx val="13"/>
              <c:delete val="1"/>
              <c:extLst>
                <c:ext xmlns:c15="http://schemas.microsoft.com/office/drawing/2012/chart" uri="{CE6537A1-D6FC-4f65-9D91-7224C49458BB}"/>
                <c:ext xmlns:c16="http://schemas.microsoft.com/office/drawing/2014/chart" uri="{C3380CC4-5D6E-409C-BE32-E72D297353CC}">
                  <c16:uniqueId val="{00000010-D1CC-4EE3-AE6B-71BF6A6E80D7}"/>
                </c:ext>
              </c:extLst>
            </c:dLbl>
            <c:dLbl>
              <c:idx val="14"/>
              <c:layout>
                <c:manualLayout>
                  <c:x val="-0.16700271625982663"/>
                  <c:y val="-5.3296832519590963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D1CC-4EE3-AE6B-71BF6A6E80D7}"/>
                </c:ext>
              </c:extLst>
            </c:dLbl>
            <c:dLbl>
              <c:idx val="15"/>
              <c:numFmt formatCode="0%" sourceLinked="0"/>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9-2D58-41CF-B8C3-A7EEB731B536}"/>
                </c:ext>
              </c:extLst>
            </c:dLbl>
            <c:numFmt formatCode="0%" sourceLinked="0"/>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'4.1'!$A$25:$A$40</c:f>
              <c:strCache>
                <c:ptCount val="16"/>
                <c:pt idx="0">
                  <c:v>Biomasa</c:v>
                </c:pt>
                <c:pt idx="1">
                  <c:v>Bioplyn</c:v>
                </c:pt>
                <c:pt idx="2">
                  <c:v>Černé uhlí</c:v>
                </c:pt>
                <c:pt idx="3">
                  <c:v>Elektrická energie</c:v>
                </c:pt>
                <c:pt idx="4">
                  <c:v>Energie prostředí (tepelné čerpadlo)</c:v>
                </c:pt>
                <c:pt idx="5">
                  <c:v>Energie Slunce (solární kolektor)</c:v>
                </c:pt>
                <c:pt idx="6">
                  <c:v>Hnědé uhlí</c:v>
                </c:pt>
                <c:pt idx="7">
                  <c:v>Jaderné palivo</c:v>
                </c:pt>
                <c:pt idx="8">
                  <c:v>Koks</c:v>
                </c:pt>
                <c:pt idx="9">
                  <c:v>Odpadní teplo</c:v>
                </c:pt>
                <c:pt idx="10">
                  <c:v>Ostatní kapalná paliva</c:v>
                </c:pt>
                <c:pt idx="11">
                  <c:v>Ostatní pevná paliva</c:v>
                </c:pt>
                <c:pt idx="12">
                  <c:v>Ostatní plyny</c:v>
                </c:pt>
                <c:pt idx="13">
                  <c:v>Ostatní</c:v>
                </c:pt>
                <c:pt idx="14">
                  <c:v>Topné oleje</c:v>
                </c:pt>
                <c:pt idx="15">
                  <c:v>Zemní plyn</c:v>
                </c:pt>
              </c:strCache>
            </c:strRef>
          </c:cat>
          <c:val>
            <c:numRef>
              <c:f>'4.1'!$B$25:$B$40</c:f>
              <c:numCache>
                <c:formatCode>#,##0.0</c:formatCode>
                <c:ptCount val="16"/>
                <c:pt idx="0">
                  <c:v>25582.311690999999</c:v>
                </c:pt>
                <c:pt idx="1">
                  <c:v>4041.2500649999993</c:v>
                </c:pt>
                <c:pt idx="2">
                  <c:v>7863.5292430000009</c:v>
                </c:pt>
                <c:pt idx="3">
                  <c:v>114.43648999999999</c:v>
                </c:pt>
                <c:pt idx="4">
                  <c:v>101.13557500000002</c:v>
                </c:pt>
                <c:pt idx="5">
                  <c:v>2.0452889999999999</c:v>
                </c:pt>
                <c:pt idx="6">
                  <c:v>46818.693209999983</c:v>
                </c:pt>
                <c:pt idx="7">
                  <c:v>1585.646</c:v>
                </c:pt>
                <c:pt idx="8">
                  <c:v>5.5999999999999994E-2</c:v>
                </c:pt>
                <c:pt idx="9">
                  <c:v>6731.5987009999999</c:v>
                </c:pt>
                <c:pt idx="10">
                  <c:v>247.14933000000002</c:v>
                </c:pt>
                <c:pt idx="11">
                  <c:v>4961.4624480000002</c:v>
                </c:pt>
                <c:pt idx="12">
                  <c:v>6679.5433199999998</c:v>
                </c:pt>
                <c:pt idx="13">
                  <c:v>0</c:v>
                </c:pt>
                <c:pt idx="14">
                  <c:v>287.10733600000003</c:v>
                </c:pt>
                <c:pt idx="15">
                  <c:v>27820.89733</c:v>
                </c:pt>
              </c:numCache>
            </c:numRef>
          </c:val>
          <c:extLst>
            <c:ext xmlns:c16="http://schemas.microsoft.com/office/drawing/2014/chart" uri="{C3380CC4-5D6E-409C-BE32-E72D297353CC}">
              <c16:uniqueId val="{00000012-2D58-41CF-B8C3-A7EEB731B536}"/>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'14.2'!$L$19:$L$26</c:f>
              <c:numCache>
                <c:formatCode>General</c:formatCode>
                <c:ptCount val="8"/>
              </c:numCache>
            </c:numRef>
          </c:cat>
          <c:val>
            <c:numRef>
              <c:f>'14.2'!$M$19:$M$26</c:f>
              <c:numCache>
                <c:formatCode>0.0%</c:formatCode>
                <c:ptCount val="8"/>
              </c:numCache>
            </c:numRef>
          </c:val>
          <c:extLst>
            <c:ext xmlns:c16="http://schemas.microsoft.com/office/drawing/2014/chart" uri="{C3380CC4-5D6E-409C-BE32-E72D297353CC}">
              <c16:uniqueId val="{00000000-C1AB-41B7-ABDD-8E7EC0EC03F0}"/>
            </c:ext>
          </c:extLst>
        </c:ser>
        <c:dLbls>
          <c:showLegendKey val="0"/>
          <c:showVal val="0"/>
          <c:showCatName val="0"/>
          <c:showSerName val="0"/>
          <c:showPercent val="0"/>
          <c:showBubbleSize val="0"/>
        </c:dLbls>
        <c:gapWidth val="150"/>
        <c:axId val="239387392"/>
        <c:axId val="239388928"/>
      </c:barChart>
      <c:catAx>
        <c:axId val="239387392"/>
        <c:scaling>
          <c:orientation val="minMax"/>
        </c:scaling>
        <c:delete val="0"/>
        <c:axPos val="l"/>
        <c:numFmt formatCode="General" sourceLinked="1"/>
        <c:majorTickMark val="none"/>
        <c:minorTickMark val="none"/>
        <c:tickLblPos val="nextTo"/>
        <c:txPr>
          <a:bodyPr/>
          <a:lstStyle/>
          <a:p>
            <a:pPr>
              <a:defRPr sz="900"/>
            </a:pPr>
            <a:endParaRPr lang="cs-CZ"/>
          </a:p>
        </c:txPr>
        <c:crossAx val="239388928"/>
        <c:crosses val="autoZero"/>
        <c:auto val="1"/>
        <c:lblAlgn val="ctr"/>
        <c:lblOffset val="100"/>
        <c:noMultiLvlLbl val="0"/>
      </c:catAx>
      <c:valAx>
        <c:axId val="23938892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38739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064F-4F63-8439-5189DA88F5C3}"/>
              </c:ext>
            </c:extLst>
          </c:dPt>
          <c:cat>
            <c:numRef>
              <c:f>'14.3'!$J$19:$J$26</c:f>
              <c:numCache>
                <c:formatCode>General</c:formatCode>
                <c:ptCount val="8"/>
              </c:numCache>
            </c:numRef>
          </c:cat>
          <c:val>
            <c:numRef>
              <c:f>'14.3'!$K$19:$K$26</c:f>
              <c:numCache>
                <c:formatCode>General</c:formatCode>
                <c:ptCount val="8"/>
              </c:numCache>
            </c:numRef>
          </c:val>
          <c:extLst>
            <c:ext xmlns:c16="http://schemas.microsoft.com/office/drawing/2014/chart" uri="{C3380CC4-5D6E-409C-BE32-E72D297353CC}">
              <c16:uniqueId val="{00000002-064F-4F63-8439-5189DA88F5C3}"/>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'14.3'!$H$19:$H$22</c:f>
              <c:numCache>
                <c:formatCode>0.0</c:formatCode>
                <c:ptCount val="4"/>
              </c:numCache>
            </c:numRef>
          </c:cat>
          <c:val>
            <c:numRef>
              <c:f>'14.3'!$I$19:$I$22</c:f>
              <c:numCache>
                <c:formatCode>0.0%</c:formatCode>
                <c:ptCount val="4"/>
              </c:numCache>
            </c:numRef>
          </c:val>
          <c:extLst>
            <c:ext xmlns:c16="http://schemas.microsoft.com/office/drawing/2014/chart" uri="{C3380CC4-5D6E-409C-BE32-E72D297353CC}">
              <c16:uniqueId val="{00000000-8C6E-4C87-B0B1-18623D096D01}"/>
            </c:ext>
          </c:extLst>
        </c:ser>
        <c:dLbls>
          <c:showLegendKey val="0"/>
          <c:showVal val="0"/>
          <c:showCatName val="0"/>
          <c:showSerName val="0"/>
          <c:showPercent val="0"/>
          <c:showBubbleSize val="0"/>
        </c:dLbls>
        <c:gapWidth val="150"/>
        <c:axId val="237731200"/>
        <c:axId val="237745280"/>
      </c:barChart>
      <c:catAx>
        <c:axId val="237731200"/>
        <c:scaling>
          <c:orientation val="maxMin"/>
        </c:scaling>
        <c:delete val="0"/>
        <c:axPos val="l"/>
        <c:numFmt formatCode="0.0" sourceLinked="1"/>
        <c:majorTickMark val="none"/>
        <c:minorTickMark val="none"/>
        <c:tickLblPos val="nextTo"/>
        <c:txPr>
          <a:bodyPr/>
          <a:lstStyle/>
          <a:p>
            <a:pPr>
              <a:defRPr sz="900"/>
            </a:pPr>
            <a:endParaRPr lang="cs-CZ"/>
          </a:p>
        </c:txPr>
        <c:crossAx val="237745280"/>
        <c:crosses val="autoZero"/>
        <c:auto val="1"/>
        <c:lblAlgn val="ctr"/>
        <c:lblOffset val="100"/>
        <c:noMultiLvlLbl val="0"/>
      </c:catAx>
      <c:valAx>
        <c:axId val="23774528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773120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'14.3'!$H$31:$H$38</c:f>
              <c:numCache>
                <c:formatCode>General</c:formatCode>
                <c:ptCount val="8"/>
              </c:numCache>
            </c:numRef>
          </c:cat>
          <c:val>
            <c:numRef>
              <c:f>'14.3'!$I$31:$I$38</c:f>
              <c:numCache>
                <c:formatCode>0.0%</c:formatCode>
                <c:ptCount val="8"/>
              </c:numCache>
            </c:numRef>
          </c:val>
          <c:extLst>
            <c:ext xmlns:c16="http://schemas.microsoft.com/office/drawing/2014/chart" uri="{C3380CC4-5D6E-409C-BE32-E72D297353CC}">
              <c16:uniqueId val="{00000000-D1A1-44DC-B712-E20257FC3DE5}"/>
            </c:ext>
          </c:extLst>
        </c:ser>
        <c:dLbls>
          <c:showLegendKey val="0"/>
          <c:showVal val="0"/>
          <c:showCatName val="0"/>
          <c:showSerName val="0"/>
          <c:showPercent val="0"/>
          <c:showBubbleSize val="0"/>
        </c:dLbls>
        <c:gapWidth val="150"/>
        <c:axId val="239674496"/>
        <c:axId val="239676032"/>
      </c:barChart>
      <c:catAx>
        <c:axId val="239674496"/>
        <c:scaling>
          <c:orientation val="minMax"/>
        </c:scaling>
        <c:delete val="0"/>
        <c:axPos val="l"/>
        <c:numFmt formatCode="General" sourceLinked="1"/>
        <c:majorTickMark val="none"/>
        <c:minorTickMark val="none"/>
        <c:tickLblPos val="nextTo"/>
        <c:txPr>
          <a:bodyPr/>
          <a:lstStyle/>
          <a:p>
            <a:pPr>
              <a:defRPr sz="900"/>
            </a:pPr>
            <a:endParaRPr lang="cs-CZ"/>
          </a:p>
        </c:txPr>
        <c:crossAx val="239676032"/>
        <c:crosses val="autoZero"/>
        <c:auto val="1"/>
        <c:lblAlgn val="ctr"/>
        <c:lblOffset val="100"/>
        <c:noMultiLvlLbl val="0"/>
      </c:catAx>
      <c:valAx>
        <c:axId val="23967603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67449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'14.3'!$J$31</c:f>
              <c:strCache>
                <c:ptCount val="1"/>
              </c:strCache>
            </c:strRef>
          </c:tx>
          <c:invertIfNegative val="0"/>
          <c:cat>
            <c:numRef>
              <c:f>'14.3'!$K$30:$M$30</c:f>
              <c:numCache>
                <c:formatCode>General</c:formatCode>
                <c:ptCount val="3"/>
              </c:numCache>
            </c:numRef>
          </c:cat>
          <c:val>
            <c:numRef>
              <c:f>'14.3'!$K$31:$M$31</c:f>
              <c:numCache>
                <c:formatCode>#,##0.0</c:formatCode>
                <c:ptCount val="3"/>
              </c:numCache>
            </c:numRef>
          </c:val>
          <c:extLst>
            <c:ext xmlns:c16="http://schemas.microsoft.com/office/drawing/2014/chart" uri="{C3380CC4-5D6E-409C-BE32-E72D297353CC}">
              <c16:uniqueId val="{00000000-5E00-4FCE-A12A-4B4C1DFBFB4B}"/>
            </c:ext>
          </c:extLst>
        </c:ser>
        <c:ser>
          <c:idx val="1"/>
          <c:order val="1"/>
          <c:tx>
            <c:strRef>
              <c:f>'14.3'!$J$32</c:f>
              <c:strCache>
                <c:ptCount val="1"/>
              </c:strCache>
            </c:strRef>
          </c:tx>
          <c:invertIfNegative val="0"/>
          <c:cat>
            <c:numRef>
              <c:f>'14.3'!$K$30:$M$30</c:f>
              <c:numCache>
                <c:formatCode>General</c:formatCode>
                <c:ptCount val="3"/>
              </c:numCache>
            </c:numRef>
          </c:cat>
          <c:val>
            <c:numRef>
              <c:f>'14.3'!$K$32:$M$32</c:f>
              <c:numCache>
                <c:formatCode>#,##0.0</c:formatCode>
                <c:ptCount val="3"/>
              </c:numCache>
            </c:numRef>
          </c:val>
          <c:extLst>
            <c:ext xmlns:c16="http://schemas.microsoft.com/office/drawing/2014/chart" uri="{C3380CC4-5D6E-409C-BE32-E72D297353CC}">
              <c16:uniqueId val="{00000001-5E00-4FCE-A12A-4B4C1DFBFB4B}"/>
            </c:ext>
          </c:extLst>
        </c:ser>
        <c:ser>
          <c:idx val="2"/>
          <c:order val="2"/>
          <c:tx>
            <c:strRef>
              <c:f>'14.3'!$J$33</c:f>
              <c:strCache>
                <c:ptCount val="1"/>
              </c:strCache>
            </c:strRef>
          </c:tx>
          <c:invertIfNegative val="0"/>
          <c:cat>
            <c:numRef>
              <c:f>'14.3'!$K$30:$M$30</c:f>
              <c:numCache>
                <c:formatCode>General</c:formatCode>
                <c:ptCount val="3"/>
              </c:numCache>
            </c:numRef>
          </c:cat>
          <c:val>
            <c:numRef>
              <c:f>'14.3'!$K$33:$M$33</c:f>
              <c:numCache>
                <c:formatCode>#,##0.0</c:formatCode>
                <c:ptCount val="3"/>
              </c:numCache>
            </c:numRef>
          </c:val>
          <c:extLst>
            <c:ext xmlns:c16="http://schemas.microsoft.com/office/drawing/2014/chart" uri="{C3380CC4-5D6E-409C-BE32-E72D297353CC}">
              <c16:uniqueId val="{00000002-5E00-4FCE-A12A-4B4C1DFBFB4B}"/>
            </c:ext>
          </c:extLst>
        </c:ser>
        <c:ser>
          <c:idx val="3"/>
          <c:order val="3"/>
          <c:tx>
            <c:strRef>
              <c:f>'14.3'!$J$34</c:f>
              <c:strCache>
                <c:ptCount val="1"/>
              </c:strCache>
            </c:strRef>
          </c:tx>
          <c:invertIfNegative val="0"/>
          <c:cat>
            <c:numRef>
              <c:f>'14.3'!$K$30:$M$30</c:f>
              <c:numCache>
                <c:formatCode>General</c:formatCode>
                <c:ptCount val="3"/>
              </c:numCache>
            </c:numRef>
          </c:cat>
          <c:val>
            <c:numRef>
              <c:f>'14.3'!$K$34:$M$34</c:f>
              <c:numCache>
                <c:formatCode>#,##0.0</c:formatCode>
                <c:ptCount val="3"/>
              </c:numCache>
            </c:numRef>
          </c:val>
          <c:extLst>
            <c:ext xmlns:c16="http://schemas.microsoft.com/office/drawing/2014/chart" uri="{C3380CC4-5D6E-409C-BE32-E72D297353CC}">
              <c16:uniqueId val="{00000003-5E00-4FCE-A12A-4B4C1DFBFB4B}"/>
            </c:ext>
          </c:extLst>
        </c:ser>
        <c:ser>
          <c:idx val="4"/>
          <c:order val="4"/>
          <c:tx>
            <c:strRef>
              <c:f>'14.3'!$J$35</c:f>
              <c:strCache>
                <c:ptCount val="1"/>
              </c:strCache>
            </c:strRef>
          </c:tx>
          <c:invertIfNegative val="0"/>
          <c:cat>
            <c:numRef>
              <c:f>'14.3'!$K$30:$M$30</c:f>
              <c:numCache>
                <c:formatCode>General</c:formatCode>
                <c:ptCount val="3"/>
              </c:numCache>
            </c:numRef>
          </c:cat>
          <c:val>
            <c:numRef>
              <c:f>'14.3'!$K$35:$M$35</c:f>
              <c:numCache>
                <c:formatCode>#,##0.0</c:formatCode>
                <c:ptCount val="3"/>
              </c:numCache>
            </c:numRef>
          </c:val>
          <c:extLst>
            <c:ext xmlns:c16="http://schemas.microsoft.com/office/drawing/2014/chart" uri="{C3380CC4-5D6E-409C-BE32-E72D297353CC}">
              <c16:uniqueId val="{00000004-5E00-4FCE-A12A-4B4C1DFBFB4B}"/>
            </c:ext>
          </c:extLst>
        </c:ser>
        <c:ser>
          <c:idx val="5"/>
          <c:order val="5"/>
          <c:tx>
            <c:strRef>
              <c:f>'14.3'!$J$36</c:f>
              <c:strCache>
                <c:ptCount val="1"/>
              </c:strCache>
            </c:strRef>
          </c:tx>
          <c:invertIfNegative val="0"/>
          <c:cat>
            <c:numRef>
              <c:f>'14.3'!$K$30:$M$30</c:f>
              <c:numCache>
                <c:formatCode>General</c:formatCode>
                <c:ptCount val="3"/>
              </c:numCache>
            </c:numRef>
          </c:cat>
          <c:val>
            <c:numRef>
              <c:f>'14.3'!$K$36:$M$36</c:f>
              <c:numCache>
                <c:formatCode>#,##0.0</c:formatCode>
                <c:ptCount val="3"/>
              </c:numCache>
            </c:numRef>
          </c:val>
          <c:extLst>
            <c:ext xmlns:c16="http://schemas.microsoft.com/office/drawing/2014/chart" uri="{C3380CC4-5D6E-409C-BE32-E72D297353CC}">
              <c16:uniqueId val="{00000005-5E00-4FCE-A12A-4B4C1DFBFB4B}"/>
            </c:ext>
          </c:extLst>
        </c:ser>
        <c:ser>
          <c:idx val="6"/>
          <c:order val="6"/>
          <c:tx>
            <c:strRef>
              <c:f>'14.3'!$J$37</c:f>
              <c:strCache>
                <c:ptCount val="1"/>
              </c:strCache>
            </c:strRef>
          </c:tx>
          <c:invertIfNegative val="0"/>
          <c:cat>
            <c:numRef>
              <c:f>'14.3'!$K$30:$M$30</c:f>
              <c:numCache>
                <c:formatCode>General</c:formatCode>
                <c:ptCount val="3"/>
              </c:numCache>
            </c:numRef>
          </c:cat>
          <c:val>
            <c:numRef>
              <c:f>'14.3'!$K$37:$M$37</c:f>
              <c:numCache>
                <c:formatCode>#,##0.0</c:formatCode>
                <c:ptCount val="3"/>
              </c:numCache>
            </c:numRef>
          </c:val>
          <c:extLst>
            <c:ext xmlns:c16="http://schemas.microsoft.com/office/drawing/2014/chart" uri="{C3380CC4-5D6E-409C-BE32-E72D297353CC}">
              <c16:uniqueId val="{00000006-5E00-4FCE-A12A-4B4C1DFBFB4B}"/>
            </c:ext>
          </c:extLst>
        </c:ser>
        <c:ser>
          <c:idx val="7"/>
          <c:order val="7"/>
          <c:tx>
            <c:strRef>
              <c:f>'14.3'!$J$38</c:f>
              <c:strCache>
                <c:ptCount val="1"/>
              </c:strCache>
            </c:strRef>
          </c:tx>
          <c:spPr>
            <a:solidFill>
              <a:srgbClr val="FFC000"/>
            </a:solidFill>
          </c:spPr>
          <c:invertIfNegative val="0"/>
          <c:cat>
            <c:numRef>
              <c:f>'14.3'!$K$30:$M$30</c:f>
              <c:numCache>
                <c:formatCode>General</c:formatCode>
                <c:ptCount val="3"/>
              </c:numCache>
            </c:numRef>
          </c:cat>
          <c:val>
            <c:numRef>
              <c:f>'14.3'!$K$38:$M$38</c:f>
              <c:numCache>
                <c:formatCode>#,##0.0</c:formatCode>
                <c:ptCount val="3"/>
              </c:numCache>
            </c:numRef>
          </c:val>
          <c:extLst>
            <c:ext xmlns:c16="http://schemas.microsoft.com/office/drawing/2014/chart" uri="{C3380CC4-5D6E-409C-BE32-E72D297353CC}">
              <c16:uniqueId val="{00000007-5E00-4FCE-A12A-4B4C1DFBFB4B}"/>
            </c:ext>
          </c:extLst>
        </c:ser>
        <c:dLbls>
          <c:showLegendKey val="0"/>
          <c:showVal val="0"/>
          <c:showCatName val="0"/>
          <c:showSerName val="0"/>
          <c:showPercent val="0"/>
          <c:showBubbleSize val="0"/>
        </c:dLbls>
        <c:gapWidth val="150"/>
        <c:overlap val="100"/>
        <c:axId val="239725568"/>
        <c:axId val="239731456"/>
      </c:barChart>
      <c:catAx>
        <c:axId val="239725568"/>
        <c:scaling>
          <c:orientation val="minMax"/>
        </c:scaling>
        <c:delete val="0"/>
        <c:axPos val="b"/>
        <c:numFmt formatCode="General" sourceLinked="1"/>
        <c:majorTickMark val="none"/>
        <c:minorTickMark val="none"/>
        <c:tickLblPos val="nextTo"/>
        <c:txPr>
          <a:bodyPr/>
          <a:lstStyle/>
          <a:p>
            <a:pPr>
              <a:defRPr sz="900"/>
            </a:pPr>
            <a:endParaRPr lang="cs-CZ"/>
          </a:p>
        </c:txPr>
        <c:crossAx val="239731456"/>
        <c:crosses val="autoZero"/>
        <c:auto val="1"/>
        <c:lblAlgn val="ctr"/>
        <c:lblOffset val="100"/>
        <c:noMultiLvlLbl val="0"/>
      </c:catAx>
      <c:valAx>
        <c:axId val="2397314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72556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'14.3'!$L$19:$L$26</c:f>
              <c:numCache>
                <c:formatCode>General</c:formatCode>
                <c:ptCount val="8"/>
              </c:numCache>
            </c:numRef>
          </c:cat>
          <c:val>
            <c:numRef>
              <c:f>'14.3'!$M$19:$M$26</c:f>
              <c:numCache>
                <c:formatCode>0.0%</c:formatCode>
                <c:ptCount val="8"/>
              </c:numCache>
            </c:numRef>
          </c:val>
          <c:extLst>
            <c:ext xmlns:c16="http://schemas.microsoft.com/office/drawing/2014/chart" uri="{C3380CC4-5D6E-409C-BE32-E72D297353CC}">
              <c16:uniqueId val="{00000000-4C11-4650-B0ED-83934329EAD8}"/>
            </c:ext>
          </c:extLst>
        </c:ser>
        <c:dLbls>
          <c:showLegendKey val="0"/>
          <c:showVal val="0"/>
          <c:showCatName val="0"/>
          <c:showSerName val="0"/>
          <c:showPercent val="0"/>
          <c:showBubbleSize val="0"/>
        </c:dLbls>
        <c:gapWidth val="150"/>
        <c:axId val="239769088"/>
        <c:axId val="239770624"/>
      </c:barChart>
      <c:catAx>
        <c:axId val="239769088"/>
        <c:scaling>
          <c:orientation val="minMax"/>
        </c:scaling>
        <c:delete val="0"/>
        <c:axPos val="l"/>
        <c:numFmt formatCode="General" sourceLinked="1"/>
        <c:majorTickMark val="none"/>
        <c:minorTickMark val="none"/>
        <c:tickLblPos val="nextTo"/>
        <c:txPr>
          <a:bodyPr/>
          <a:lstStyle/>
          <a:p>
            <a:pPr>
              <a:defRPr sz="900"/>
            </a:pPr>
            <a:endParaRPr lang="cs-CZ"/>
          </a:p>
        </c:txPr>
        <c:crossAx val="239770624"/>
        <c:crosses val="autoZero"/>
        <c:auto val="1"/>
        <c:lblAlgn val="ctr"/>
        <c:lblOffset val="100"/>
        <c:noMultiLvlLbl val="0"/>
      </c:catAx>
      <c:valAx>
        <c:axId val="2397706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7690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AFD1-42E3-A09A-2EB65BD5C696}"/>
              </c:ext>
            </c:extLst>
          </c:dPt>
          <c:cat>
            <c:numRef>
              <c:f>'14.4'!$J$19:$J$26</c:f>
              <c:numCache>
                <c:formatCode>General</c:formatCode>
                <c:ptCount val="8"/>
              </c:numCache>
            </c:numRef>
          </c:cat>
          <c:val>
            <c:numRef>
              <c:f>'14.4'!$K$19:$K$26</c:f>
              <c:numCache>
                <c:formatCode>General</c:formatCode>
                <c:ptCount val="8"/>
              </c:numCache>
            </c:numRef>
          </c:val>
          <c:extLst>
            <c:ext xmlns:c16="http://schemas.microsoft.com/office/drawing/2014/chart" uri="{C3380CC4-5D6E-409C-BE32-E72D297353CC}">
              <c16:uniqueId val="{00000002-AFD1-42E3-A09A-2EB65BD5C696}"/>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'14.4'!$H$19:$H$22</c:f>
              <c:numCache>
                <c:formatCode>0.0</c:formatCode>
                <c:ptCount val="4"/>
              </c:numCache>
            </c:numRef>
          </c:cat>
          <c:val>
            <c:numRef>
              <c:f>'14.4'!$I$19:$I$22</c:f>
              <c:numCache>
                <c:formatCode>0.0%</c:formatCode>
                <c:ptCount val="4"/>
              </c:numCache>
            </c:numRef>
          </c:val>
          <c:extLst>
            <c:ext xmlns:c16="http://schemas.microsoft.com/office/drawing/2014/chart" uri="{C3380CC4-5D6E-409C-BE32-E72D297353CC}">
              <c16:uniqueId val="{00000000-9D38-4C24-8E59-BCB619006B43}"/>
            </c:ext>
          </c:extLst>
        </c:ser>
        <c:dLbls>
          <c:showLegendKey val="0"/>
          <c:showVal val="0"/>
          <c:showCatName val="0"/>
          <c:showSerName val="0"/>
          <c:showPercent val="0"/>
          <c:showBubbleSize val="0"/>
        </c:dLbls>
        <c:gapWidth val="150"/>
        <c:axId val="239521152"/>
        <c:axId val="239535232"/>
      </c:barChart>
      <c:catAx>
        <c:axId val="239521152"/>
        <c:scaling>
          <c:orientation val="maxMin"/>
        </c:scaling>
        <c:delete val="0"/>
        <c:axPos val="l"/>
        <c:numFmt formatCode="0.0" sourceLinked="1"/>
        <c:majorTickMark val="none"/>
        <c:minorTickMark val="none"/>
        <c:tickLblPos val="nextTo"/>
        <c:txPr>
          <a:bodyPr/>
          <a:lstStyle/>
          <a:p>
            <a:pPr>
              <a:defRPr sz="900"/>
            </a:pPr>
            <a:endParaRPr lang="cs-CZ"/>
          </a:p>
        </c:txPr>
        <c:crossAx val="239535232"/>
        <c:crosses val="autoZero"/>
        <c:auto val="1"/>
        <c:lblAlgn val="ctr"/>
        <c:lblOffset val="100"/>
        <c:noMultiLvlLbl val="0"/>
      </c:catAx>
      <c:valAx>
        <c:axId val="23953523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952115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'14.4'!$H$31:$H$38</c:f>
              <c:numCache>
                <c:formatCode>General</c:formatCode>
                <c:ptCount val="8"/>
              </c:numCache>
            </c:numRef>
          </c:cat>
          <c:val>
            <c:numRef>
              <c:f>'14.4'!$I$31:$I$38</c:f>
              <c:numCache>
                <c:formatCode>0.0%</c:formatCode>
                <c:ptCount val="8"/>
              </c:numCache>
            </c:numRef>
          </c:val>
          <c:extLst>
            <c:ext xmlns:c16="http://schemas.microsoft.com/office/drawing/2014/chart" uri="{C3380CC4-5D6E-409C-BE32-E72D297353CC}">
              <c16:uniqueId val="{00000000-6E11-4256-AABF-09B2A48053F5}"/>
            </c:ext>
          </c:extLst>
        </c:ser>
        <c:dLbls>
          <c:showLegendKey val="0"/>
          <c:showVal val="0"/>
          <c:showCatName val="0"/>
          <c:showSerName val="0"/>
          <c:showPercent val="0"/>
          <c:showBubbleSize val="0"/>
        </c:dLbls>
        <c:gapWidth val="150"/>
        <c:axId val="239551616"/>
        <c:axId val="239553152"/>
      </c:barChart>
      <c:catAx>
        <c:axId val="239551616"/>
        <c:scaling>
          <c:orientation val="minMax"/>
        </c:scaling>
        <c:delete val="0"/>
        <c:axPos val="l"/>
        <c:numFmt formatCode="General" sourceLinked="1"/>
        <c:majorTickMark val="none"/>
        <c:minorTickMark val="none"/>
        <c:tickLblPos val="nextTo"/>
        <c:txPr>
          <a:bodyPr/>
          <a:lstStyle/>
          <a:p>
            <a:pPr>
              <a:defRPr sz="900"/>
            </a:pPr>
            <a:endParaRPr lang="cs-CZ"/>
          </a:p>
        </c:txPr>
        <c:crossAx val="239553152"/>
        <c:crosses val="autoZero"/>
        <c:auto val="1"/>
        <c:lblAlgn val="ctr"/>
        <c:lblOffset val="100"/>
        <c:noMultiLvlLbl val="0"/>
      </c:catAx>
      <c:valAx>
        <c:axId val="23955315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55161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'14.4'!$J$31</c:f>
              <c:strCache>
                <c:ptCount val="1"/>
              </c:strCache>
            </c:strRef>
          </c:tx>
          <c:invertIfNegative val="0"/>
          <c:cat>
            <c:numRef>
              <c:f>'14.4'!$K$30:$M$30</c:f>
              <c:numCache>
                <c:formatCode>General</c:formatCode>
                <c:ptCount val="3"/>
              </c:numCache>
            </c:numRef>
          </c:cat>
          <c:val>
            <c:numRef>
              <c:f>'14.4'!$K$31:$M$31</c:f>
              <c:numCache>
                <c:formatCode>#,##0.0</c:formatCode>
                <c:ptCount val="3"/>
              </c:numCache>
            </c:numRef>
          </c:val>
          <c:extLst>
            <c:ext xmlns:c16="http://schemas.microsoft.com/office/drawing/2014/chart" uri="{C3380CC4-5D6E-409C-BE32-E72D297353CC}">
              <c16:uniqueId val="{00000000-ED0F-482C-A2BD-14FF18E13774}"/>
            </c:ext>
          </c:extLst>
        </c:ser>
        <c:ser>
          <c:idx val="1"/>
          <c:order val="1"/>
          <c:tx>
            <c:strRef>
              <c:f>'14.4'!$J$32</c:f>
              <c:strCache>
                <c:ptCount val="1"/>
              </c:strCache>
            </c:strRef>
          </c:tx>
          <c:invertIfNegative val="0"/>
          <c:cat>
            <c:numRef>
              <c:f>'14.4'!$K$30:$M$30</c:f>
              <c:numCache>
                <c:formatCode>General</c:formatCode>
                <c:ptCount val="3"/>
              </c:numCache>
            </c:numRef>
          </c:cat>
          <c:val>
            <c:numRef>
              <c:f>'14.4'!$K$32:$M$32</c:f>
              <c:numCache>
                <c:formatCode>#,##0.0</c:formatCode>
                <c:ptCount val="3"/>
              </c:numCache>
            </c:numRef>
          </c:val>
          <c:extLst>
            <c:ext xmlns:c16="http://schemas.microsoft.com/office/drawing/2014/chart" uri="{C3380CC4-5D6E-409C-BE32-E72D297353CC}">
              <c16:uniqueId val="{00000001-ED0F-482C-A2BD-14FF18E13774}"/>
            </c:ext>
          </c:extLst>
        </c:ser>
        <c:ser>
          <c:idx val="2"/>
          <c:order val="2"/>
          <c:tx>
            <c:strRef>
              <c:f>'14.4'!$J$33</c:f>
              <c:strCache>
                <c:ptCount val="1"/>
              </c:strCache>
            </c:strRef>
          </c:tx>
          <c:invertIfNegative val="0"/>
          <c:cat>
            <c:numRef>
              <c:f>'14.4'!$K$30:$M$30</c:f>
              <c:numCache>
                <c:formatCode>General</c:formatCode>
                <c:ptCount val="3"/>
              </c:numCache>
            </c:numRef>
          </c:cat>
          <c:val>
            <c:numRef>
              <c:f>'14.4'!$K$33:$M$33</c:f>
              <c:numCache>
                <c:formatCode>#,##0.0</c:formatCode>
                <c:ptCount val="3"/>
              </c:numCache>
            </c:numRef>
          </c:val>
          <c:extLst>
            <c:ext xmlns:c16="http://schemas.microsoft.com/office/drawing/2014/chart" uri="{C3380CC4-5D6E-409C-BE32-E72D297353CC}">
              <c16:uniqueId val="{00000002-ED0F-482C-A2BD-14FF18E13774}"/>
            </c:ext>
          </c:extLst>
        </c:ser>
        <c:ser>
          <c:idx val="3"/>
          <c:order val="3"/>
          <c:tx>
            <c:strRef>
              <c:f>'14.4'!$J$34</c:f>
              <c:strCache>
                <c:ptCount val="1"/>
              </c:strCache>
            </c:strRef>
          </c:tx>
          <c:invertIfNegative val="0"/>
          <c:cat>
            <c:numRef>
              <c:f>'14.4'!$K$30:$M$30</c:f>
              <c:numCache>
                <c:formatCode>General</c:formatCode>
                <c:ptCount val="3"/>
              </c:numCache>
            </c:numRef>
          </c:cat>
          <c:val>
            <c:numRef>
              <c:f>'14.4'!$K$34:$M$34</c:f>
              <c:numCache>
                <c:formatCode>#,##0.0</c:formatCode>
                <c:ptCount val="3"/>
              </c:numCache>
            </c:numRef>
          </c:val>
          <c:extLst>
            <c:ext xmlns:c16="http://schemas.microsoft.com/office/drawing/2014/chart" uri="{C3380CC4-5D6E-409C-BE32-E72D297353CC}">
              <c16:uniqueId val="{00000003-ED0F-482C-A2BD-14FF18E13774}"/>
            </c:ext>
          </c:extLst>
        </c:ser>
        <c:ser>
          <c:idx val="4"/>
          <c:order val="4"/>
          <c:tx>
            <c:strRef>
              <c:f>'14.4'!$J$35</c:f>
              <c:strCache>
                <c:ptCount val="1"/>
              </c:strCache>
            </c:strRef>
          </c:tx>
          <c:invertIfNegative val="0"/>
          <c:cat>
            <c:numRef>
              <c:f>'14.4'!$K$30:$M$30</c:f>
              <c:numCache>
                <c:formatCode>General</c:formatCode>
                <c:ptCount val="3"/>
              </c:numCache>
            </c:numRef>
          </c:cat>
          <c:val>
            <c:numRef>
              <c:f>'14.4'!$K$35:$M$35</c:f>
              <c:numCache>
                <c:formatCode>#,##0.0</c:formatCode>
                <c:ptCount val="3"/>
              </c:numCache>
            </c:numRef>
          </c:val>
          <c:extLst>
            <c:ext xmlns:c16="http://schemas.microsoft.com/office/drawing/2014/chart" uri="{C3380CC4-5D6E-409C-BE32-E72D297353CC}">
              <c16:uniqueId val="{00000004-ED0F-482C-A2BD-14FF18E13774}"/>
            </c:ext>
          </c:extLst>
        </c:ser>
        <c:ser>
          <c:idx val="5"/>
          <c:order val="5"/>
          <c:tx>
            <c:strRef>
              <c:f>'14.4'!$J$36</c:f>
              <c:strCache>
                <c:ptCount val="1"/>
              </c:strCache>
            </c:strRef>
          </c:tx>
          <c:invertIfNegative val="0"/>
          <c:cat>
            <c:numRef>
              <c:f>'14.4'!$K$30:$M$30</c:f>
              <c:numCache>
                <c:formatCode>General</c:formatCode>
                <c:ptCount val="3"/>
              </c:numCache>
            </c:numRef>
          </c:cat>
          <c:val>
            <c:numRef>
              <c:f>'14.4'!$K$36:$M$36</c:f>
              <c:numCache>
                <c:formatCode>#,##0.0</c:formatCode>
                <c:ptCount val="3"/>
              </c:numCache>
            </c:numRef>
          </c:val>
          <c:extLst>
            <c:ext xmlns:c16="http://schemas.microsoft.com/office/drawing/2014/chart" uri="{C3380CC4-5D6E-409C-BE32-E72D297353CC}">
              <c16:uniqueId val="{00000005-ED0F-482C-A2BD-14FF18E13774}"/>
            </c:ext>
          </c:extLst>
        </c:ser>
        <c:ser>
          <c:idx val="6"/>
          <c:order val="6"/>
          <c:tx>
            <c:strRef>
              <c:f>'14.4'!$J$37</c:f>
              <c:strCache>
                <c:ptCount val="1"/>
              </c:strCache>
            </c:strRef>
          </c:tx>
          <c:invertIfNegative val="0"/>
          <c:cat>
            <c:numRef>
              <c:f>'14.4'!$K$30:$M$30</c:f>
              <c:numCache>
                <c:formatCode>General</c:formatCode>
                <c:ptCount val="3"/>
              </c:numCache>
            </c:numRef>
          </c:cat>
          <c:val>
            <c:numRef>
              <c:f>'14.4'!$K$37:$M$37</c:f>
              <c:numCache>
                <c:formatCode>#,##0.0</c:formatCode>
                <c:ptCount val="3"/>
              </c:numCache>
            </c:numRef>
          </c:val>
          <c:extLst>
            <c:ext xmlns:c16="http://schemas.microsoft.com/office/drawing/2014/chart" uri="{C3380CC4-5D6E-409C-BE32-E72D297353CC}">
              <c16:uniqueId val="{00000006-ED0F-482C-A2BD-14FF18E13774}"/>
            </c:ext>
          </c:extLst>
        </c:ser>
        <c:ser>
          <c:idx val="7"/>
          <c:order val="7"/>
          <c:tx>
            <c:strRef>
              <c:f>'14.4'!$J$38</c:f>
              <c:strCache>
                <c:ptCount val="1"/>
              </c:strCache>
            </c:strRef>
          </c:tx>
          <c:spPr>
            <a:solidFill>
              <a:srgbClr val="FFC000"/>
            </a:solidFill>
          </c:spPr>
          <c:invertIfNegative val="0"/>
          <c:cat>
            <c:numRef>
              <c:f>'14.4'!$K$30:$M$30</c:f>
              <c:numCache>
                <c:formatCode>General</c:formatCode>
                <c:ptCount val="3"/>
              </c:numCache>
            </c:numRef>
          </c:cat>
          <c:val>
            <c:numRef>
              <c:f>'14.4'!$K$38:$M$38</c:f>
              <c:numCache>
                <c:formatCode>#,##0.0</c:formatCode>
                <c:ptCount val="3"/>
              </c:numCache>
            </c:numRef>
          </c:val>
          <c:extLst>
            <c:ext xmlns:c16="http://schemas.microsoft.com/office/drawing/2014/chart" uri="{C3380CC4-5D6E-409C-BE32-E72D297353CC}">
              <c16:uniqueId val="{00000007-ED0F-482C-A2BD-14FF18E13774}"/>
            </c:ext>
          </c:extLst>
        </c:ser>
        <c:dLbls>
          <c:showLegendKey val="0"/>
          <c:showVal val="0"/>
          <c:showCatName val="0"/>
          <c:showSerName val="0"/>
          <c:showPercent val="0"/>
          <c:showBubbleSize val="0"/>
        </c:dLbls>
        <c:gapWidth val="150"/>
        <c:overlap val="100"/>
        <c:axId val="239619072"/>
        <c:axId val="239629056"/>
      </c:barChart>
      <c:catAx>
        <c:axId val="239619072"/>
        <c:scaling>
          <c:orientation val="minMax"/>
        </c:scaling>
        <c:delete val="0"/>
        <c:axPos val="b"/>
        <c:numFmt formatCode="General" sourceLinked="1"/>
        <c:majorTickMark val="none"/>
        <c:minorTickMark val="none"/>
        <c:tickLblPos val="nextTo"/>
        <c:txPr>
          <a:bodyPr/>
          <a:lstStyle/>
          <a:p>
            <a:pPr>
              <a:defRPr sz="900"/>
            </a:pPr>
            <a:endParaRPr lang="cs-CZ"/>
          </a:p>
        </c:txPr>
        <c:crossAx val="239629056"/>
        <c:crosses val="autoZero"/>
        <c:auto val="1"/>
        <c:lblAlgn val="ctr"/>
        <c:lblOffset val="100"/>
        <c:noMultiLvlLbl val="0"/>
      </c:catAx>
      <c:valAx>
        <c:axId val="2396290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61907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solidFill>
                  <a:srgbClr val="233060"/>
                </a:solidFill>
                <a:effectLst/>
              </a:rPr>
              <a:t>Czech Regions' share</a:t>
            </a:r>
            <a:r>
              <a:rPr lang="cs-CZ" sz="1000" b="1" i="0" baseline="0">
                <a:solidFill>
                  <a:srgbClr val="233060"/>
                </a:solidFill>
                <a:effectLst/>
              </a:rPr>
              <a:t> in gross heat production</a:t>
            </a:r>
            <a:endParaRPr lang="cs-CZ" sz="1000">
              <a:solidFill>
                <a:srgbClr val="233060"/>
              </a:solidFill>
              <a:effectLst/>
            </a:endParaRPr>
          </a:p>
        </c:rich>
      </c:tx>
      <c:layout>
        <c:manualLayout>
          <c:xMode val="edge"/>
          <c:yMode val="edge"/>
          <c:x val="8.5866796283260941E-3"/>
          <c:y val="6.3282122037282623E-3"/>
        </c:manualLayout>
      </c:layout>
      <c:overlay val="0"/>
      <c:spPr>
        <a:solidFill>
          <a:sysClr val="window" lastClr="FFFFFF"/>
        </a:solidFill>
      </c:spPr>
    </c:title>
    <c:autoTitleDeleted val="0"/>
    <c:plotArea>
      <c:layout/>
      <c:doughnutChart>
        <c:varyColors val="1"/>
        <c:ser>
          <c:idx val="0"/>
          <c:order val="0"/>
          <c:dPt>
            <c:idx val="0"/>
            <c:bubble3D val="0"/>
            <c:spPr>
              <a:solidFill>
                <a:schemeClr val="accent1"/>
              </a:solidFill>
            </c:spPr>
            <c:extLst>
              <c:ext xmlns:c16="http://schemas.microsoft.com/office/drawing/2014/chart" uri="{C3380CC4-5D6E-409C-BE32-E72D297353CC}">
                <c16:uniqueId val="{00000036-8D3F-49FF-99F5-84FA02CAA939}"/>
              </c:ext>
            </c:extLst>
          </c:dPt>
          <c:dPt>
            <c:idx val="1"/>
            <c:bubble3D val="0"/>
            <c:spPr>
              <a:solidFill>
                <a:schemeClr val="accent2"/>
              </a:solidFill>
            </c:spPr>
            <c:extLst>
              <c:ext xmlns:c16="http://schemas.microsoft.com/office/drawing/2014/chart" uri="{C3380CC4-5D6E-409C-BE32-E72D297353CC}">
                <c16:uniqueId val="{00000035-8D3F-49FF-99F5-84FA02CAA939}"/>
              </c:ext>
            </c:extLst>
          </c:dPt>
          <c:dPt>
            <c:idx val="2"/>
            <c:bubble3D val="0"/>
            <c:spPr>
              <a:solidFill>
                <a:schemeClr val="accent3"/>
              </a:solidFill>
            </c:spPr>
            <c:extLst>
              <c:ext xmlns:c16="http://schemas.microsoft.com/office/drawing/2014/chart" uri="{C3380CC4-5D6E-409C-BE32-E72D297353CC}">
                <c16:uniqueId val="{00000034-8D3F-49FF-99F5-84FA02CAA939}"/>
              </c:ext>
            </c:extLst>
          </c:dPt>
          <c:dPt>
            <c:idx val="3"/>
            <c:bubble3D val="0"/>
            <c:spPr>
              <a:solidFill>
                <a:schemeClr val="accent4"/>
              </a:solidFill>
            </c:spPr>
            <c:extLst>
              <c:ext xmlns:c16="http://schemas.microsoft.com/office/drawing/2014/chart" uri="{C3380CC4-5D6E-409C-BE32-E72D297353CC}">
                <c16:uniqueId val="{00000033-8D3F-49FF-99F5-84FA02CAA939}"/>
              </c:ext>
            </c:extLst>
          </c:dPt>
          <c:dPt>
            <c:idx val="4"/>
            <c:bubble3D val="0"/>
            <c:spPr>
              <a:solidFill>
                <a:schemeClr val="accent5"/>
              </a:solidFill>
            </c:spPr>
            <c:extLst>
              <c:ext xmlns:c16="http://schemas.microsoft.com/office/drawing/2014/chart" uri="{C3380CC4-5D6E-409C-BE32-E72D297353CC}">
                <c16:uniqueId val="{00000032-8D3F-49FF-99F5-84FA02CAA939}"/>
              </c:ext>
            </c:extLst>
          </c:dPt>
          <c:dPt>
            <c:idx val="5"/>
            <c:bubble3D val="0"/>
            <c:spPr>
              <a:solidFill>
                <a:schemeClr val="accent6"/>
              </a:solidFill>
            </c:spPr>
            <c:extLst>
              <c:ext xmlns:c16="http://schemas.microsoft.com/office/drawing/2014/chart" uri="{C3380CC4-5D6E-409C-BE32-E72D297353CC}">
                <c16:uniqueId val="{00000000-70AB-453B-9F1F-CDB317E7DB5E}"/>
              </c:ext>
            </c:extLst>
          </c:dPt>
          <c:dPt>
            <c:idx val="6"/>
            <c:bubble3D val="0"/>
            <c:spPr>
              <a:solidFill>
                <a:srgbClr val="F0948F"/>
              </a:solidFill>
            </c:spPr>
            <c:extLst>
              <c:ext xmlns:c16="http://schemas.microsoft.com/office/drawing/2014/chart" uri="{C3380CC4-5D6E-409C-BE32-E72D297353CC}">
                <c16:uniqueId val="{00000031-8D3F-49FF-99F5-84FA02CAA939}"/>
              </c:ext>
            </c:extLst>
          </c:dPt>
          <c:dPt>
            <c:idx val="7"/>
            <c:bubble3D val="0"/>
            <c:spPr>
              <a:solidFill>
                <a:srgbClr val="F7C9C7"/>
              </a:solidFill>
            </c:spPr>
            <c:extLst>
              <c:ext xmlns:c16="http://schemas.microsoft.com/office/drawing/2014/chart" uri="{C3380CC4-5D6E-409C-BE32-E72D297353CC}">
                <c16:uniqueId val="{00000001-70AB-453B-9F1F-CDB317E7DB5E}"/>
              </c:ext>
            </c:extLst>
          </c:dPt>
          <c:dPt>
            <c:idx val="8"/>
            <c:bubble3D val="0"/>
            <c:spPr>
              <a:solidFill>
                <a:schemeClr val="tx1"/>
              </a:solidFill>
            </c:spPr>
            <c:extLst>
              <c:ext xmlns:c16="http://schemas.microsoft.com/office/drawing/2014/chart" uri="{C3380CC4-5D6E-409C-BE32-E72D297353CC}">
                <c16:uniqueId val="{00000002-A88C-417D-8E14-13190C6E193A}"/>
              </c:ext>
            </c:extLst>
          </c:dPt>
          <c:dPt>
            <c:idx val="9"/>
            <c:bubble3D val="0"/>
            <c:spPr>
              <a:solidFill>
                <a:srgbClr val="646363"/>
              </a:solidFill>
            </c:spPr>
            <c:extLst>
              <c:ext xmlns:c16="http://schemas.microsoft.com/office/drawing/2014/chart" uri="{C3380CC4-5D6E-409C-BE32-E72D297353CC}">
                <c16:uniqueId val="{00000030-8D3F-49FF-99F5-84FA02CAA939}"/>
              </c:ext>
            </c:extLst>
          </c:dPt>
          <c:dPt>
            <c:idx val="10"/>
            <c:bubble3D val="0"/>
            <c:spPr>
              <a:solidFill>
                <a:srgbClr val="9D9D9C"/>
              </a:solidFill>
            </c:spPr>
            <c:extLst>
              <c:ext xmlns:c16="http://schemas.microsoft.com/office/drawing/2014/chart" uri="{C3380CC4-5D6E-409C-BE32-E72D297353CC}">
                <c16:uniqueId val="{0000002F-8D3F-49FF-99F5-84FA02CAA939}"/>
              </c:ext>
            </c:extLst>
          </c:dPt>
          <c:dPt>
            <c:idx val="11"/>
            <c:bubble3D val="0"/>
            <c:spPr>
              <a:solidFill>
                <a:schemeClr val="bg2"/>
              </a:solidFill>
            </c:spPr>
            <c:extLst>
              <c:ext xmlns:c16="http://schemas.microsoft.com/office/drawing/2014/chart" uri="{C3380CC4-5D6E-409C-BE32-E72D297353CC}">
                <c16:uniqueId val="{0000002E-8D3F-49FF-99F5-84FA02CAA939}"/>
              </c:ext>
            </c:extLst>
          </c:dPt>
          <c:dPt>
            <c:idx val="12"/>
            <c:bubble3D val="0"/>
            <c:spPr>
              <a:pattFill prst="ltUpDiag">
                <a:fgClr>
                  <a:schemeClr val="accent1"/>
                </a:fgClr>
                <a:bgClr>
                  <a:schemeClr val="bg1"/>
                </a:bgClr>
              </a:pattFill>
            </c:spPr>
            <c:extLst>
              <c:ext xmlns:c16="http://schemas.microsoft.com/office/drawing/2014/chart" uri="{C3380CC4-5D6E-409C-BE32-E72D297353CC}">
                <c16:uniqueId val="{0000002D-8D3F-49FF-99F5-84FA02CAA939}"/>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2C-8D3F-49FF-99F5-84FA02CAA939}"/>
              </c:ext>
            </c:extLst>
          </c:dPt>
          <c:dLbls>
            <c:dLbl>
              <c:idx val="8"/>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A88C-417D-8E14-13190C6E193A}"/>
                </c:ext>
              </c:extLst>
            </c:dLbl>
            <c:dLbl>
              <c:idx val="11"/>
              <c:numFmt formatCode="0%" sourceLinked="0"/>
              <c:spPr>
                <a:noFill/>
                <a:ln>
                  <a:noFill/>
                </a:ln>
                <a:effectLst/>
              </c:spPr>
              <c:txPr>
                <a:bodyPr/>
                <a:lstStyle/>
                <a:p>
                  <a:pPr>
                    <a:defRPr sz="900">
                      <a:solidFill>
                        <a:schemeClr val="tx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2E-8D3F-49FF-99F5-84FA02CAA939}"/>
                </c:ext>
              </c:extLst>
            </c:dLbl>
            <c:dLbl>
              <c:idx val="12"/>
              <c:numFmt formatCode="0%" sourceLinked="0"/>
              <c:spPr>
                <a:solidFill>
                  <a:schemeClr val="bg1"/>
                </a:solidFill>
                <a:ln>
                  <a:noFill/>
                </a:ln>
                <a:effectLst/>
              </c:spPr>
              <c:txPr>
                <a:bodyPr/>
                <a:lstStyle/>
                <a:p>
                  <a:pPr>
                    <a:defRPr sz="900">
                      <a:solidFill>
                        <a:schemeClr val="tx2"/>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2D-8D3F-49FF-99F5-84FA02CAA939}"/>
                </c:ext>
              </c:extLst>
            </c:dLbl>
            <c:dLbl>
              <c:idx val="13"/>
              <c:numFmt formatCode="0%" sourceLinked="0"/>
              <c:spPr>
                <a:solidFill>
                  <a:schemeClr val="bg1"/>
                </a:solidFill>
                <a:ln>
                  <a:noFill/>
                </a:ln>
                <a:effectLst/>
              </c:spPr>
              <c:txPr>
                <a:bodyPr/>
                <a:lstStyle/>
                <a:p>
                  <a:pPr>
                    <a:defRPr sz="900">
                      <a:solidFill>
                        <a:schemeClr val="tx2"/>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2C-8D3F-49FF-99F5-84FA02CAA939}"/>
                </c:ext>
              </c:extLst>
            </c:dLbl>
            <c:numFmt formatCode="0%" sourceLinked="0"/>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'4.2'!$A$22:$A$35</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'4.2'!$B$22:$B$35</c:f>
              <c:numCache>
                <c:formatCode>#,##0.0</c:formatCode>
                <c:ptCount val="14"/>
                <c:pt idx="0">
                  <c:v>4745.2632720000001</c:v>
                </c:pt>
                <c:pt idx="1">
                  <c:v>6420.7402489999986</c:v>
                </c:pt>
                <c:pt idx="2">
                  <c:v>6815.1713329999993</c:v>
                </c:pt>
                <c:pt idx="3">
                  <c:v>6353.0254120000009</c:v>
                </c:pt>
                <c:pt idx="4">
                  <c:v>3531.5954840000004</c:v>
                </c:pt>
                <c:pt idx="5">
                  <c:v>4176.4223300000003</c:v>
                </c:pt>
                <c:pt idx="6">
                  <c:v>2252.8304510000003</c:v>
                </c:pt>
                <c:pt idx="7">
                  <c:v>23231.952802</c:v>
                </c:pt>
                <c:pt idx="8">
                  <c:v>5870.7266549999986</c:v>
                </c:pt>
                <c:pt idx="9">
                  <c:v>5833.9846000000007</c:v>
                </c:pt>
                <c:pt idx="10">
                  <c:v>5393.0572549999997</c:v>
                </c:pt>
                <c:pt idx="11">
                  <c:v>22815.711558000006</c:v>
                </c:pt>
                <c:pt idx="12">
                  <c:v>28990.970713999995</c:v>
                </c:pt>
                <c:pt idx="13">
                  <c:v>6405.4099129999995</c:v>
                </c:pt>
              </c:numCache>
            </c:numRef>
          </c:val>
          <c:extLst>
            <c:ext xmlns:c16="http://schemas.microsoft.com/office/drawing/2014/chart" uri="{C3380CC4-5D6E-409C-BE32-E72D297353CC}">
              <c16:uniqueId val="{00000003-70AB-453B-9F1F-CDB317E7DB5E}"/>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'14.4'!$L$19:$L$26</c:f>
              <c:numCache>
                <c:formatCode>General</c:formatCode>
                <c:ptCount val="8"/>
              </c:numCache>
            </c:numRef>
          </c:cat>
          <c:val>
            <c:numRef>
              <c:f>'14.4'!$M$19:$M$26</c:f>
              <c:numCache>
                <c:formatCode>0.0%</c:formatCode>
                <c:ptCount val="8"/>
              </c:numCache>
            </c:numRef>
          </c:val>
          <c:extLst>
            <c:ext xmlns:c16="http://schemas.microsoft.com/office/drawing/2014/chart" uri="{C3380CC4-5D6E-409C-BE32-E72D297353CC}">
              <c16:uniqueId val="{00000000-2032-4E01-8319-2100C72CEC2F}"/>
            </c:ext>
          </c:extLst>
        </c:ser>
        <c:dLbls>
          <c:showLegendKey val="0"/>
          <c:showVal val="0"/>
          <c:showCatName val="0"/>
          <c:showSerName val="0"/>
          <c:showPercent val="0"/>
          <c:showBubbleSize val="0"/>
        </c:dLbls>
        <c:gapWidth val="150"/>
        <c:axId val="239646208"/>
        <c:axId val="239647744"/>
      </c:barChart>
      <c:catAx>
        <c:axId val="239646208"/>
        <c:scaling>
          <c:orientation val="minMax"/>
        </c:scaling>
        <c:delete val="0"/>
        <c:axPos val="l"/>
        <c:numFmt formatCode="General" sourceLinked="1"/>
        <c:majorTickMark val="none"/>
        <c:minorTickMark val="none"/>
        <c:tickLblPos val="nextTo"/>
        <c:txPr>
          <a:bodyPr/>
          <a:lstStyle/>
          <a:p>
            <a:pPr>
              <a:defRPr sz="900"/>
            </a:pPr>
            <a:endParaRPr lang="cs-CZ"/>
          </a:p>
        </c:txPr>
        <c:crossAx val="239647744"/>
        <c:crosses val="autoZero"/>
        <c:auto val="1"/>
        <c:lblAlgn val="ctr"/>
        <c:lblOffset val="100"/>
        <c:noMultiLvlLbl val="0"/>
      </c:catAx>
      <c:valAx>
        <c:axId val="2396477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6462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DD01-4341-8E84-E98C8EC07ADE}"/>
              </c:ext>
            </c:extLst>
          </c:dPt>
          <c:cat>
            <c:numRef>
              <c:f>'14.5'!$J$19:$J$26</c:f>
              <c:numCache>
                <c:formatCode>General</c:formatCode>
                <c:ptCount val="8"/>
              </c:numCache>
            </c:numRef>
          </c:cat>
          <c:val>
            <c:numRef>
              <c:f>'14.5'!$K$19:$K$26</c:f>
              <c:numCache>
                <c:formatCode>General</c:formatCode>
                <c:ptCount val="8"/>
              </c:numCache>
            </c:numRef>
          </c:val>
          <c:extLst>
            <c:ext xmlns:c16="http://schemas.microsoft.com/office/drawing/2014/chart" uri="{C3380CC4-5D6E-409C-BE32-E72D297353CC}">
              <c16:uniqueId val="{00000002-DD01-4341-8E84-E98C8EC07AD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'14.5'!$H$19:$H$22</c:f>
              <c:numCache>
                <c:formatCode>0.0</c:formatCode>
                <c:ptCount val="4"/>
              </c:numCache>
            </c:numRef>
          </c:cat>
          <c:val>
            <c:numRef>
              <c:f>'14.5'!$I$19:$I$22</c:f>
              <c:numCache>
                <c:formatCode>0.0%</c:formatCode>
                <c:ptCount val="4"/>
              </c:numCache>
            </c:numRef>
          </c:val>
          <c:extLst>
            <c:ext xmlns:c16="http://schemas.microsoft.com/office/drawing/2014/chart" uri="{C3380CC4-5D6E-409C-BE32-E72D297353CC}">
              <c16:uniqueId val="{00000000-CC2F-4213-A774-7C0A38C6592C}"/>
            </c:ext>
          </c:extLst>
        </c:ser>
        <c:dLbls>
          <c:showLegendKey val="0"/>
          <c:showVal val="0"/>
          <c:showCatName val="0"/>
          <c:showSerName val="0"/>
          <c:showPercent val="0"/>
          <c:showBubbleSize val="0"/>
        </c:dLbls>
        <c:gapWidth val="150"/>
        <c:axId val="226074624"/>
        <c:axId val="226076160"/>
      </c:barChart>
      <c:catAx>
        <c:axId val="226074624"/>
        <c:scaling>
          <c:orientation val="maxMin"/>
        </c:scaling>
        <c:delete val="0"/>
        <c:axPos val="l"/>
        <c:numFmt formatCode="0.0" sourceLinked="1"/>
        <c:majorTickMark val="none"/>
        <c:minorTickMark val="none"/>
        <c:tickLblPos val="nextTo"/>
        <c:txPr>
          <a:bodyPr/>
          <a:lstStyle/>
          <a:p>
            <a:pPr>
              <a:defRPr sz="900"/>
            </a:pPr>
            <a:endParaRPr lang="cs-CZ"/>
          </a:p>
        </c:txPr>
        <c:crossAx val="226076160"/>
        <c:crosses val="autoZero"/>
        <c:auto val="1"/>
        <c:lblAlgn val="ctr"/>
        <c:lblOffset val="100"/>
        <c:noMultiLvlLbl val="0"/>
      </c:catAx>
      <c:valAx>
        <c:axId val="22607616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2607462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'14.5'!$H$31:$H$38</c:f>
              <c:numCache>
                <c:formatCode>General</c:formatCode>
                <c:ptCount val="8"/>
              </c:numCache>
            </c:numRef>
          </c:cat>
          <c:val>
            <c:numRef>
              <c:f>'14.5'!$I$31:$I$38</c:f>
              <c:numCache>
                <c:formatCode>0.0%</c:formatCode>
                <c:ptCount val="8"/>
              </c:numCache>
            </c:numRef>
          </c:val>
          <c:extLst>
            <c:ext xmlns:c16="http://schemas.microsoft.com/office/drawing/2014/chart" uri="{C3380CC4-5D6E-409C-BE32-E72D297353CC}">
              <c16:uniqueId val="{00000000-73DD-4BC7-8B22-ECCF7DFC7F6C}"/>
            </c:ext>
          </c:extLst>
        </c:ser>
        <c:dLbls>
          <c:showLegendKey val="0"/>
          <c:showVal val="0"/>
          <c:showCatName val="0"/>
          <c:showSerName val="0"/>
          <c:showPercent val="0"/>
          <c:showBubbleSize val="0"/>
        </c:dLbls>
        <c:gapWidth val="150"/>
        <c:axId val="239805952"/>
        <c:axId val="239807488"/>
      </c:barChart>
      <c:catAx>
        <c:axId val="239805952"/>
        <c:scaling>
          <c:orientation val="minMax"/>
        </c:scaling>
        <c:delete val="0"/>
        <c:axPos val="l"/>
        <c:numFmt formatCode="General" sourceLinked="1"/>
        <c:majorTickMark val="none"/>
        <c:minorTickMark val="none"/>
        <c:tickLblPos val="nextTo"/>
        <c:txPr>
          <a:bodyPr/>
          <a:lstStyle/>
          <a:p>
            <a:pPr>
              <a:defRPr sz="900"/>
            </a:pPr>
            <a:endParaRPr lang="cs-CZ"/>
          </a:p>
        </c:txPr>
        <c:crossAx val="239807488"/>
        <c:crosses val="autoZero"/>
        <c:auto val="1"/>
        <c:lblAlgn val="ctr"/>
        <c:lblOffset val="100"/>
        <c:noMultiLvlLbl val="0"/>
      </c:catAx>
      <c:valAx>
        <c:axId val="23980748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80595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'14.5'!$J$31</c:f>
              <c:strCache>
                <c:ptCount val="1"/>
              </c:strCache>
            </c:strRef>
          </c:tx>
          <c:invertIfNegative val="0"/>
          <c:cat>
            <c:numRef>
              <c:f>'14.5'!$K$30:$M$30</c:f>
              <c:numCache>
                <c:formatCode>General</c:formatCode>
                <c:ptCount val="3"/>
              </c:numCache>
            </c:numRef>
          </c:cat>
          <c:val>
            <c:numRef>
              <c:f>'14.5'!$K$31:$M$31</c:f>
              <c:numCache>
                <c:formatCode>#,##0.0</c:formatCode>
                <c:ptCount val="3"/>
              </c:numCache>
            </c:numRef>
          </c:val>
          <c:extLst>
            <c:ext xmlns:c16="http://schemas.microsoft.com/office/drawing/2014/chart" uri="{C3380CC4-5D6E-409C-BE32-E72D297353CC}">
              <c16:uniqueId val="{00000000-2800-4D3B-A173-467E32C29FDD}"/>
            </c:ext>
          </c:extLst>
        </c:ser>
        <c:ser>
          <c:idx val="1"/>
          <c:order val="1"/>
          <c:tx>
            <c:strRef>
              <c:f>'14.5'!$J$32</c:f>
              <c:strCache>
                <c:ptCount val="1"/>
              </c:strCache>
            </c:strRef>
          </c:tx>
          <c:invertIfNegative val="0"/>
          <c:cat>
            <c:numRef>
              <c:f>'14.5'!$K$30:$M$30</c:f>
              <c:numCache>
                <c:formatCode>General</c:formatCode>
                <c:ptCount val="3"/>
              </c:numCache>
            </c:numRef>
          </c:cat>
          <c:val>
            <c:numRef>
              <c:f>'14.5'!$K$32:$M$32</c:f>
              <c:numCache>
                <c:formatCode>#,##0.0</c:formatCode>
                <c:ptCount val="3"/>
              </c:numCache>
            </c:numRef>
          </c:val>
          <c:extLst>
            <c:ext xmlns:c16="http://schemas.microsoft.com/office/drawing/2014/chart" uri="{C3380CC4-5D6E-409C-BE32-E72D297353CC}">
              <c16:uniqueId val="{00000001-2800-4D3B-A173-467E32C29FDD}"/>
            </c:ext>
          </c:extLst>
        </c:ser>
        <c:ser>
          <c:idx val="2"/>
          <c:order val="2"/>
          <c:tx>
            <c:strRef>
              <c:f>'14.5'!$J$33</c:f>
              <c:strCache>
                <c:ptCount val="1"/>
              </c:strCache>
            </c:strRef>
          </c:tx>
          <c:invertIfNegative val="0"/>
          <c:cat>
            <c:numRef>
              <c:f>'14.5'!$K$30:$M$30</c:f>
              <c:numCache>
                <c:formatCode>General</c:formatCode>
                <c:ptCount val="3"/>
              </c:numCache>
            </c:numRef>
          </c:cat>
          <c:val>
            <c:numRef>
              <c:f>'14.5'!$K$33:$M$33</c:f>
              <c:numCache>
                <c:formatCode>#,##0.0</c:formatCode>
                <c:ptCount val="3"/>
              </c:numCache>
            </c:numRef>
          </c:val>
          <c:extLst>
            <c:ext xmlns:c16="http://schemas.microsoft.com/office/drawing/2014/chart" uri="{C3380CC4-5D6E-409C-BE32-E72D297353CC}">
              <c16:uniqueId val="{00000002-2800-4D3B-A173-467E32C29FDD}"/>
            </c:ext>
          </c:extLst>
        </c:ser>
        <c:ser>
          <c:idx val="3"/>
          <c:order val="3"/>
          <c:tx>
            <c:strRef>
              <c:f>'14.5'!$J$34</c:f>
              <c:strCache>
                <c:ptCount val="1"/>
              </c:strCache>
            </c:strRef>
          </c:tx>
          <c:invertIfNegative val="0"/>
          <c:cat>
            <c:numRef>
              <c:f>'14.5'!$K$30:$M$30</c:f>
              <c:numCache>
                <c:formatCode>General</c:formatCode>
                <c:ptCount val="3"/>
              </c:numCache>
            </c:numRef>
          </c:cat>
          <c:val>
            <c:numRef>
              <c:f>'14.5'!$K$34:$M$34</c:f>
              <c:numCache>
                <c:formatCode>#,##0.0</c:formatCode>
                <c:ptCount val="3"/>
              </c:numCache>
            </c:numRef>
          </c:val>
          <c:extLst>
            <c:ext xmlns:c16="http://schemas.microsoft.com/office/drawing/2014/chart" uri="{C3380CC4-5D6E-409C-BE32-E72D297353CC}">
              <c16:uniqueId val="{00000003-2800-4D3B-A173-467E32C29FDD}"/>
            </c:ext>
          </c:extLst>
        </c:ser>
        <c:ser>
          <c:idx val="4"/>
          <c:order val="4"/>
          <c:tx>
            <c:strRef>
              <c:f>'14.5'!$J$35</c:f>
              <c:strCache>
                <c:ptCount val="1"/>
              </c:strCache>
            </c:strRef>
          </c:tx>
          <c:invertIfNegative val="0"/>
          <c:cat>
            <c:numRef>
              <c:f>'14.5'!$K$30:$M$30</c:f>
              <c:numCache>
                <c:formatCode>General</c:formatCode>
                <c:ptCount val="3"/>
              </c:numCache>
            </c:numRef>
          </c:cat>
          <c:val>
            <c:numRef>
              <c:f>'14.5'!$K$35:$M$35</c:f>
              <c:numCache>
                <c:formatCode>#,##0.0</c:formatCode>
                <c:ptCount val="3"/>
              </c:numCache>
            </c:numRef>
          </c:val>
          <c:extLst>
            <c:ext xmlns:c16="http://schemas.microsoft.com/office/drawing/2014/chart" uri="{C3380CC4-5D6E-409C-BE32-E72D297353CC}">
              <c16:uniqueId val="{00000004-2800-4D3B-A173-467E32C29FDD}"/>
            </c:ext>
          </c:extLst>
        </c:ser>
        <c:ser>
          <c:idx val="5"/>
          <c:order val="5"/>
          <c:tx>
            <c:strRef>
              <c:f>'14.5'!$J$36</c:f>
              <c:strCache>
                <c:ptCount val="1"/>
              </c:strCache>
            </c:strRef>
          </c:tx>
          <c:invertIfNegative val="0"/>
          <c:cat>
            <c:numRef>
              <c:f>'14.5'!$K$30:$M$30</c:f>
              <c:numCache>
                <c:formatCode>General</c:formatCode>
                <c:ptCount val="3"/>
              </c:numCache>
            </c:numRef>
          </c:cat>
          <c:val>
            <c:numRef>
              <c:f>'14.5'!$K$36:$M$36</c:f>
              <c:numCache>
                <c:formatCode>#,##0.0</c:formatCode>
                <c:ptCount val="3"/>
              </c:numCache>
            </c:numRef>
          </c:val>
          <c:extLst>
            <c:ext xmlns:c16="http://schemas.microsoft.com/office/drawing/2014/chart" uri="{C3380CC4-5D6E-409C-BE32-E72D297353CC}">
              <c16:uniqueId val="{00000005-2800-4D3B-A173-467E32C29FDD}"/>
            </c:ext>
          </c:extLst>
        </c:ser>
        <c:ser>
          <c:idx val="6"/>
          <c:order val="6"/>
          <c:tx>
            <c:strRef>
              <c:f>'14.5'!$J$37</c:f>
              <c:strCache>
                <c:ptCount val="1"/>
              </c:strCache>
            </c:strRef>
          </c:tx>
          <c:invertIfNegative val="0"/>
          <c:cat>
            <c:numRef>
              <c:f>'14.5'!$K$30:$M$30</c:f>
              <c:numCache>
                <c:formatCode>General</c:formatCode>
                <c:ptCount val="3"/>
              </c:numCache>
            </c:numRef>
          </c:cat>
          <c:val>
            <c:numRef>
              <c:f>'14.5'!$K$37:$M$37</c:f>
              <c:numCache>
                <c:formatCode>#,##0.0</c:formatCode>
                <c:ptCount val="3"/>
              </c:numCache>
            </c:numRef>
          </c:val>
          <c:extLst>
            <c:ext xmlns:c16="http://schemas.microsoft.com/office/drawing/2014/chart" uri="{C3380CC4-5D6E-409C-BE32-E72D297353CC}">
              <c16:uniqueId val="{00000006-2800-4D3B-A173-467E32C29FDD}"/>
            </c:ext>
          </c:extLst>
        </c:ser>
        <c:ser>
          <c:idx val="7"/>
          <c:order val="7"/>
          <c:tx>
            <c:strRef>
              <c:f>'14.5'!$J$38</c:f>
              <c:strCache>
                <c:ptCount val="1"/>
              </c:strCache>
            </c:strRef>
          </c:tx>
          <c:spPr>
            <a:solidFill>
              <a:srgbClr val="FFC000"/>
            </a:solidFill>
          </c:spPr>
          <c:invertIfNegative val="0"/>
          <c:cat>
            <c:numRef>
              <c:f>'14.5'!$K$30:$M$30</c:f>
              <c:numCache>
                <c:formatCode>General</c:formatCode>
                <c:ptCount val="3"/>
              </c:numCache>
            </c:numRef>
          </c:cat>
          <c:val>
            <c:numRef>
              <c:f>'14.5'!$K$38:$M$38</c:f>
              <c:numCache>
                <c:formatCode>#,##0.0</c:formatCode>
                <c:ptCount val="3"/>
              </c:numCache>
            </c:numRef>
          </c:val>
          <c:extLst>
            <c:ext xmlns:c16="http://schemas.microsoft.com/office/drawing/2014/chart" uri="{C3380CC4-5D6E-409C-BE32-E72D297353CC}">
              <c16:uniqueId val="{00000007-2800-4D3B-A173-467E32C29FDD}"/>
            </c:ext>
          </c:extLst>
        </c:ser>
        <c:dLbls>
          <c:showLegendKey val="0"/>
          <c:showVal val="0"/>
          <c:showCatName val="0"/>
          <c:showSerName val="0"/>
          <c:showPercent val="0"/>
          <c:showBubbleSize val="0"/>
        </c:dLbls>
        <c:gapWidth val="150"/>
        <c:overlap val="100"/>
        <c:axId val="273173888"/>
        <c:axId val="273187968"/>
      </c:barChart>
      <c:catAx>
        <c:axId val="273173888"/>
        <c:scaling>
          <c:orientation val="minMax"/>
        </c:scaling>
        <c:delete val="0"/>
        <c:axPos val="b"/>
        <c:numFmt formatCode="General" sourceLinked="1"/>
        <c:majorTickMark val="none"/>
        <c:minorTickMark val="none"/>
        <c:tickLblPos val="nextTo"/>
        <c:txPr>
          <a:bodyPr/>
          <a:lstStyle/>
          <a:p>
            <a:pPr>
              <a:defRPr sz="900"/>
            </a:pPr>
            <a:endParaRPr lang="cs-CZ"/>
          </a:p>
        </c:txPr>
        <c:crossAx val="273187968"/>
        <c:crosses val="autoZero"/>
        <c:auto val="1"/>
        <c:lblAlgn val="ctr"/>
        <c:lblOffset val="100"/>
        <c:noMultiLvlLbl val="0"/>
      </c:catAx>
      <c:valAx>
        <c:axId val="273187968"/>
        <c:scaling>
          <c:orientation val="minMax"/>
          <c:max val="30000"/>
        </c:scaling>
        <c:delete val="0"/>
        <c:axPos val="l"/>
        <c:majorGridlines/>
        <c:numFmt formatCode="#,##0" sourceLinked="0"/>
        <c:majorTickMark val="out"/>
        <c:minorTickMark val="none"/>
        <c:tickLblPos val="nextTo"/>
        <c:spPr>
          <a:ln>
            <a:noFill/>
          </a:ln>
        </c:spPr>
        <c:txPr>
          <a:bodyPr/>
          <a:lstStyle/>
          <a:p>
            <a:pPr>
              <a:defRPr sz="900"/>
            </a:pPr>
            <a:endParaRPr lang="cs-CZ"/>
          </a:p>
        </c:txPr>
        <c:crossAx val="27317388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'14.5'!$L$19:$L$26</c:f>
              <c:numCache>
                <c:formatCode>General</c:formatCode>
                <c:ptCount val="8"/>
              </c:numCache>
            </c:numRef>
          </c:cat>
          <c:val>
            <c:numRef>
              <c:f>'14.5'!$M$19:$M$26</c:f>
              <c:numCache>
                <c:formatCode>0.0%</c:formatCode>
                <c:ptCount val="8"/>
              </c:numCache>
            </c:numRef>
          </c:val>
          <c:extLst>
            <c:ext xmlns:c16="http://schemas.microsoft.com/office/drawing/2014/chart" uri="{C3380CC4-5D6E-409C-BE32-E72D297353CC}">
              <c16:uniqueId val="{00000000-5C21-4B22-BD3E-2E05E53F6178}"/>
            </c:ext>
          </c:extLst>
        </c:ser>
        <c:dLbls>
          <c:showLegendKey val="0"/>
          <c:showVal val="0"/>
          <c:showCatName val="0"/>
          <c:showSerName val="0"/>
          <c:showPercent val="0"/>
          <c:showBubbleSize val="0"/>
        </c:dLbls>
        <c:gapWidth val="150"/>
        <c:axId val="273213312"/>
        <c:axId val="273214848"/>
      </c:barChart>
      <c:catAx>
        <c:axId val="273213312"/>
        <c:scaling>
          <c:orientation val="minMax"/>
        </c:scaling>
        <c:delete val="0"/>
        <c:axPos val="l"/>
        <c:numFmt formatCode="General" sourceLinked="1"/>
        <c:majorTickMark val="none"/>
        <c:minorTickMark val="none"/>
        <c:tickLblPos val="nextTo"/>
        <c:txPr>
          <a:bodyPr/>
          <a:lstStyle/>
          <a:p>
            <a:pPr>
              <a:defRPr sz="900"/>
            </a:pPr>
            <a:endParaRPr lang="cs-CZ"/>
          </a:p>
        </c:txPr>
        <c:crossAx val="273214848"/>
        <c:crosses val="autoZero"/>
        <c:auto val="1"/>
        <c:lblAlgn val="ctr"/>
        <c:lblOffset val="100"/>
        <c:noMultiLvlLbl val="0"/>
      </c:catAx>
      <c:valAx>
        <c:axId val="27321484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21331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1121-47DF-A066-939F8AF5BEA4}"/>
              </c:ext>
            </c:extLst>
          </c:dPt>
          <c:cat>
            <c:numRef>
              <c:f>'14.6'!$J$19:$J$26</c:f>
              <c:numCache>
                <c:formatCode>General</c:formatCode>
                <c:ptCount val="8"/>
              </c:numCache>
            </c:numRef>
          </c:cat>
          <c:val>
            <c:numRef>
              <c:f>'14.6'!$K$19:$K$26</c:f>
              <c:numCache>
                <c:formatCode>General</c:formatCode>
                <c:ptCount val="8"/>
              </c:numCache>
            </c:numRef>
          </c:val>
          <c:extLst>
            <c:ext xmlns:c16="http://schemas.microsoft.com/office/drawing/2014/chart" uri="{C3380CC4-5D6E-409C-BE32-E72D297353CC}">
              <c16:uniqueId val="{00000002-1121-47DF-A066-939F8AF5BEA4}"/>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'14.6'!$H$19:$H$22</c:f>
              <c:numCache>
                <c:formatCode>0.0</c:formatCode>
                <c:ptCount val="4"/>
              </c:numCache>
            </c:numRef>
          </c:cat>
          <c:val>
            <c:numRef>
              <c:f>'14.6'!$I$19:$I$22</c:f>
              <c:numCache>
                <c:formatCode>0.0%</c:formatCode>
                <c:ptCount val="4"/>
              </c:numCache>
            </c:numRef>
          </c:val>
          <c:extLst>
            <c:ext xmlns:c16="http://schemas.microsoft.com/office/drawing/2014/chart" uri="{C3380CC4-5D6E-409C-BE32-E72D297353CC}">
              <c16:uniqueId val="{00000000-9049-4F71-88B4-02D8FD815F57}"/>
            </c:ext>
          </c:extLst>
        </c:ser>
        <c:dLbls>
          <c:showLegendKey val="0"/>
          <c:showVal val="0"/>
          <c:showCatName val="0"/>
          <c:showSerName val="0"/>
          <c:showPercent val="0"/>
          <c:showBubbleSize val="0"/>
        </c:dLbls>
        <c:gapWidth val="150"/>
        <c:axId val="248643584"/>
        <c:axId val="248645120"/>
      </c:barChart>
      <c:catAx>
        <c:axId val="248643584"/>
        <c:scaling>
          <c:orientation val="maxMin"/>
        </c:scaling>
        <c:delete val="0"/>
        <c:axPos val="l"/>
        <c:numFmt formatCode="0.0" sourceLinked="1"/>
        <c:majorTickMark val="none"/>
        <c:minorTickMark val="none"/>
        <c:tickLblPos val="nextTo"/>
        <c:txPr>
          <a:bodyPr/>
          <a:lstStyle/>
          <a:p>
            <a:pPr>
              <a:defRPr sz="900"/>
            </a:pPr>
            <a:endParaRPr lang="cs-CZ"/>
          </a:p>
        </c:txPr>
        <c:crossAx val="248645120"/>
        <c:crosses val="autoZero"/>
        <c:auto val="1"/>
        <c:lblAlgn val="ctr"/>
        <c:lblOffset val="100"/>
        <c:noMultiLvlLbl val="0"/>
      </c:catAx>
      <c:valAx>
        <c:axId val="24864512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4864358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'14.6'!$H$31:$H$38</c:f>
              <c:numCache>
                <c:formatCode>General</c:formatCode>
                <c:ptCount val="8"/>
              </c:numCache>
            </c:numRef>
          </c:cat>
          <c:val>
            <c:numRef>
              <c:f>'14.6'!$I$31:$I$38</c:f>
              <c:numCache>
                <c:formatCode>0.0%</c:formatCode>
                <c:ptCount val="8"/>
              </c:numCache>
            </c:numRef>
          </c:val>
          <c:extLst>
            <c:ext xmlns:c16="http://schemas.microsoft.com/office/drawing/2014/chart" uri="{C3380CC4-5D6E-409C-BE32-E72D297353CC}">
              <c16:uniqueId val="{00000000-A4A7-4652-9AA5-5FA977427D6E}"/>
            </c:ext>
          </c:extLst>
        </c:ser>
        <c:dLbls>
          <c:showLegendKey val="0"/>
          <c:showVal val="0"/>
          <c:showCatName val="0"/>
          <c:showSerName val="0"/>
          <c:showPercent val="0"/>
          <c:showBubbleSize val="0"/>
        </c:dLbls>
        <c:gapWidth val="150"/>
        <c:axId val="248657408"/>
        <c:axId val="248658944"/>
      </c:barChart>
      <c:catAx>
        <c:axId val="248657408"/>
        <c:scaling>
          <c:orientation val="minMax"/>
        </c:scaling>
        <c:delete val="0"/>
        <c:axPos val="l"/>
        <c:numFmt formatCode="General" sourceLinked="1"/>
        <c:majorTickMark val="none"/>
        <c:minorTickMark val="none"/>
        <c:tickLblPos val="nextTo"/>
        <c:txPr>
          <a:bodyPr/>
          <a:lstStyle/>
          <a:p>
            <a:pPr>
              <a:defRPr sz="900"/>
            </a:pPr>
            <a:endParaRPr lang="cs-CZ"/>
          </a:p>
        </c:txPr>
        <c:crossAx val="248658944"/>
        <c:crosses val="autoZero"/>
        <c:auto val="1"/>
        <c:lblAlgn val="ctr"/>
        <c:lblOffset val="100"/>
        <c:noMultiLvlLbl val="0"/>
      </c:catAx>
      <c:valAx>
        <c:axId val="2486589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486574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'14.6'!$J$31</c:f>
              <c:strCache>
                <c:ptCount val="1"/>
              </c:strCache>
            </c:strRef>
          </c:tx>
          <c:invertIfNegative val="0"/>
          <c:cat>
            <c:numRef>
              <c:f>'14.6'!$K$30:$M$30</c:f>
              <c:numCache>
                <c:formatCode>General</c:formatCode>
                <c:ptCount val="3"/>
              </c:numCache>
            </c:numRef>
          </c:cat>
          <c:val>
            <c:numRef>
              <c:f>'14.6'!$K$31:$M$31</c:f>
              <c:numCache>
                <c:formatCode>#,##0.0</c:formatCode>
                <c:ptCount val="3"/>
              </c:numCache>
            </c:numRef>
          </c:val>
          <c:extLst>
            <c:ext xmlns:c16="http://schemas.microsoft.com/office/drawing/2014/chart" uri="{C3380CC4-5D6E-409C-BE32-E72D297353CC}">
              <c16:uniqueId val="{00000000-1A14-45F6-84A2-7B3CE5193F8B}"/>
            </c:ext>
          </c:extLst>
        </c:ser>
        <c:ser>
          <c:idx val="1"/>
          <c:order val="1"/>
          <c:tx>
            <c:strRef>
              <c:f>'14.6'!$J$32</c:f>
              <c:strCache>
                <c:ptCount val="1"/>
              </c:strCache>
            </c:strRef>
          </c:tx>
          <c:invertIfNegative val="0"/>
          <c:cat>
            <c:numRef>
              <c:f>'14.6'!$K$30:$M$30</c:f>
              <c:numCache>
                <c:formatCode>General</c:formatCode>
                <c:ptCount val="3"/>
              </c:numCache>
            </c:numRef>
          </c:cat>
          <c:val>
            <c:numRef>
              <c:f>'14.6'!$K$32:$M$32</c:f>
              <c:numCache>
                <c:formatCode>#,##0.0</c:formatCode>
                <c:ptCount val="3"/>
              </c:numCache>
            </c:numRef>
          </c:val>
          <c:extLst>
            <c:ext xmlns:c16="http://schemas.microsoft.com/office/drawing/2014/chart" uri="{C3380CC4-5D6E-409C-BE32-E72D297353CC}">
              <c16:uniqueId val="{00000001-1A14-45F6-84A2-7B3CE5193F8B}"/>
            </c:ext>
          </c:extLst>
        </c:ser>
        <c:ser>
          <c:idx val="2"/>
          <c:order val="2"/>
          <c:tx>
            <c:strRef>
              <c:f>'14.6'!$J$33</c:f>
              <c:strCache>
                <c:ptCount val="1"/>
              </c:strCache>
            </c:strRef>
          </c:tx>
          <c:invertIfNegative val="0"/>
          <c:cat>
            <c:numRef>
              <c:f>'14.6'!$K$30:$M$30</c:f>
              <c:numCache>
                <c:formatCode>General</c:formatCode>
                <c:ptCount val="3"/>
              </c:numCache>
            </c:numRef>
          </c:cat>
          <c:val>
            <c:numRef>
              <c:f>'14.6'!$K$33:$M$33</c:f>
              <c:numCache>
                <c:formatCode>#,##0.0</c:formatCode>
                <c:ptCount val="3"/>
              </c:numCache>
            </c:numRef>
          </c:val>
          <c:extLst>
            <c:ext xmlns:c16="http://schemas.microsoft.com/office/drawing/2014/chart" uri="{C3380CC4-5D6E-409C-BE32-E72D297353CC}">
              <c16:uniqueId val="{00000002-1A14-45F6-84A2-7B3CE5193F8B}"/>
            </c:ext>
          </c:extLst>
        </c:ser>
        <c:ser>
          <c:idx val="3"/>
          <c:order val="3"/>
          <c:tx>
            <c:strRef>
              <c:f>'14.6'!$J$34</c:f>
              <c:strCache>
                <c:ptCount val="1"/>
              </c:strCache>
            </c:strRef>
          </c:tx>
          <c:invertIfNegative val="0"/>
          <c:cat>
            <c:numRef>
              <c:f>'14.6'!$K$30:$M$30</c:f>
              <c:numCache>
                <c:formatCode>General</c:formatCode>
                <c:ptCount val="3"/>
              </c:numCache>
            </c:numRef>
          </c:cat>
          <c:val>
            <c:numRef>
              <c:f>'14.6'!$K$34:$M$34</c:f>
              <c:numCache>
                <c:formatCode>#,##0.0</c:formatCode>
                <c:ptCount val="3"/>
              </c:numCache>
            </c:numRef>
          </c:val>
          <c:extLst>
            <c:ext xmlns:c16="http://schemas.microsoft.com/office/drawing/2014/chart" uri="{C3380CC4-5D6E-409C-BE32-E72D297353CC}">
              <c16:uniqueId val="{00000003-1A14-45F6-84A2-7B3CE5193F8B}"/>
            </c:ext>
          </c:extLst>
        </c:ser>
        <c:ser>
          <c:idx val="4"/>
          <c:order val="4"/>
          <c:tx>
            <c:strRef>
              <c:f>'14.6'!$J$35</c:f>
              <c:strCache>
                <c:ptCount val="1"/>
              </c:strCache>
            </c:strRef>
          </c:tx>
          <c:invertIfNegative val="0"/>
          <c:cat>
            <c:numRef>
              <c:f>'14.6'!$K$30:$M$30</c:f>
              <c:numCache>
                <c:formatCode>General</c:formatCode>
                <c:ptCount val="3"/>
              </c:numCache>
            </c:numRef>
          </c:cat>
          <c:val>
            <c:numRef>
              <c:f>'14.6'!$K$35:$M$35</c:f>
              <c:numCache>
                <c:formatCode>#,##0.0</c:formatCode>
                <c:ptCount val="3"/>
              </c:numCache>
            </c:numRef>
          </c:val>
          <c:extLst>
            <c:ext xmlns:c16="http://schemas.microsoft.com/office/drawing/2014/chart" uri="{C3380CC4-5D6E-409C-BE32-E72D297353CC}">
              <c16:uniqueId val="{00000004-1A14-45F6-84A2-7B3CE5193F8B}"/>
            </c:ext>
          </c:extLst>
        </c:ser>
        <c:ser>
          <c:idx val="5"/>
          <c:order val="5"/>
          <c:tx>
            <c:strRef>
              <c:f>'14.6'!$J$36</c:f>
              <c:strCache>
                <c:ptCount val="1"/>
              </c:strCache>
            </c:strRef>
          </c:tx>
          <c:invertIfNegative val="0"/>
          <c:cat>
            <c:numRef>
              <c:f>'14.6'!$K$30:$M$30</c:f>
              <c:numCache>
                <c:formatCode>General</c:formatCode>
                <c:ptCount val="3"/>
              </c:numCache>
            </c:numRef>
          </c:cat>
          <c:val>
            <c:numRef>
              <c:f>'14.6'!$K$36:$M$36</c:f>
              <c:numCache>
                <c:formatCode>#,##0.0</c:formatCode>
                <c:ptCount val="3"/>
              </c:numCache>
            </c:numRef>
          </c:val>
          <c:extLst>
            <c:ext xmlns:c16="http://schemas.microsoft.com/office/drawing/2014/chart" uri="{C3380CC4-5D6E-409C-BE32-E72D297353CC}">
              <c16:uniqueId val="{00000005-1A14-45F6-84A2-7B3CE5193F8B}"/>
            </c:ext>
          </c:extLst>
        </c:ser>
        <c:ser>
          <c:idx val="6"/>
          <c:order val="6"/>
          <c:tx>
            <c:strRef>
              <c:f>'14.6'!$J$37</c:f>
              <c:strCache>
                <c:ptCount val="1"/>
              </c:strCache>
            </c:strRef>
          </c:tx>
          <c:invertIfNegative val="0"/>
          <c:cat>
            <c:numRef>
              <c:f>'14.6'!$K$30:$M$30</c:f>
              <c:numCache>
                <c:formatCode>General</c:formatCode>
                <c:ptCount val="3"/>
              </c:numCache>
            </c:numRef>
          </c:cat>
          <c:val>
            <c:numRef>
              <c:f>'14.6'!$K$37:$M$37</c:f>
              <c:numCache>
                <c:formatCode>#,##0.0</c:formatCode>
                <c:ptCount val="3"/>
              </c:numCache>
            </c:numRef>
          </c:val>
          <c:extLst>
            <c:ext xmlns:c16="http://schemas.microsoft.com/office/drawing/2014/chart" uri="{C3380CC4-5D6E-409C-BE32-E72D297353CC}">
              <c16:uniqueId val="{00000006-1A14-45F6-84A2-7B3CE5193F8B}"/>
            </c:ext>
          </c:extLst>
        </c:ser>
        <c:ser>
          <c:idx val="7"/>
          <c:order val="7"/>
          <c:tx>
            <c:strRef>
              <c:f>'14.6'!$J$38</c:f>
              <c:strCache>
                <c:ptCount val="1"/>
              </c:strCache>
            </c:strRef>
          </c:tx>
          <c:spPr>
            <a:solidFill>
              <a:srgbClr val="FFC000"/>
            </a:solidFill>
          </c:spPr>
          <c:invertIfNegative val="0"/>
          <c:cat>
            <c:numRef>
              <c:f>'14.6'!$K$30:$M$30</c:f>
              <c:numCache>
                <c:formatCode>General</c:formatCode>
                <c:ptCount val="3"/>
              </c:numCache>
            </c:numRef>
          </c:cat>
          <c:val>
            <c:numRef>
              <c:f>'14.6'!$K$38:$M$38</c:f>
              <c:numCache>
                <c:formatCode>#,##0.0</c:formatCode>
                <c:ptCount val="3"/>
              </c:numCache>
            </c:numRef>
          </c:val>
          <c:extLst>
            <c:ext xmlns:c16="http://schemas.microsoft.com/office/drawing/2014/chart" uri="{C3380CC4-5D6E-409C-BE32-E72D297353CC}">
              <c16:uniqueId val="{00000007-1A14-45F6-84A2-7B3CE5193F8B}"/>
            </c:ext>
          </c:extLst>
        </c:ser>
        <c:dLbls>
          <c:showLegendKey val="0"/>
          <c:showVal val="0"/>
          <c:showCatName val="0"/>
          <c:showSerName val="0"/>
          <c:showPercent val="0"/>
          <c:showBubbleSize val="0"/>
        </c:dLbls>
        <c:gapWidth val="150"/>
        <c:overlap val="100"/>
        <c:axId val="273509760"/>
        <c:axId val="273523840"/>
      </c:barChart>
      <c:catAx>
        <c:axId val="273509760"/>
        <c:scaling>
          <c:orientation val="minMax"/>
        </c:scaling>
        <c:delete val="0"/>
        <c:axPos val="b"/>
        <c:numFmt formatCode="General" sourceLinked="1"/>
        <c:majorTickMark val="none"/>
        <c:minorTickMark val="none"/>
        <c:tickLblPos val="nextTo"/>
        <c:txPr>
          <a:bodyPr/>
          <a:lstStyle/>
          <a:p>
            <a:pPr>
              <a:defRPr sz="900"/>
            </a:pPr>
            <a:endParaRPr lang="cs-CZ"/>
          </a:p>
        </c:txPr>
        <c:crossAx val="273523840"/>
        <c:crosses val="autoZero"/>
        <c:auto val="1"/>
        <c:lblAlgn val="ctr"/>
        <c:lblOffset val="100"/>
        <c:noMultiLvlLbl val="0"/>
      </c:catAx>
      <c:valAx>
        <c:axId val="27352384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73509760"/>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'4.2'!$O$7</c:f>
              <c:strCache>
                <c:ptCount val="1"/>
              </c:strCache>
            </c:strRef>
          </c:tx>
          <c:spPr>
            <a:solidFill>
              <a:schemeClr val="tx2"/>
            </a:solidFill>
          </c:spPr>
          <c:invertIfNegative val="0"/>
          <c:cat>
            <c:numRef>
              <c:f>'4.2'!$P$6</c:f>
              <c:numCache>
                <c:formatCode>General</c:formatCode>
                <c:ptCount val="1"/>
              </c:numCache>
            </c:numRef>
          </c:cat>
          <c:val>
            <c:numRef>
              <c:f>'4.2'!$P$7</c:f>
              <c:numCache>
                <c:formatCode>0.0%</c:formatCode>
                <c:ptCount val="1"/>
              </c:numCache>
            </c:numRef>
          </c:val>
          <c:extLst>
            <c:ext xmlns:c16="http://schemas.microsoft.com/office/drawing/2014/chart" uri="{C3380CC4-5D6E-409C-BE32-E72D297353CC}">
              <c16:uniqueId val="{00000000-CBCC-4B95-985B-10F246F75AF3}"/>
            </c:ext>
          </c:extLst>
        </c:ser>
        <c:ser>
          <c:idx val="1"/>
          <c:order val="1"/>
          <c:tx>
            <c:strRef>
              <c:f>'4.2'!$O$8</c:f>
              <c:strCache>
                <c:ptCount val="1"/>
              </c:strCache>
            </c:strRef>
          </c:tx>
          <c:spPr>
            <a:solidFill>
              <a:schemeClr val="accent2"/>
            </a:solidFill>
          </c:spPr>
          <c:invertIfNegative val="0"/>
          <c:cat>
            <c:numRef>
              <c:f>'4.2'!$P$6</c:f>
              <c:numCache>
                <c:formatCode>General</c:formatCode>
                <c:ptCount val="1"/>
              </c:numCache>
            </c:numRef>
          </c:cat>
          <c:val>
            <c:numRef>
              <c:f>'4.2'!$P$8</c:f>
              <c:numCache>
                <c:formatCode>0.0%</c:formatCode>
                <c:ptCount val="1"/>
              </c:numCache>
            </c:numRef>
          </c:val>
          <c:extLst>
            <c:ext xmlns:c16="http://schemas.microsoft.com/office/drawing/2014/chart" uri="{C3380CC4-5D6E-409C-BE32-E72D297353CC}">
              <c16:uniqueId val="{00000001-CBCC-4B95-985B-10F246F75AF3}"/>
            </c:ext>
          </c:extLst>
        </c:ser>
        <c:ser>
          <c:idx val="2"/>
          <c:order val="2"/>
          <c:tx>
            <c:strRef>
              <c:f>'4.2'!$O$9</c:f>
              <c:strCache>
                <c:ptCount val="1"/>
              </c:strCache>
            </c:strRef>
          </c:tx>
          <c:spPr>
            <a:solidFill>
              <a:schemeClr val="accent3"/>
            </a:solidFill>
          </c:spPr>
          <c:invertIfNegative val="0"/>
          <c:cat>
            <c:numRef>
              <c:f>'4.2'!$P$6</c:f>
              <c:numCache>
                <c:formatCode>General</c:formatCode>
                <c:ptCount val="1"/>
              </c:numCache>
            </c:numRef>
          </c:cat>
          <c:val>
            <c:numRef>
              <c:f>'4.2'!$P$9</c:f>
              <c:numCache>
                <c:formatCode>0.0%</c:formatCode>
                <c:ptCount val="1"/>
              </c:numCache>
            </c:numRef>
          </c:val>
          <c:extLst>
            <c:ext xmlns:c16="http://schemas.microsoft.com/office/drawing/2014/chart" uri="{C3380CC4-5D6E-409C-BE32-E72D297353CC}">
              <c16:uniqueId val="{00000002-CBCC-4B95-985B-10F246F75AF3}"/>
            </c:ext>
          </c:extLst>
        </c:ser>
        <c:ser>
          <c:idx val="3"/>
          <c:order val="3"/>
          <c:tx>
            <c:strRef>
              <c:f>'4.2'!$O$10</c:f>
              <c:strCache>
                <c:ptCount val="1"/>
              </c:strCache>
            </c:strRef>
          </c:tx>
          <c:spPr>
            <a:solidFill>
              <a:schemeClr val="accent4"/>
            </a:solidFill>
          </c:spPr>
          <c:invertIfNegative val="0"/>
          <c:cat>
            <c:numRef>
              <c:f>'4.2'!$P$6</c:f>
              <c:numCache>
                <c:formatCode>General</c:formatCode>
                <c:ptCount val="1"/>
              </c:numCache>
            </c:numRef>
          </c:cat>
          <c:val>
            <c:numRef>
              <c:f>'4.2'!$P$10</c:f>
              <c:numCache>
                <c:formatCode>0.0%</c:formatCode>
                <c:ptCount val="1"/>
              </c:numCache>
            </c:numRef>
          </c:val>
          <c:extLst>
            <c:ext xmlns:c16="http://schemas.microsoft.com/office/drawing/2014/chart" uri="{C3380CC4-5D6E-409C-BE32-E72D297353CC}">
              <c16:uniqueId val="{00000003-CBCC-4B95-985B-10F246F75AF3}"/>
            </c:ext>
          </c:extLst>
        </c:ser>
        <c:ser>
          <c:idx val="4"/>
          <c:order val="4"/>
          <c:tx>
            <c:strRef>
              <c:f>'4.2'!$O$11</c:f>
              <c:strCache>
                <c:ptCount val="1"/>
              </c:strCache>
            </c:strRef>
          </c:tx>
          <c:spPr>
            <a:solidFill>
              <a:schemeClr val="accent5"/>
            </a:solidFill>
          </c:spPr>
          <c:invertIfNegative val="0"/>
          <c:cat>
            <c:numRef>
              <c:f>'4.2'!$P$6</c:f>
              <c:numCache>
                <c:formatCode>General</c:formatCode>
                <c:ptCount val="1"/>
              </c:numCache>
            </c:numRef>
          </c:cat>
          <c:val>
            <c:numRef>
              <c:f>'4.2'!$P$11</c:f>
              <c:numCache>
                <c:formatCode>0.0%</c:formatCode>
                <c:ptCount val="1"/>
              </c:numCache>
            </c:numRef>
          </c:val>
          <c:extLst>
            <c:ext xmlns:c16="http://schemas.microsoft.com/office/drawing/2014/chart" uri="{C3380CC4-5D6E-409C-BE32-E72D297353CC}">
              <c16:uniqueId val="{00000004-CBCC-4B95-985B-10F246F75AF3}"/>
            </c:ext>
          </c:extLst>
        </c:ser>
        <c:ser>
          <c:idx val="5"/>
          <c:order val="5"/>
          <c:tx>
            <c:strRef>
              <c:f>'4.2'!$O$12</c:f>
              <c:strCache>
                <c:ptCount val="1"/>
              </c:strCache>
            </c:strRef>
          </c:tx>
          <c:spPr>
            <a:solidFill>
              <a:schemeClr val="accent6"/>
            </a:solidFill>
          </c:spPr>
          <c:invertIfNegative val="0"/>
          <c:cat>
            <c:numRef>
              <c:f>'4.2'!$P$6</c:f>
              <c:numCache>
                <c:formatCode>General</c:formatCode>
                <c:ptCount val="1"/>
              </c:numCache>
            </c:numRef>
          </c:cat>
          <c:val>
            <c:numRef>
              <c:f>'4.2'!$P$12</c:f>
              <c:numCache>
                <c:formatCode>0.0%</c:formatCode>
                <c:ptCount val="1"/>
              </c:numCache>
            </c:numRef>
          </c:val>
          <c:extLst>
            <c:ext xmlns:c16="http://schemas.microsoft.com/office/drawing/2014/chart" uri="{C3380CC4-5D6E-409C-BE32-E72D297353CC}">
              <c16:uniqueId val="{00000005-CBCC-4B95-985B-10F246F75AF3}"/>
            </c:ext>
          </c:extLst>
        </c:ser>
        <c:ser>
          <c:idx val="6"/>
          <c:order val="6"/>
          <c:tx>
            <c:strRef>
              <c:f>'4.2'!$O$13</c:f>
              <c:strCache>
                <c:ptCount val="1"/>
              </c:strCache>
            </c:strRef>
          </c:tx>
          <c:spPr>
            <a:solidFill>
              <a:srgbClr val="F0948F"/>
            </a:solidFill>
          </c:spPr>
          <c:invertIfNegative val="0"/>
          <c:cat>
            <c:numRef>
              <c:f>'4.2'!$P$6</c:f>
              <c:numCache>
                <c:formatCode>General</c:formatCode>
                <c:ptCount val="1"/>
              </c:numCache>
            </c:numRef>
          </c:cat>
          <c:val>
            <c:numRef>
              <c:f>'4.2'!$P$13</c:f>
              <c:numCache>
                <c:formatCode>0.0%</c:formatCode>
                <c:ptCount val="1"/>
              </c:numCache>
            </c:numRef>
          </c:val>
          <c:extLst>
            <c:ext xmlns:c16="http://schemas.microsoft.com/office/drawing/2014/chart" uri="{C3380CC4-5D6E-409C-BE32-E72D297353CC}">
              <c16:uniqueId val="{00000006-CBCC-4B95-985B-10F246F75AF3}"/>
            </c:ext>
          </c:extLst>
        </c:ser>
        <c:ser>
          <c:idx val="7"/>
          <c:order val="7"/>
          <c:tx>
            <c:strRef>
              <c:f>'4.2'!$O$14</c:f>
              <c:strCache>
                <c:ptCount val="1"/>
              </c:strCache>
            </c:strRef>
          </c:tx>
          <c:spPr>
            <a:solidFill>
              <a:srgbClr val="F7C9C7"/>
            </a:solidFill>
          </c:spPr>
          <c:invertIfNegative val="0"/>
          <c:cat>
            <c:numRef>
              <c:f>'4.2'!$P$6</c:f>
              <c:numCache>
                <c:formatCode>General</c:formatCode>
                <c:ptCount val="1"/>
              </c:numCache>
            </c:numRef>
          </c:cat>
          <c:val>
            <c:numRef>
              <c:f>'4.2'!$P$14</c:f>
              <c:numCache>
                <c:formatCode>0.0%</c:formatCode>
                <c:ptCount val="1"/>
              </c:numCache>
            </c:numRef>
          </c:val>
          <c:extLst>
            <c:ext xmlns:c16="http://schemas.microsoft.com/office/drawing/2014/chart" uri="{C3380CC4-5D6E-409C-BE32-E72D297353CC}">
              <c16:uniqueId val="{00000007-CBCC-4B95-985B-10F246F75AF3}"/>
            </c:ext>
          </c:extLst>
        </c:ser>
        <c:ser>
          <c:idx val="8"/>
          <c:order val="8"/>
          <c:tx>
            <c:strRef>
              <c:f>'4.2'!$O$15</c:f>
              <c:strCache>
                <c:ptCount val="1"/>
              </c:strCache>
            </c:strRef>
          </c:tx>
          <c:spPr>
            <a:solidFill>
              <a:schemeClr val="tx1"/>
            </a:solidFill>
          </c:spPr>
          <c:invertIfNegative val="0"/>
          <c:cat>
            <c:numRef>
              <c:f>'4.2'!$P$6</c:f>
              <c:numCache>
                <c:formatCode>General</c:formatCode>
                <c:ptCount val="1"/>
              </c:numCache>
            </c:numRef>
          </c:cat>
          <c:val>
            <c:numRef>
              <c:f>'4.2'!$P$15</c:f>
              <c:numCache>
                <c:formatCode>0.0%</c:formatCode>
                <c:ptCount val="1"/>
              </c:numCache>
            </c:numRef>
          </c:val>
          <c:extLst>
            <c:ext xmlns:c16="http://schemas.microsoft.com/office/drawing/2014/chart" uri="{C3380CC4-5D6E-409C-BE32-E72D297353CC}">
              <c16:uniqueId val="{00000008-CBCC-4B95-985B-10F246F75AF3}"/>
            </c:ext>
          </c:extLst>
        </c:ser>
        <c:ser>
          <c:idx val="9"/>
          <c:order val="9"/>
          <c:tx>
            <c:strRef>
              <c:f>'4.2'!$O$16</c:f>
              <c:strCache>
                <c:ptCount val="1"/>
              </c:strCache>
            </c:strRef>
          </c:tx>
          <c:spPr>
            <a:solidFill>
              <a:srgbClr val="646363"/>
            </a:solidFill>
          </c:spPr>
          <c:invertIfNegative val="0"/>
          <c:cat>
            <c:numRef>
              <c:f>'4.2'!$P$6</c:f>
              <c:numCache>
                <c:formatCode>General</c:formatCode>
                <c:ptCount val="1"/>
              </c:numCache>
            </c:numRef>
          </c:cat>
          <c:val>
            <c:numRef>
              <c:f>'4.2'!$P$16</c:f>
              <c:numCache>
                <c:formatCode>0.0%</c:formatCode>
                <c:ptCount val="1"/>
              </c:numCache>
            </c:numRef>
          </c:val>
          <c:extLst>
            <c:ext xmlns:c16="http://schemas.microsoft.com/office/drawing/2014/chart" uri="{C3380CC4-5D6E-409C-BE32-E72D297353CC}">
              <c16:uniqueId val="{00000009-CBCC-4B95-985B-10F246F75AF3}"/>
            </c:ext>
          </c:extLst>
        </c:ser>
        <c:ser>
          <c:idx val="10"/>
          <c:order val="10"/>
          <c:tx>
            <c:strRef>
              <c:f>'4.2'!$O$17</c:f>
              <c:strCache>
                <c:ptCount val="1"/>
              </c:strCache>
            </c:strRef>
          </c:tx>
          <c:spPr>
            <a:solidFill>
              <a:srgbClr val="9D9D9C"/>
            </a:solidFill>
          </c:spPr>
          <c:invertIfNegative val="0"/>
          <c:cat>
            <c:numRef>
              <c:f>'4.2'!$P$6</c:f>
              <c:numCache>
                <c:formatCode>General</c:formatCode>
                <c:ptCount val="1"/>
              </c:numCache>
            </c:numRef>
          </c:cat>
          <c:val>
            <c:numRef>
              <c:f>'4.2'!$P$17</c:f>
              <c:numCache>
                <c:formatCode>0.0%</c:formatCode>
                <c:ptCount val="1"/>
              </c:numCache>
            </c:numRef>
          </c:val>
          <c:extLst>
            <c:ext xmlns:c16="http://schemas.microsoft.com/office/drawing/2014/chart" uri="{C3380CC4-5D6E-409C-BE32-E72D297353CC}">
              <c16:uniqueId val="{0000000A-CBCC-4B95-985B-10F246F75AF3}"/>
            </c:ext>
          </c:extLst>
        </c:ser>
        <c:ser>
          <c:idx val="11"/>
          <c:order val="11"/>
          <c:tx>
            <c:strRef>
              <c:f>'4.2'!$O$18</c:f>
              <c:strCache>
                <c:ptCount val="1"/>
              </c:strCache>
            </c:strRef>
          </c:tx>
          <c:spPr>
            <a:solidFill>
              <a:srgbClr val="D0D0D0"/>
            </a:solidFill>
          </c:spPr>
          <c:invertIfNegative val="0"/>
          <c:cat>
            <c:numRef>
              <c:f>'4.2'!$P$6</c:f>
              <c:numCache>
                <c:formatCode>General</c:formatCode>
                <c:ptCount val="1"/>
              </c:numCache>
            </c:numRef>
          </c:cat>
          <c:val>
            <c:numRef>
              <c:f>'4.2'!$P$18</c:f>
              <c:numCache>
                <c:formatCode>0.0%</c:formatCode>
                <c:ptCount val="1"/>
              </c:numCache>
            </c:numRef>
          </c:val>
          <c:extLst>
            <c:ext xmlns:c16="http://schemas.microsoft.com/office/drawing/2014/chart" uri="{C3380CC4-5D6E-409C-BE32-E72D297353CC}">
              <c16:uniqueId val="{0000000B-CBCC-4B95-985B-10F246F75AF3}"/>
            </c:ext>
          </c:extLst>
        </c:ser>
        <c:ser>
          <c:idx val="12"/>
          <c:order val="12"/>
          <c:tx>
            <c:strRef>
              <c:f>'4.2'!$O$19</c:f>
              <c:strCache>
                <c:ptCount val="1"/>
              </c:strCache>
            </c:strRef>
          </c:tx>
          <c:spPr>
            <a:pattFill prst="ltUpDiag">
              <a:fgClr>
                <a:schemeClr val="tx2"/>
              </a:fgClr>
              <a:bgClr>
                <a:schemeClr val="bg1"/>
              </a:bgClr>
            </a:pattFill>
          </c:spPr>
          <c:invertIfNegative val="0"/>
          <c:cat>
            <c:numRef>
              <c:f>'4.2'!$P$6</c:f>
              <c:numCache>
                <c:formatCode>General</c:formatCode>
                <c:ptCount val="1"/>
              </c:numCache>
            </c:numRef>
          </c:cat>
          <c:val>
            <c:numRef>
              <c:f>'4.2'!$P$19</c:f>
              <c:numCache>
                <c:formatCode>0.0%</c:formatCode>
                <c:ptCount val="1"/>
              </c:numCache>
            </c:numRef>
          </c:val>
          <c:extLst>
            <c:ext xmlns:c16="http://schemas.microsoft.com/office/drawing/2014/chart" uri="{C3380CC4-5D6E-409C-BE32-E72D297353CC}">
              <c16:uniqueId val="{0000000C-CBCC-4B95-985B-10F246F75AF3}"/>
            </c:ext>
          </c:extLst>
        </c:ser>
        <c:ser>
          <c:idx val="13"/>
          <c:order val="13"/>
          <c:tx>
            <c:strRef>
              <c:f>'4.2'!$O$20</c:f>
              <c:strCache>
                <c:ptCount val="1"/>
              </c:strCache>
            </c:strRef>
          </c:tx>
          <c:spPr>
            <a:pattFill prst="ltUpDiag">
              <a:fgClr>
                <a:schemeClr val="accent5"/>
              </a:fgClr>
              <a:bgClr>
                <a:schemeClr val="bg1"/>
              </a:bgClr>
            </a:pattFill>
          </c:spPr>
          <c:invertIfNegative val="0"/>
          <c:cat>
            <c:numRef>
              <c:f>'4.2'!$P$6</c:f>
              <c:numCache>
                <c:formatCode>General</c:formatCode>
                <c:ptCount val="1"/>
              </c:numCache>
            </c:numRef>
          </c:cat>
          <c:val>
            <c:numRef>
              <c:f>'4.2'!$P$20</c:f>
              <c:numCache>
                <c:formatCode>0.0%</c:formatCode>
                <c:ptCount val="1"/>
              </c:numCache>
            </c:numRef>
          </c:val>
          <c:extLst>
            <c:ext xmlns:c16="http://schemas.microsoft.com/office/drawing/2014/chart" uri="{C3380CC4-5D6E-409C-BE32-E72D297353CC}">
              <c16:uniqueId val="{0000000D-CBCC-4B95-985B-10F246F75AF3}"/>
            </c:ext>
          </c:extLst>
        </c:ser>
        <c:dLbls>
          <c:showLegendKey val="0"/>
          <c:showVal val="0"/>
          <c:showCatName val="0"/>
          <c:showSerName val="0"/>
          <c:showPercent val="0"/>
          <c:showBubbleSize val="0"/>
        </c:dLbls>
        <c:gapWidth val="150"/>
        <c:axId val="225759232"/>
        <c:axId val="225760768"/>
      </c:barChart>
      <c:catAx>
        <c:axId val="225759232"/>
        <c:scaling>
          <c:orientation val="minMax"/>
        </c:scaling>
        <c:delete val="1"/>
        <c:axPos val="b"/>
        <c:numFmt formatCode="General" sourceLinked="1"/>
        <c:majorTickMark val="out"/>
        <c:minorTickMark val="none"/>
        <c:tickLblPos val="nextTo"/>
        <c:crossAx val="225760768"/>
        <c:crosses val="autoZero"/>
        <c:auto val="1"/>
        <c:lblAlgn val="ctr"/>
        <c:lblOffset val="100"/>
        <c:noMultiLvlLbl val="0"/>
      </c:catAx>
      <c:valAx>
        <c:axId val="225760768"/>
        <c:scaling>
          <c:orientation val="minMax"/>
        </c:scaling>
        <c:delete val="1"/>
        <c:axPos val="l"/>
        <c:numFmt formatCode="0.0%" sourceLinked="1"/>
        <c:majorTickMark val="out"/>
        <c:minorTickMark val="none"/>
        <c:tickLblPos val="nextTo"/>
        <c:crossAx val="225759232"/>
        <c:crosses val="autoZero"/>
        <c:crossBetween val="between"/>
      </c:valAx>
      <c:spPr>
        <a:noFill/>
      </c:spPr>
    </c:plotArea>
    <c:legend>
      <c:legendPos val="r"/>
      <c:layout>
        <c:manualLayout>
          <c:xMode val="edge"/>
          <c:yMode val="edge"/>
          <c:x val="0"/>
          <c:y val="0"/>
          <c:w val="1"/>
          <c:h val="0.98285714285714287"/>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'14.6'!$L$19:$L$26</c:f>
              <c:numCache>
                <c:formatCode>General</c:formatCode>
                <c:ptCount val="8"/>
              </c:numCache>
            </c:numRef>
          </c:cat>
          <c:val>
            <c:numRef>
              <c:f>'14.6'!$M$19:$M$26</c:f>
              <c:numCache>
                <c:formatCode>0.0%</c:formatCode>
                <c:ptCount val="8"/>
              </c:numCache>
            </c:numRef>
          </c:val>
          <c:extLst>
            <c:ext xmlns:c16="http://schemas.microsoft.com/office/drawing/2014/chart" uri="{C3380CC4-5D6E-409C-BE32-E72D297353CC}">
              <c16:uniqueId val="{00000000-F2FC-4B78-9C3C-48E068C9CC4D}"/>
            </c:ext>
          </c:extLst>
        </c:ser>
        <c:dLbls>
          <c:showLegendKey val="0"/>
          <c:showVal val="0"/>
          <c:showCatName val="0"/>
          <c:showSerName val="0"/>
          <c:showPercent val="0"/>
          <c:showBubbleSize val="0"/>
        </c:dLbls>
        <c:gapWidth val="150"/>
        <c:axId val="273545088"/>
        <c:axId val="273546624"/>
      </c:barChart>
      <c:catAx>
        <c:axId val="273545088"/>
        <c:scaling>
          <c:orientation val="minMax"/>
        </c:scaling>
        <c:delete val="0"/>
        <c:axPos val="l"/>
        <c:numFmt formatCode="General" sourceLinked="1"/>
        <c:majorTickMark val="none"/>
        <c:minorTickMark val="none"/>
        <c:tickLblPos val="nextTo"/>
        <c:txPr>
          <a:bodyPr/>
          <a:lstStyle/>
          <a:p>
            <a:pPr>
              <a:defRPr sz="900"/>
            </a:pPr>
            <a:endParaRPr lang="cs-CZ"/>
          </a:p>
        </c:txPr>
        <c:crossAx val="273546624"/>
        <c:crosses val="autoZero"/>
        <c:auto val="1"/>
        <c:lblAlgn val="ctr"/>
        <c:lblOffset val="100"/>
        <c:noMultiLvlLbl val="0"/>
      </c:catAx>
      <c:valAx>
        <c:axId val="2735466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5450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EA30-4CEE-82F4-84E39EA87D4D}"/>
              </c:ext>
            </c:extLst>
          </c:dPt>
          <c:cat>
            <c:numRef>
              <c:f>'14.7'!$J$19:$J$26</c:f>
              <c:numCache>
                <c:formatCode>General</c:formatCode>
                <c:ptCount val="8"/>
              </c:numCache>
            </c:numRef>
          </c:cat>
          <c:val>
            <c:numRef>
              <c:f>'14.7'!$K$19:$K$26</c:f>
              <c:numCache>
                <c:formatCode>General</c:formatCode>
                <c:ptCount val="8"/>
              </c:numCache>
            </c:numRef>
          </c:val>
          <c:extLst>
            <c:ext xmlns:c16="http://schemas.microsoft.com/office/drawing/2014/chart" uri="{C3380CC4-5D6E-409C-BE32-E72D297353CC}">
              <c16:uniqueId val="{00000002-EA30-4CEE-82F4-84E39EA87D4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'14.7'!$H$19:$H$22</c:f>
              <c:numCache>
                <c:formatCode>0.0</c:formatCode>
                <c:ptCount val="4"/>
              </c:numCache>
            </c:numRef>
          </c:cat>
          <c:val>
            <c:numRef>
              <c:f>'14.7'!$I$19:$I$22</c:f>
              <c:numCache>
                <c:formatCode>0.0%</c:formatCode>
                <c:ptCount val="4"/>
              </c:numCache>
            </c:numRef>
          </c:val>
          <c:extLst>
            <c:ext xmlns:c16="http://schemas.microsoft.com/office/drawing/2014/chart" uri="{C3380CC4-5D6E-409C-BE32-E72D297353CC}">
              <c16:uniqueId val="{00000000-EDEF-469E-8882-6677712C58D1}"/>
            </c:ext>
          </c:extLst>
        </c:ser>
        <c:dLbls>
          <c:showLegendKey val="0"/>
          <c:showVal val="0"/>
          <c:showCatName val="0"/>
          <c:showSerName val="0"/>
          <c:showPercent val="0"/>
          <c:showBubbleSize val="0"/>
        </c:dLbls>
        <c:gapWidth val="150"/>
        <c:axId val="273390592"/>
        <c:axId val="273392384"/>
      </c:barChart>
      <c:catAx>
        <c:axId val="273390592"/>
        <c:scaling>
          <c:orientation val="maxMin"/>
        </c:scaling>
        <c:delete val="0"/>
        <c:axPos val="l"/>
        <c:numFmt formatCode="0.0" sourceLinked="1"/>
        <c:majorTickMark val="none"/>
        <c:minorTickMark val="none"/>
        <c:tickLblPos val="nextTo"/>
        <c:txPr>
          <a:bodyPr/>
          <a:lstStyle/>
          <a:p>
            <a:pPr>
              <a:defRPr sz="900"/>
            </a:pPr>
            <a:endParaRPr lang="cs-CZ"/>
          </a:p>
        </c:txPr>
        <c:crossAx val="273392384"/>
        <c:crosses val="autoZero"/>
        <c:auto val="1"/>
        <c:lblAlgn val="ctr"/>
        <c:lblOffset val="100"/>
        <c:noMultiLvlLbl val="0"/>
      </c:catAx>
      <c:valAx>
        <c:axId val="27339238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7339059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'14.7'!$H$31:$H$38</c:f>
              <c:numCache>
                <c:formatCode>General</c:formatCode>
                <c:ptCount val="8"/>
              </c:numCache>
            </c:numRef>
          </c:cat>
          <c:val>
            <c:numRef>
              <c:f>'14.7'!$I$31:$I$38</c:f>
              <c:numCache>
                <c:formatCode>0.0%</c:formatCode>
                <c:ptCount val="8"/>
              </c:numCache>
            </c:numRef>
          </c:val>
          <c:extLst>
            <c:ext xmlns:c16="http://schemas.microsoft.com/office/drawing/2014/chart" uri="{C3380CC4-5D6E-409C-BE32-E72D297353CC}">
              <c16:uniqueId val="{00000000-742B-43B9-B62D-C3F42BE7D44B}"/>
            </c:ext>
          </c:extLst>
        </c:ser>
        <c:dLbls>
          <c:showLegendKey val="0"/>
          <c:showVal val="0"/>
          <c:showCatName val="0"/>
          <c:showSerName val="0"/>
          <c:showPercent val="0"/>
          <c:showBubbleSize val="0"/>
        </c:dLbls>
        <c:gapWidth val="150"/>
        <c:axId val="273421056"/>
        <c:axId val="273422592"/>
      </c:barChart>
      <c:catAx>
        <c:axId val="273421056"/>
        <c:scaling>
          <c:orientation val="minMax"/>
        </c:scaling>
        <c:delete val="0"/>
        <c:axPos val="l"/>
        <c:numFmt formatCode="General" sourceLinked="1"/>
        <c:majorTickMark val="none"/>
        <c:minorTickMark val="none"/>
        <c:tickLblPos val="nextTo"/>
        <c:txPr>
          <a:bodyPr/>
          <a:lstStyle/>
          <a:p>
            <a:pPr>
              <a:defRPr sz="900"/>
            </a:pPr>
            <a:endParaRPr lang="cs-CZ"/>
          </a:p>
        </c:txPr>
        <c:crossAx val="273422592"/>
        <c:crosses val="autoZero"/>
        <c:auto val="1"/>
        <c:lblAlgn val="ctr"/>
        <c:lblOffset val="100"/>
        <c:noMultiLvlLbl val="0"/>
      </c:catAx>
      <c:valAx>
        <c:axId val="27342259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42105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'14.7'!$J$31</c:f>
              <c:strCache>
                <c:ptCount val="1"/>
              </c:strCache>
            </c:strRef>
          </c:tx>
          <c:invertIfNegative val="0"/>
          <c:cat>
            <c:numRef>
              <c:f>'14.7'!$K$30:$M$30</c:f>
              <c:numCache>
                <c:formatCode>General</c:formatCode>
                <c:ptCount val="3"/>
              </c:numCache>
            </c:numRef>
          </c:cat>
          <c:val>
            <c:numRef>
              <c:f>'14.7'!$K$31:$M$31</c:f>
              <c:numCache>
                <c:formatCode>#,##0.0</c:formatCode>
                <c:ptCount val="3"/>
              </c:numCache>
            </c:numRef>
          </c:val>
          <c:extLst>
            <c:ext xmlns:c16="http://schemas.microsoft.com/office/drawing/2014/chart" uri="{C3380CC4-5D6E-409C-BE32-E72D297353CC}">
              <c16:uniqueId val="{00000000-485F-4B2D-94E1-A077602F6E15}"/>
            </c:ext>
          </c:extLst>
        </c:ser>
        <c:ser>
          <c:idx val="1"/>
          <c:order val="1"/>
          <c:tx>
            <c:strRef>
              <c:f>'14.7'!$J$32</c:f>
              <c:strCache>
                <c:ptCount val="1"/>
              </c:strCache>
            </c:strRef>
          </c:tx>
          <c:invertIfNegative val="0"/>
          <c:cat>
            <c:numRef>
              <c:f>'14.7'!$K$30:$M$30</c:f>
              <c:numCache>
                <c:formatCode>General</c:formatCode>
                <c:ptCount val="3"/>
              </c:numCache>
            </c:numRef>
          </c:cat>
          <c:val>
            <c:numRef>
              <c:f>'14.7'!$K$32:$M$32</c:f>
              <c:numCache>
                <c:formatCode>#,##0.0</c:formatCode>
                <c:ptCount val="3"/>
              </c:numCache>
            </c:numRef>
          </c:val>
          <c:extLst>
            <c:ext xmlns:c16="http://schemas.microsoft.com/office/drawing/2014/chart" uri="{C3380CC4-5D6E-409C-BE32-E72D297353CC}">
              <c16:uniqueId val="{00000001-485F-4B2D-94E1-A077602F6E15}"/>
            </c:ext>
          </c:extLst>
        </c:ser>
        <c:ser>
          <c:idx val="2"/>
          <c:order val="2"/>
          <c:tx>
            <c:strRef>
              <c:f>'14.7'!$J$33</c:f>
              <c:strCache>
                <c:ptCount val="1"/>
              </c:strCache>
            </c:strRef>
          </c:tx>
          <c:invertIfNegative val="0"/>
          <c:cat>
            <c:numRef>
              <c:f>'14.7'!$K$30:$M$30</c:f>
              <c:numCache>
                <c:formatCode>General</c:formatCode>
                <c:ptCount val="3"/>
              </c:numCache>
            </c:numRef>
          </c:cat>
          <c:val>
            <c:numRef>
              <c:f>'14.7'!$K$33:$M$33</c:f>
              <c:numCache>
                <c:formatCode>#,##0.0</c:formatCode>
                <c:ptCount val="3"/>
              </c:numCache>
            </c:numRef>
          </c:val>
          <c:extLst>
            <c:ext xmlns:c16="http://schemas.microsoft.com/office/drawing/2014/chart" uri="{C3380CC4-5D6E-409C-BE32-E72D297353CC}">
              <c16:uniqueId val="{00000002-485F-4B2D-94E1-A077602F6E15}"/>
            </c:ext>
          </c:extLst>
        </c:ser>
        <c:ser>
          <c:idx val="3"/>
          <c:order val="3"/>
          <c:tx>
            <c:strRef>
              <c:f>'14.7'!$J$34</c:f>
              <c:strCache>
                <c:ptCount val="1"/>
              </c:strCache>
            </c:strRef>
          </c:tx>
          <c:invertIfNegative val="0"/>
          <c:cat>
            <c:numRef>
              <c:f>'14.7'!$K$30:$M$30</c:f>
              <c:numCache>
                <c:formatCode>General</c:formatCode>
                <c:ptCount val="3"/>
              </c:numCache>
            </c:numRef>
          </c:cat>
          <c:val>
            <c:numRef>
              <c:f>'14.7'!$K$34:$M$34</c:f>
              <c:numCache>
                <c:formatCode>#,##0.0</c:formatCode>
                <c:ptCount val="3"/>
              </c:numCache>
            </c:numRef>
          </c:val>
          <c:extLst>
            <c:ext xmlns:c16="http://schemas.microsoft.com/office/drawing/2014/chart" uri="{C3380CC4-5D6E-409C-BE32-E72D297353CC}">
              <c16:uniqueId val="{00000003-485F-4B2D-94E1-A077602F6E15}"/>
            </c:ext>
          </c:extLst>
        </c:ser>
        <c:ser>
          <c:idx val="4"/>
          <c:order val="4"/>
          <c:tx>
            <c:strRef>
              <c:f>'14.7'!$J$35</c:f>
              <c:strCache>
                <c:ptCount val="1"/>
              </c:strCache>
            </c:strRef>
          </c:tx>
          <c:invertIfNegative val="0"/>
          <c:cat>
            <c:numRef>
              <c:f>'14.7'!$K$30:$M$30</c:f>
              <c:numCache>
                <c:formatCode>General</c:formatCode>
                <c:ptCount val="3"/>
              </c:numCache>
            </c:numRef>
          </c:cat>
          <c:val>
            <c:numRef>
              <c:f>'14.7'!$K$35:$M$35</c:f>
              <c:numCache>
                <c:formatCode>#,##0.0</c:formatCode>
                <c:ptCount val="3"/>
              </c:numCache>
            </c:numRef>
          </c:val>
          <c:extLst>
            <c:ext xmlns:c16="http://schemas.microsoft.com/office/drawing/2014/chart" uri="{C3380CC4-5D6E-409C-BE32-E72D297353CC}">
              <c16:uniqueId val="{00000004-485F-4B2D-94E1-A077602F6E15}"/>
            </c:ext>
          </c:extLst>
        </c:ser>
        <c:ser>
          <c:idx val="5"/>
          <c:order val="5"/>
          <c:tx>
            <c:strRef>
              <c:f>'14.7'!$J$36</c:f>
              <c:strCache>
                <c:ptCount val="1"/>
              </c:strCache>
            </c:strRef>
          </c:tx>
          <c:invertIfNegative val="0"/>
          <c:cat>
            <c:numRef>
              <c:f>'14.7'!$K$30:$M$30</c:f>
              <c:numCache>
                <c:formatCode>General</c:formatCode>
                <c:ptCount val="3"/>
              </c:numCache>
            </c:numRef>
          </c:cat>
          <c:val>
            <c:numRef>
              <c:f>'14.7'!$K$36:$M$36</c:f>
              <c:numCache>
                <c:formatCode>#,##0.0</c:formatCode>
                <c:ptCount val="3"/>
              </c:numCache>
            </c:numRef>
          </c:val>
          <c:extLst>
            <c:ext xmlns:c16="http://schemas.microsoft.com/office/drawing/2014/chart" uri="{C3380CC4-5D6E-409C-BE32-E72D297353CC}">
              <c16:uniqueId val="{00000005-485F-4B2D-94E1-A077602F6E15}"/>
            </c:ext>
          </c:extLst>
        </c:ser>
        <c:ser>
          <c:idx val="6"/>
          <c:order val="6"/>
          <c:tx>
            <c:strRef>
              <c:f>'14.7'!$J$37</c:f>
              <c:strCache>
                <c:ptCount val="1"/>
              </c:strCache>
            </c:strRef>
          </c:tx>
          <c:invertIfNegative val="0"/>
          <c:cat>
            <c:numRef>
              <c:f>'14.7'!$K$30:$M$30</c:f>
              <c:numCache>
                <c:formatCode>General</c:formatCode>
                <c:ptCount val="3"/>
              </c:numCache>
            </c:numRef>
          </c:cat>
          <c:val>
            <c:numRef>
              <c:f>'14.7'!$K$37:$M$37</c:f>
              <c:numCache>
                <c:formatCode>#,##0.0</c:formatCode>
                <c:ptCount val="3"/>
              </c:numCache>
            </c:numRef>
          </c:val>
          <c:extLst>
            <c:ext xmlns:c16="http://schemas.microsoft.com/office/drawing/2014/chart" uri="{C3380CC4-5D6E-409C-BE32-E72D297353CC}">
              <c16:uniqueId val="{00000006-485F-4B2D-94E1-A077602F6E15}"/>
            </c:ext>
          </c:extLst>
        </c:ser>
        <c:ser>
          <c:idx val="7"/>
          <c:order val="7"/>
          <c:tx>
            <c:strRef>
              <c:f>'14.7'!$J$38</c:f>
              <c:strCache>
                <c:ptCount val="1"/>
              </c:strCache>
            </c:strRef>
          </c:tx>
          <c:spPr>
            <a:solidFill>
              <a:srgbClr val="FFC000"/>
            </a:solidFill>
          </c:spPr>
          <c:invertIfNegative val="0"/>
          <c:cat>
            <c:numRef>
              <c:f>'14.7'!$K$30:$M$30</c:f>
              <c:numCache>
                <c:formatCode>General</c:formatCode>
                <c:ptCount val="3"/>
              </c:numCache>
            </c:numRef>
          </c:cat>
          <c:val>
            <c:numRef>
              <c:f>'14.7'!$K$38:$M$38</c:f>
              <c:numCache>
                <c:formatCode>#,##0.0</c:formatCode>
                <c:ptCount val="3"/>
              </c:numCache>
            </c:numRef>
          </c:val>
          <c:extLst>
            <c:ext xmlns:c16="http://schemas.microsoft.com/office/drawing/2014/chart" uri="{C3380CC4-5D6E-409C-BE32-E72D297353CC}">
              <c16:uniqueId val="{00000007-485F-4B2D-94E1-A077602F6E15}"/>
            </c:ext>
          </c:extLst>
        </c:ser>
        <c:dLbls>
          <c:showLegendKey val="0"/>
          <c:showVal val="0"/>
          <c:showCatName val="0"/>
          <c:showSerName val="0"/>
          <c:showPercent val="0"/>
          <c:showBubbleSize val="0"/>
        </c:dLbls>
        <c:gapWidth val="150"/>
        <c:overlap val="100"/>
        <c:axId val="199301760"/>
        <c:axId val="199307648"/>
      </c:barChart>
      <c:catAx>
        <c:axId val="199301760"/>
        <c:scaling>
          <c:orientation val="minMax"/>
        </c:scaling>
        <c:delete val="0"/>
        <c:axPos val="b"/>
        <c:numFmt formatCode="General" sourceLinked="1"/>
        <c:majorTickMark val="none"/>
        <c:minorTickMark val="none"/>
        <c:tickLblPos val="nextTo"/>
        <c:txPr>
          <a:bodyPr/>
          <a:lstStyle/>
          <a:p>
            <a:pPr>
              <a:defRPr sz="900"/>
            </a:pPr>
            <a:endParaRPr lang="cs-CZ"/>
          </a:p>
        </c:txPr>
        <c:crossAx val="199307648"/>
        <c:crosses val="autoZero"/>
        <c:auto val="1"/>
        <c:lblAlgn val="ctr"/>
        <c:lblOffset val="100"/>
        <c:noMultiLvlLbl val="0"/>
      </c:catAx>
      <c:valAx>
        <c:axId val="19930764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99301760"/>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'14.7'!$L$19:$L$26</c:f>
              <c:numCache>
                <c:formatCode>General</c:formatCode>
                <c:ptCount val="8"/>
              </c:numCache>
            </c:numRef>
          </c:cat>
          <c:val>
            <c:numRef>
              <c:f>'14.7'!$M$19:$M$26</c:f>
              <c:numCache>
                <c:formatCode>0.0%</c:formatCode>
                <c:ptCount val="8"/>
              </c:numCache>
            </c:numRef>
          </c:val>
          <c:extLst>
            <c:ext xmlns:c16="http://schemas.microsoft.com/office/drawing/2014/chart" uri="{C3380CC4-5D6E-409C-BE32-E72D297353CC}">
              <c16:uniqueId val="{00000000-4C4F-4C99-971D-152B3649C556}"/>
            </c:ext>
          </c:extLst>
        </c:ser>
        <c:dLbls>
          <c:showLegendKey val="0"/>
          <c:showVal val="0"/>
          <c:showCatName val="0"/>
          <c:showSerName val="0"/>
          <c:showPercent val="0"/>
          <c:showBubbleSize val="0"/>
        </c:dLbls>
        <c:gapWidth val="150"/>
        <c:axId val="199337088"/>
        <c:axId val="199338624"/>
      </c:barChart>
      <c:catAx>
        <c:axId val="199337088"/>
        <c:scaling>
          <c:orientation val="minMax"/>
        </c:scaling>
        <c:delete val="0"/>
        <c:axPos val="l"/>
        <c:numFmt formatCode="General" sourceLinked="1"/>
        <c:majorTickMark val="none"/>
        <c:minorTickMark val="none"/>
        <c:tickLblPos val="nextTo"/>
        <c:txPr>
          <a:bodyPr/>
          <a:lstStyle/>
          <a:p>
            <a:pPr>
              <a:defRPr sz="900"/>
            </a:pPr>
            <a:endParaRPr lang="cs-CZ"/>
          </a:p>
        </c:txPr>
        <c:crossAx val="199338624"/>
        <c:crosses val="autoZero"/>
        <c:auto val="1"/>
        <c:lblAlgn val="ctr"/>
        <c:lblOffset val="100"/>
        <c:noMultiLvlLbl val="0"/>
      </c:catAx>
      <c:valAx>
        <c:axId val="1993386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993370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1FEC-4315-80D4-4B7A801E662B}"/>
              </c:ext>
            </c:extLst>
          </c:dPt>
          <c:cat>
            <c:numRef>
              <c:f>'14.8'!$J$19:$J$26</c:f>
              <c:numCache>
                <c:formatCode>General</c:formatCode>
                <c:ptCount val="8"/>
              </c:numCache>
            </c:numRef>
          </c:cat>
          <c:val>
            <c:numRef>
              <c:f>'14.8'!$K$19:$K$26</c:f>
              <c:numCache>
                <c:formatCode>General</c:formatCode>
                <c:ptCount val="8"/>
              </c:numCache>
            </c:numRef>
          </c:val>
          <c:extLst>
            <c:ext xmlns:c16="http://schemas.microsoft.com/office/drawing/2014/chart" uri="{C3380CC4-5D6E-409C-BE32-E72D297353CC}">
              <c16:uniqueId val="{00000002-1FEC-4315-80D4-4B7A801E662B}"/>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'14.8'!$H$19:$H$22</c:f>
              <c:numCache>
                <c:formatCode>0.0</c:formatCode>
                <c:ptCount val="4"/>
              </c:numCache>
            </c:numRef>
          </c:cat>
          <c:val>
            <c:numRef>
              <c:f>'14.8'!$I$19:$I$22</c:f>
              <c:numCache>
                <c:formatCode>0.0%</c:formatCode>
                <c:ptCount val="4"/>
              </c:numCache>
            </c:numRef>
          </c:val>
          <c:extLst>
            <c:ext xmlns:c16="http://schemas.microsoft.com/office/drawing/2014/chart" uri="{C3380CC4-5D6E-409C-BE32-E72D297353CC}">
              <c16:uniqueId val="{00000000-4731-47CA-88D3-4FD328BA874F}"/>
            </c:ext>
          </c:extLst>
        </c:ser>
        <c:dLbls>
          <c:showLegendKey val="0"/>
          <c:showVal val="0"/>
          <c:showCatName val="0"/>
          <c:showSerName val="0"/>
          <c:showPercent val="0"/>
          <c:showBubbleSize val="0"/>
        </c:dLbls>
        <c:gapWidth val="150"/>
        <c:axId val="273251328"/>
        <c:axId val="239141632"/>
      </c:barChart>
      <c:catAx>
        <c:axId val="273251328"/>
        <c:scaling>
          <c:orientation val="maxMin"/>
        </c:scaling>
        <c:delete val="0"/>
        <c:axPos val="l"/>
        <c:numFmt formatCode="0.0" sourceLinked="1"/>
        <c:majorTickMark val="none"/>
        <c:minorTickMark val="none"/>
        <c:tickLblPos val="nextTo"/>
        <c:txPr>
          <a:bodyPr/>
          <a:lstStyle/>
          <a:p>
            <a:pPr>
              <a:defRPr sz="900"/>
            </a:pPr>
            <a:endParaRPr lang="cs-CZ"/>
          </a:p>
        </c:txPr>
        <c:crossAx val="239141632"/>
        <c:crosses val="autoZero"/>
        <c:auto val="1"/>
        <c:lblAlgn val="ctr"/>
        <c:lblOffset val="100"/>
        <c:noMultiLvlLbl val="0"/>
      </c:catAx>
      <c:valAx>
        <c:axId val="23914163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73251328"/>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'14.8'!$H$31:$H$38</c:f>
              <c:numCache>
                <c:formatCode>General</c:formatCode>
                <c:ptCount val="8"/>
              </c:numCache>
            </c:numRef>
          </c:cat>
          <c:val>
            <c:numRef>
              <c:f>'14.8'!$I$31:$I$38</c:f>
              <c:numCache>
                <c:formatCode>0.0%</c:formatCode>
                <c:ptCount val="8"/>
              </c:numCache>
            </c:numRef>
          </c:val>
          <c:extLst>
            <c:ext xmlns:c16="http://schemas.microsoft.com/office/drawing/2014/chart" uri="{C3380CC4-5D6E-409C-BE32-E72D297353CC}">
              <c16:uniqueId val="{00000000-C04A-4152-B6DE-430C151AFD37}"/>
            </c:ext>
          </c:extLst>
        </c:ser>
        <c:dLbls>
          <c:showLegendKey val="0"/>
          <c:showVal val="0"/>
          <c:showCatName val="0"/>
          <c:showSerName val="0"/>
          <c:showPercent val="0"/>
          <c:showBubbleSize val="0"/>
        </c:dLbls>
        <c:gapWidth val="150"/>
        <c:axId val="239162112"/>
        <c:axId val="239163648"/>
      </c:barChart>
      <c:catAx>
        <c:axId val="239162112"/>
        <c:scaling>
          <c:orientation val="minMax"/>
        </c:scaling>
        <c:delete val="0"/>
        <c:axPos val="l"/>
        <c:numFmt formatCode="General" sourceLinked="1"/>
        <c:majorTickMark val="none"/>
        <c:minorTickMark val="none"/>
        <c:tickLblPos val="nextTo"/>
        <c:txPr>
          <a:bodyPr/>
          <a:lstStyle/>
          <a:p>
            <a:pPr>
              <a:defRPr sz="900"/>
            </a:pPr>
            <a:endParaRPr lang="cs-CZ"/>
          </a:p>
        </c:txPr>
        <c:crossAx val="239163648"/>
        <c:crosses val="autoZero"/>
        <c:auto val="1"/>
        <c:lblAlgn val="ctr"/>
        <c:lblOffset val="100"/>
        <c:noMultiLvlLbl val="0"/>
      </c:catAx>
      <c:valAx>
        <c:axId val="23916364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16211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'14.8'!$J$31</c:f>
              <c:strCache>
                <c:ptCount val="1"/>
              </c:strCache>
            </c:strRef>
          </c:tx>
          <c:invertIfNegative val="0"/>
          <c:cat>
            <c:numRef>
              <c:f>'14.8'!$K$30:$M$30</c:f>
              <c:numCache>
                <c:formatCode>General</c:formatCode>
                <c:ptCount val="3"/>
              </c:numCache>
            </c:numRef>
          </c:cat>
          <c:val>
            <c:numRef>
              <c:f>'14.8'!$K$31:$M$31</c:f>
              <c:numCache>
                <c:formatCode>#,##0.0</c:formatCode>
                <c:ptCount val="3"/>
              </c:numCache>
            </c:numRef>
          </c:val>
          <c:extLst>
            <c:ext xmlns:c16="http://schemas.microsoft.com/office/drawing/2014/chart" uri="{C3380CC4-5D6E-409C-BE32-E72D297353CC}">
              <c16:uniqueId val="{00000000-1568-4295-8493-CE17D15AB661}"/>
            </c:ext>
          </c:extLst>
        </c:ser>
        <c:ser>
          <c:idx val="1"/>
          <c:order val="1"/>
          <c:tx>
            <c:strRef>
              <c:f>'14.8'!$J$32</c:f>
              <c:strCache>
                <c:ptCount val="1"/>
              </c:strCache>
            </c:strRef>
          </c:tx>
          <c:invertIfNegative val="0"/>
          <c:cat>
            <c:numRef>
              <c:f>'14.8'!$K$30:$M$30</c:f>
              <c:numCache>
                <c:formatCode>General</c:formatCode>
                <c:ptCount val="3"/>
              </c:numCache>
            </c:numRef>
          </c:cat>
          <c:val>
            <c:numRef>
              <c:f>'14.8'!$K$32:$M$32</c:f>
              <c:numCache>
                <c:formatCode>#,##0.0</c:formatCode>
                <c:ptCount val="3"/>
              </c:numCache>
            </c:numRef>
          </c:val>
          <c:extLst>
            <c:ext xmlns:c16="http://schemas.microsoft.com/office/drawing/2014/chart" uri="{C3380CC4-5D6E-409C-BE32-E72D297353CC}">
              <c16:uniqueId val="{00000001-1568-4295-8493-CE17D15AB661}"/>
            </c:ext>
          </c:extLst>
        </c:ser>
        <c:ser>
          <c:idx val="2"/>
          <c:order val="2"/>
          <c:tx>
            <c:strRef>
              <c:f>'14.8'!$J$33</c:f>
              <c:strCache>
                <c:ptCount val="1"/>
              </c:strCache>
            </c:strRef>
          </c:tx>
          <c:invertIfNegative val="0"/>
          <c:cat>
            <c:numRef>
              <c:f>'14.8'!$K$30:$M$30</c:f>
              <c:numCache>
                <c:formatCode>General</c:formatCode>
                <c:ptCount val="3"/>
              </c:numCache>
            </c:numRef>
          </c:cat>
          <c:val>
            <c:numRef>
              <c:f>'14.8'!$K$33:$M$33</c:f>
              <c:numCache>
                <c:formatCode>#,##0.0</c:formatCode>
                <c:ptCount val="3"/>
              </c:numCache>
            </c:numRef>
          </c:val>
          <c:extLst>
            <c:ext xmlns:c16="http://schemas.microsoft.com/office/drawing/2014/chart" uri="{C3380CC4-5D6E-409C-BE32-E72D297353CC}">
              <c16:uniqueId val="{00000002-1568-4295-8493-CE17D15AB661}"/>
            </c:ext>
          </c:extLst>
        </c:ser>
        <c:ser>
          <c:idx val="3"/>
          <c:order val="3"/>
          <c:tx>
            <c:strRef>
              <c:f>'14.8'!$J$34</c:f>
              <c:strCache>
                <c:ptCount val="1"/>
              </c:strCache>
            </c:strRef>
          </c:tx>
          <c:invertIfNegative val="0"/>
          <c:cat>
            <c:numRef>
              <c:f>'14.8'!$K$30:$M$30</c:f>
              <c:numCache>
                <c:formatCode>General</c:formatCode>
                <c:ptCount val="3"/>
              </c:numCache>
            </c:numRef>
          </c:cat>
          <c:val>
            <c:numRef>
              <c:f>'14.8'!$K$34:$M$34</c:f>
              <c:numCache>
                <c:formatCode>#,##0.0</c:formatCode>
                <c:ptCount val="3"/>
              </c:numCache>
            </c:numRef>
          </c:val>
          <c:extLst>
            <c:ext xmlns:c16="http://schemas.microsoft.com/office/drawing/2014/chart" uri="{C3380CC4-5D6E-409C-BE32-E72D297353CC}">
              <c16:uniqueId val="{00000003-1568-4295-8493-CE17D15AB661}"/>
            </c:ext>
          </c:extLst>
        </c:ser>
        <c:ser>
          <c:idx val="4"/>
          <c:order val="4"/>
          <c:tx>
            <c:strRef>
              <c:f>'14.8'!$J$35</c:f>
              <c:strCache>
                <c:ptCount val="1"/>
              </c:strCache>
            </c:strRef>
          </c:tx>
          <c:invertIfNegative val="0"/>
          <c:cat>
            <c:numRef>
              <c:f>'14.8'!$K$30:$M$30</c:f>
              <c:numCache>
                <c:formatCode>General</c:formatCode>
                <c:ptCount val="3"/>
              </c:numCache>
            </c:numRef>
          </c:cat>
          <c:val>
            <c:numRef>
              <c:f>'14.8'!$K$35:$M$35</c:f>
              <c:numCache>
                <c:formatCode>#,##0.0</c:formatCode>
                <c:ptCount val="3"/>
              </c:numCache>
            </c:numRef>
          </c:val>
          <c:extLst>
            <c:ext xmlns:c16="http://schemas.microsoft.com/office/drawing/2014/chart" uri="{C3380CC4-5D6E-409C-BE32-E72D297353CC}">
              <c16:uniqueId val="{00000004-1568-4295-8493-CE17D15AB661}"/>
            </c:ext>
          </c:extLst>
        </c:ser>
        <c:ser>
          <c:idx val="5"/>
          <c:order val="5"/>
          <c:tx>
            <c:strRef>
              <c:f>'14.8'!$J$36</c:f>
              <c:strCache>
                <c:ptCount val="1"/>
              </c:strCache>
            </c:strRef>
          </c:tx>
          <c:invertIfNegative val="0"/>
          <c:cat>
            <c:numRef>
              <c:f>'14.8'!$K$30:$M$30</c:f>
              <c:numCache>
                <c:formatCode>General</c:formatCode>
                <c:ptCount val="3"/>
              </c:numCache>
            </c:numRef>
          </c:cat>
          <c:val>
            <c:numRef>
              <c:f>'14.8'!$K$36:$M$36</c:f>
              <c:numCache>
                <c:formatCode>#,##0.0</c:formatCode>
                <c:ptCount val="3"/>
              </c:numCache>
            </c:numRef>
          </c:val>
          <c:extLst>
            <c:ext xmlns:c16="http://schemas.microsoft.com/office/drawing/2014/chart" uri="{C3380CC4-5D6E-409C-BE32-E72D297353CC}">
              <c16:uniqueId val="{00000005-1568-4295-8493-CE17D15AB661}"/>
            </c:ext>
          </c:extLst>
        </c:ser>
        <c:ser>
          <c:idx val="6"/>
          <c:order val="6"/>
          <c:tx>
            <c:strRef>
              <c:f>'14.8'!$J$37</c:f>
              <c:strCache>
                <c:ptCount val="1"/>
              </c:strCache>
            </c:strRef>
          </c:tx>
          <c:invertIfNegative val="0"/>
          <c:cat>
            <c:numRef>
              <c:f>'14.8'!$K$30:$M$30</c:f>
              <c:numCache>
                <c:formatCode>General</c:formatCode>
                <c:ptCount val="3"/>
              </c:numCache>
            </c:numRef>
          </c:cat>
          <c:val>
            <c:numRef>
              <c:f>'14.8'!$K$37:$M$37</c:f>
              <c:numCache>
                <c:formatCode>#,##0.0</c:formatCode>
                <c:ptCount val="3"/>
              </c:numCache>
            </c:numRef>
          </c:val>
          <c:extLst>
            <c:ext xmlns:c16="http://schemas.microsoft.com/office/drawing/2014/chart" uri="{C3380CC4-5D6E-409C-BE32-E72D297353CC}">
              <c16:uniqueId val="{00000006-1568-4295-8493-CE17D15AB661}"/>
            </c:ext>
          </c:extLst>
        </c:ser>
        <c:ser>
          <c:idx val="7"/>
          <c:order val="7"/>
          <c:tx>
            <c:strRef>
              <c:f>'14.8'!$J$38</c:f>
              <c:strCache>
                <c:ptCount val="1"/>
              </c:strCache>
            </c:strRef>
          </c:tx>
          <c:spPr>
            <a:solidFill>
              <a:srgbClr val="FFC000"/>
            </a:solidFill>
          </c:spPr>
          <c:invertIfNegative val="0"/>
          <c:cat>
            <c:numRef>
              <c:f>'14.8'!$K$30:$M$30</c:f>
              <c:numCache>
                <c:formatCode>General</c:formatCode>
                <c:ptCount val="3"/>
              </c:numCache>
            </c:numRef>
          </c:cat>
          <c:val>
            <c:numRef>
              <c:f>'14.8'!$K$38:$M$38</c:f>
              <c:numCache>
                <c:formatCode>#,##0.0</c:formatCode>
                <c:ptCount val="3"/>
              </c:numCache>
            </c:numRef>
          </c:val>
          <c:extLst>
            <c:ext xmlns:c16="http://schemas.microsoft.com/office/drawing/2014/chart" uri="{C3380CC4-5D6E-409C-BE32-E72D297353CC}">
              <c16:uniqueId val="{00000007-1568-4295-8493-CE17D15AB661}"/>
            </c:ext>
          </c:extLst>
        </c:ser>
        <c:dLbls>
          <c:showLegendKey val="0"/>
          <c:showVal val="0"/>
          <c:showCatName val="0"/>
          <c:showSerName val="0"/>
          <c:showPercent val="0"/>
          <c:showBubbleSize val="0"/>
        </c:dLbls>
        <c:gapWidth val="150"/>
        <c:overlap val="100"/>
        <c:axId val="239291008"/>
        <c:axId val="239313280"/>
      </c:barChart>
      <c:catAx>
        <c:axId val="239291008"/>
        <c:scaling>
          <c:orientation val="minMax"/>
        </c:scaling>
        <c:delete val="0"/>
        <c:axPos val="b"/>
        <c:numFmt formatCode="General" sourceLinked="1"/>
        <c:majorTickMark val="none"/>
        <c:minorTickMark val="none"/>
        <c:tickLblPos val="nextTo"/>
        <c:txPr>
          <a:bodyPr/>
          <a:lstStyle/>
          <a:p>
            <a:pPr>
              <a:defRPr sz="900"/>
            </a:pPr>
            <a:endParaRPr lang="cs-CZ"/>
          </a:p>
        </c:txPr>
        <c:crossAx val="239313280"/>
        <c:crosses val="autoZero"/>
        <c:auto val="1"/>
        <c:lblAlgn val="ctr"/>
        <c:lblOffset val="100"/>
        <c:noMultiLvlLbl val="0"/>
      </c:catAx>
      <c:valAx>
        <c:axId val="23931328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29100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262626"/>
                </a:solidFill>
                <a:latin typeface="+mn-lt"/>
                <a:ea typeface="+mn-ea"/>
                <a:cs typeface="+mn-cs"/>
              </a:defRPr>
            </a:pPr>
            <a:r>
              <a:rPr lang="en-US" sz="1000" b="1" i="0" baseline="0">
                <a:solidFill>
                  <a:srgbClr val="233060"/>
                </a:solidFill>
                <a:effectLst/>
              </a:rPr>
              <a:t>Gross heat production in Czech Regions</a:t>
            </a:r>
            <a:r>
              <a:rPr lang="cs-CZ" sz="1000" b="1" i="0" baseline="0">
                <a:solidFill>
                  <a:srgbClr val="233060"/>
                </a:solidFill>
                <a:effectLst/>
              </a:rPr>
              <a:t> </a:t>
            </a:r>
            <a:r>
              <a:rPr lang="en-US" sz="1000" b="1" i="0" baseline="0">
                <a:solidFill>
                  <a:srgbClr val="233060"/>
                </a:solidFill>
                <a:effectLst/>
              </a:rPr>
              <a:t>[</a:t>
            </a:r>
            <a:r>
              <a:rPr lang="cs-CZ" sz="1000" b="1" i="0" baseline="0">
                <a:solidFill>
                  <a:srgbClr val="233060"/>
                </a:solidFill>
                <a:effectLst/>
              </a:rPr>
              <a:t>TJ</a:t>
            </a:r>
            <a:r>
              <a:rPr lang="en-US" sz="1000" b="1" i="0" baseline="0">
                <a:solidFill>
                  <a:srgbClr val="233060"/>
                </a:solidFill>
                <a:effectLst/>
              </a:rPr>
              <a:t>]</a:t>
            </a:r>
            <a:endParaRPr lang="cs-CZ" sz="1000">
              <a:solidFill>
                <a:srgbClr val="233060"/>
              </a:solidFill>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262626"/>
                </a:solidFill>
                <a:latin typeface="+mn-lt"/>
                <a:ea typeface="+mn-ea"/>
                <a:cs typeface="+mn-cs"/>
              </a:defRPr>
            </a:pPr>
            <a:endParaRPr lang="cs-CZ" sz="1000">
              <a:solidFill>
                <a:schemeClr val="tx2"/>
              </a:solidFill>
            </a:endParaRPr>
          </a:p>
        </c:rich>
      </c:tx>
      <c:layout>
        <c:manualLayout>
          <c:xMode val="edge"/>
          <c:yMode val="edge"/>
          <c:x val="0"/>
          <c:y val="0"/>
        </c:manualLayout>
      </c:layout>
      <c:overlay val="0"/>
    </c:title>
    <c:autoTitleDeleted val="0"/>
    <c:plotArea>
      <c:layout>
        <c:manualLayout>
          <c:layoutTarget val="inner"/>
          <c:xMode val="edge"/>
          <c:yMode val="edge"/>
          <c:x val="7.9914833822405579E-2"/>
          <c:y val="0.11408768804251168"/>
          <c:w val="0.88530669494128988"/>
          <c:h val="0.80001938503290837"/>
        </c:manualLayout>
      </c:layout>
      <c:barChart>
        <c:barDir val="col"/>
        <c:grouping val="stacked"/>
        <c:varyColors val="0"/>
        <c:ser>
          <c:idx val="0"/>
          <c:order val="0"/>
          <c:tx>
            <c:strRef>
              <c:f>'4.2'!$A$7</c:f>
              <c:strCache>
                <c:ptCount val="1"/>
                <c:pt idx="0">
                  <c:v>Prague</c:v>
                </c:pt>
              </c:strCache>
            </c:strRef>
          </c:tx>
          <c:invertIfNegative val="0"/>
          <c:val>
            <c:numRef>
              <c:f>'4.2'!$B$7:$M$7</c:f>
              <c:numCache>
                <c:formatCode>#,##0.0</c:formatCode>
                <c:ptCount val="12"/>
                <c:pt idx="0">
                  <c:v>709.83696699999985</c:v>
                </c:pt>
                <c:pt idx="1">
                  <c:v>489.3691290000001</c:v>
                </c:pt>
                <c:pt idx="2">
                  <c:v>441.84842499999996</c:v>
                </c:pt>
                <c:pt idx="3">
                  <c:v>344.88409499999995</c:v>
                </c:pt>
                <c:pt idx="4">
                  <c:v>252.18253299999998</c:v>
                </c:pt>
                <c:pt idx="5">
                  <c:v>196.37544199999999</c:v>
                </c:pt>
                <c:pt idx="6">
                  <c:v>243.70063200000004</c:v>
                </c:pt>
                <c:pt idx="7">
                  <c:v>201.72032999999996</c:v>
                </c:pt>
                <c:pt idx="8">
                  <c:v>205.13895399999993</c:v>
                </c:pt>
                <c:pt idx="9">
                  <c:v>447.70486500000004</c:v>
                </c:pt>
                <c:pt idx="10">
                  <c:v>570.2993110000001</c:v>
                </c:pt>
                <c:pt idx="11">
                  <c:v>642.20258899999999</c:v>
                </c:pt>
              </c:numCache>
            </c:numRef>
          </c:val>
          <c:extLst>
            <c:ext xmlns:c16="http://schemas.microsoft.com/office/drawing/2014/chart" uri="{C3380CC4-5D6E-409C-BE32-E72D297353CC}">
              <c16:uniqueId val="{00000000-136A-4182-821D-07A924959D79}"/>
            </c:ext>
          </c:extLst>
        </c:ser>
        <c:ser>
          <c:idx val="1"/>
          <c:order val="1"/>
          <c:tx>
            <c:strRef>
              <c:f>'4.2'!$A$8</c:f>
              <c:strCache>
                <c:ptCount val="1"/>
                <c:pt idx="0">
                  <c:v>Jihočeský Region</c:v>
                </c:pt>
              </c:strCache>
            </c:strRef>
          </c:tx>
          <c:spPr>
            <a:solidFill>
              <a:schemeClr val="accent2"/>
            </a:solidFill>
          </c:spPr>
          <c:invertIfNegative val="0"/>
          <c:val>
            <c:numRef>
              <c:f>'4.2'!$B$8:$M$8</c:f>
              <c:numCache>
                <c:formatCode>#,##0.0</c:formatCode>
                <c:ptCount val="12"/>
                <c:pt idx="0">
                  <c:v>968.58602799999926</c:v>
                </c:pt>
                <c:pt idx="1">
                  <c:v>691.68114800000012</c:v>
                </c:pt>
                <c:pt idx="2">
                  <c:v>644.13819699999976</c:v>
                </c:pt>
                <c:pt idx="3">
                  <c:v>499.10301100000021</c:v>
                </c:pt>
                <c:pt idx="4">
                  <c:v>355.47183700000005</c:v>
                </c:pt>
                <c:pt idx="5">
                  <c:v>262.86066499999998</c:v>
                </c:pt>
                <c:pt idx="6">
                  <c:v>246.66564699999992</c:v>
                </c:pt>
                <c:pt idx="7">
                  <c:v>253.93849300000005</c:v>
                </c:pt>
                <c:pt idx="8">
                  <c:v>333.38459000000012</c:v>
                </c:pt>
                <c:pt idx="9">
                  <c:v>537.02471300000002</c:v>
                </c:pt>
                <c:pt idx="10">
                  <c:v>758.7670840000003</c:v>
                </c:pt>
                <c:pt idx="11">
                  <c:v>869.11883599999965</c:v>
                </c:pt>
              </c:numCache>
            </c:numRef>
          </c:val>
          <c:extLst>
            <c:ext xmlns:c16="http://schemas.microsoft.com/office/drawing/2014/chart" uri="{C3380CC4-5D6E-409C-BE32-E72D297353CC}">
              <c16:uniqueId val="{00000001-136A-4182-821D-07A924959D79}"/>
            </c:ext>
          </c:extLst>
        </c:ser>
        <c:ser>
          <c:idx val="2"/>
          <c:order val="2"/>
          <c:tx>
            <c:strRef>
              <c:f>'4.2'!$A$9</c:f>
              <c:strCache>
                <c:ptCount val="1"/>
                <c:pt idx="0">
                  <c:v>Jihomoravský Region</c:v>
                </c:pt>
              </c:strCache>
            </c:strRef>
          </c:tx>
          <c:spPr>
            <a:solidFill>
              <a:schemeClr val="accent3"/>
            </a:solidFill>
          </c:spPr>
          <c:invertIfNegative val="0"/>
          <c:val>
            <c:numRef>
              <c:f>'4.2'!$B$9:$M$9</c:f>
              <c:numCache>
                <c:formatCode>#,##0.0</c:formatCode>
                <c:ptCount val="12"/>
                <c:pt idx="0">
                  <c:v>1054.9490259999998</c:v>
                </c:pt>
                <c:pt idx="1">
                  <c:v>701.84169299999996</c:v>
                </c:pt>
                <c:pt idx="2">
                  <c:v>646.04975900000045</c:v>
                </c:pt>
                <c:pt idx="3">
                  <c:v>459.6152839999998</c:v>
                </c:pt>
                <c:pt idx="4">
                  <c:v>335.29356399999966</c:v>
                </c:pt>
                <c:pt idx="5">
                  <c:v>277.48238900000013</c:v>
                </c:pt>
                <c:pt idx="6">
                  <c:v>259.60013000000015</c:v>
                </c:pt>
                <c:pt idx="7">
                  <c:v>256.44718899999992</c:v>
                </c:pt>
                <c:pt idx="8">
                  <c:v>324.20441999999991</c:v>
                </c:pt>
                <c:pt idx="9">
                  <c:v>596.70037499999955</c:v>
                </c:pt>
                <c:pt idx="10">
                  <c:v>880.86294999999961</c:v>
                </c:pt>
                <c:pt idx="11">
                  <c:v>1022.1245539999996</c:v>
                </c:pt>
              </c:numCache>
            </c:numRef>
          </c:val>
          <c:extLst>
            <c:ext xmlns:c16="http://schemas.microsoft.com/office/drawing/2014/chart" uri="{C3380CC4-5D6E-409C-BE32-E72D297353CC}">
              <c16:uniqueId val="{00000002-136A-4182-821D-07A924959D79}"/>
            </c:ext>
          </c:extLst>
        </c:ser>
        <c:ser>
          <c:idx val="3"/>
          <c:order val="3"/>
          <c:tx>
            <c:strRef>
              <c:f>'4.2'!$A$10</c:f>
              <c:strCache>
                <c:ptCount val="1"/>
                <c:pt idx="0">
                  <c:v>Karlovarský Region</c:v>
                </c:pt>
              </c:strCache>
            </c:strRef>
          </c:tx>
          <c:spPr>
            <a:solidFill>
              <a:schemeClr val="accent4"/>
            </a:solidFill>
          </c:spPr>
          <c:invertIfNegative val="0"/>
          <c:val>
            <c:numRef>
              <c:f>'4.2'!$B$10:$M$10</c:f>
              <c:numCache>
                <c:formatCode>#,##0.0</c:formatCode>
                <c:ptCount val="12"/>
                <c:pt idx="0">
                  <c:v>856.57304399999998</c:v>
                </c:pt>
                <c:pt idx="1">
                  <c:v>714.36007300000017</c:v>
                </c:pt>
                <c:pt idx="2">
                  <c:v>688.43884100000002</c:v>
                </c:pt>
                <c:pt idx="3">
                  <c:v>609.22500699999989</c:v>
                </c:pt>
                <c:pt idx="4">
                  <c:v>464.44853000000001</c:v>
                </c:pt>
                <c:pt idx="5">
                  <c:v>312.19961800000004</c:v>
                </c:pt>
                <c:pt idx="6">
                  <c:v>315.69650099999996</c:v>
                </c:pt>
                <c:pt idx="7">
                  <c:v>171.56165099999998</c:v>
                </c:pt>
                <c:pt idx="8">
                  <c:v>308.77924100000007</c:v>
                </c:pt>
                <c:pt idx="9">
                  <c:v>503.52574500000003</c:v>
                </c:pt>
                <c:pt idx="10">
                  <c:v>664.29413900000009</c:v>
                </c:pt>
                <c:pt idx="11">
                  <c:v>743.9230220000004</c:v>
                </c:pt>
              </c:numCache>
            </c:numRef>
          </c:val>
          <c:extLst>
            <c:ext xmlns:c16="http://schemas.microsoft.com/office/drawing/2014/chart" uri="{C3380CC4-5D6E-409C-BE32-E72D297353CC}">
              <c16:uniqueId val="{00000003-136A-4182-821D-07A924959D79}"/>
            </c:ext>
          </c:extLst>
        </c:ser>
        <c:ser>
          <c:idx val="4"/>
          <c:order val="4"/>
          <c:tx>
            <c:strRef>
              <c:f>'4.2'!$A$11</c:f>
              <c:strCache>
                <c:ptCount val="1"/>
                <c:pt idx="0">
                  <c:v>Vysočina Region</c:v>
                </c:pt>
              </c:strCache>
            </c:strRef>
          </c:tx>
          <c:spPr>
            <a:solidFill>
              <a:schemeClr val="accent5"/>
            </a:solidFill>
          </c:spPr>
          <c:invertIfNegative val="0"/>
          <c:val>
            <c:numRef>
              <c:f>'4.2'!$B$11:$M$11</c:f>
              <c:numCache>
                <c:formatCode>#,##0.0</c:formatCode>
                <c:ptCount val="12"/>
                <c:pt idx="0">
                  <c:v>490.56129800000014</c:v>
                </c:pt>
                <c:pt idx="1">
                  <c:v>365.21910999999994</c:v>
                </c:pt>
                <c:pt idx="2">
                  <c:v>353.43575800000008</c:v>
                </c:pt>
                <c:pt idx="3">
                  <c:v>285.72110199999997</c:v>
                </c:pt>
                <c:pt idx="4">
                  <c:v>214.44579300000004</c:v>
                </c:pt>
                <c:pt idx="5">
                  <c:v>172.24143899999999</c:v>
                </c:pt>
                <c:pt idx="6">
                  <c:v>126.72406899999997</c:v>
                </c:pt>
                <c:pt idx="7">
                  <c:v>157.06299399999995</c:v>
                </c:pt>
                <c:pt idx="8">
                  <c:v>206.44005100000004</c:v>
                </c:pt>
                <c:pt idx="9">
                  <c:v>297.81591900000006</c:v>
                </c:pt>
                <c:pt idx="10">
                  <c:v>408.27791400000007</c:v>
                </c:pt>
                <c:pt idx="11">
                  <c:v>453.65003699999994</c:v>
                </c:pt>
              </c:numCache>
            </c:numRef>
          </c:val>
          <c:extLst>
            <c:ext xmlns:c16="http://schemas.microsoft.com/office/drawing/2014/chart" uri="{C3380CC4-5D6E-409C-BE32-E72D297353CC}">
              <c16:uniqueId val="{00000004-136A-4182-821D-07A924959D79}"/>
            </c:ext>
          </c:extLst>
        </c:ser>
        <c:ser>
          <c:idx val="5"/>
          <c:order val="5"/>
          <c:tx>
            <c:strRef>
              <c:f>'4.2'!$A$12</c:f>
              <c:strCache>
                <c:ptCount val="1"/>
                <c:pt idx="0">
                  <c:v>Královéhradecký Region</c:v>
                </c:pt>
              </c:strCache>
            </c:strRef>
          </c:tx>
          <c:spPr>
            <a:solidFill>
              <a:schemeClr val="accent6"/>
            </a:solidFill>
          </c:spPr>
          <c:invertIfNegative val="0"/>
          <c:val>
            <c:numRef>
              <c:f>'4.2'!$B$12:$M$12</c:f>
              <c:numCache>
                <c:formatCode>#,##0.0</c:formatCode>
                <c:ptCount val="12"/>
                <c:pt idx="0">
                  <c:v>624.10397599999988</c:v>
                </c:pt>
                <c:pt idx="1">
                  <c:v>400.32144900000009</c:v>
                </c:pt>
                <c:pt idx="2">
                  <c:v>364.19347599999998</c:v>
                </c:pt>
                <c:pt idx="3">
                  <c:v>298.14970699999992</c:v>
                </c:pt>
                <c:pt idx="4">
                  <c:v>210.21280800000002</c:v>
                </c:pt>
                <c:pt idx="5">
                  <c:v>184.26495200000002</c:v>
                </c:pt>
                <c:pt idx="6">
                  <c:v>159.34067200000001</c:v>
                </c:pt>
                <c:pt idx="7">
                  <c:v>165.58306800000003</c:v>
                </c:pt>
                <c:pt idx="8">
                  <c:v>271.45912799999996</c:v>
                </c:pt>
                <c:pt idx="9">
                  <c:v>424.00305800000001</c:v>
                </c:pt>
                <c:pt idx="10">
                  <c:v>520.78634899999997</c:v>
                </c:pt>
                <c:pt idx="11">
                  <c:v>554.00368700000024</c:v>
                </c:pt>
              </c:numCache>
            </c:numRef>
          </c:val>
          <c:extLst>
            <c:ext xmlns:c16="http://schemas.microsoft.com/office/drawing/2014/chart" uri="{C3380CC4-5D6E-409C-BE32-E72D297353CC}">
              <c16:uniqueId val="{00000005-136A-4182-821D-07A924959D79}"/>
            </c:ext>
          </c:extLst>
        </c:ser>
        <c:ser>
          <c:idx val="6"/>
          <c:order val="6"/>
          <c:tx>
            <c:strRef>
              <c:f>'4.2'!$A$13</c:f>
              <c:strCache>
                <c:ptCount val="1"/>
                <c:pt idx="0">
                  <c:v>Liberecký Region</c:v>
                </c:pt>
              </c:strCache>
            </c:strRef>
          </c:tx>
          <c:spPr>
            <a:solidFill>
              <a:srgbClr val="F0948F"/>
            </a:solidFill>
          </c:spPr>
          <c:invertIfNegative val="0"/>
          <c:val>
            <c:numRef>
              <c:f>'4.2'!$B$13:$M$13</c:f>
              <c:numCache>
                <c:formatCode>#,##0.0</c:formatCode>
                <c:ptCount val="12"/>
                <c:pt idx="0">
                  <c:v>336.69994299999985</c:v>
                </c:pt>
                <c:pt idx="1">
                  <c:v>241.64006899999998</c:v>
                </c:pt>
                <c:pt idx="2">
                  <c:v>222.05525599999996</c:v>
                </c:pt>
                <c:pt idx="3">
                  <c:v>176.52892300000002</c:v>
                </c:pt>
                <c:pt idx="4">
                  <c:v>104.03813300000003</c:v>
                </c:pt>
                <c:pt idx="5">
                  <c:v>93.603289999999944</c:v>
                </c:pt>
                <c:pt idx="6">
                  <c:v>107.61549300000001</c:v>
                </c:pt>
                <c:pt idx="7">
                  <c:v>107.62465600000002</c:v>
                </c:pt>
                <c:pt idx="8">
                  <c:v>124.13233500000004</c:v>
                </c:pt>
                <c:pt idx="9">
                  <c:v>186.40111000000002</c:v>
                </c:pt>
                <c:pt idx="10">
                  <c:v>253.41796700000006</c:v>
                </c:pt>
                <c:pt idx="11">
                  <c:v>299.07327600000013</c:v>
                </c:pt>
              </c:numCache>
            </c:numRef>
          </c:val>
          <c:extLst>
            <c:ext xmlns:c16="http://schemas.microsoft.com/office/drawing/2014/chart" uri="{C3380CC4-5D6E-409C-BE32-E72D297353CC}">
              <c16:uniqueId val="{00000006-136A-4182-821D-07A924959D79}"/>
            </c:ext>
          </c:extLst>
        </c:ser>
        <c:ser>
          <c:idx val="7"/>
          <c:order val="7"/>
          <c:tx>
            <c:strRef>
              <c:f>'4.2'!$A$14</c:f>
              <c:strCache>
                <c:ptCount val="1"/>
                <c:pt idx="0">
                  <c:v>Moravskoslezský Region</c:v>
                </c:pt>
              </c:strCache>
            </c:strRef>
          </c:tx>
          <c:spPr>
            <a:solidFill>
              <a:srgbClr val="F7C9C7"/>
            </a:solidFill>
          </c:spPr>
          <c:invertIfNegative val="0"/>
          <c:val>
            <c:numRef>
              <c:f>'4.2'!$B$14:$M$14</c:f>
              <c:numCache>
                <c:formatCode>#,##0.0</c:formatCode>
                <c:ptCount val="12"/>
                <c:pt idx="0">
                  <c:v>3074.3490919999999</c:v>
                </c:pt>
                <c:pt idx="1">
                  <c:v>2261.8771180000008</c:v>
                </c:pt>
                <c:pt idx="2">
                  <c:v>2225.5582199999999</c:v>
                </c:pt>
                <c:pt idx="3">
                  <c:v>1870.1665959999998</c:v>
                </c:pt>
                <c:pt idx="4">
                  <c:v>1496.1469239999997</c:v>
                </c:pt>
                <c:pt idx="5">
                  <c:v>1400.8250829999995</c:v>
                </c:pt>
                <c:pt idx="6">
                  <c:v>1321.0558309999994</c:v>
                </c:pt>
                <c:pt idx="7">
                  <c:v>1223.596038000001</c:v>
                </c:pt>
                <c:pt idx="8">
                  <c:v>1290.4322760000005</c:v>
                </c:pt>
                <c:pt idx="9">
                  <c:v>1675.5308000000007</c:v>
                </c:pt>
                <c:pt idx="10">
                  <c:v>2529.9786650000001</c:v>
                </c:pt>
                <c:pt idx="11">
                  <c:v>2862.4361590000003</c:v>
                </c:pt>
              </c:numCache>
            </c:numRef>
          </c:val>
          <c:extLst>
            <c:ext xmlns:c16="http://schemas.microsoft.com/office/drawing/2014/chart" uri="{C3380CC4-5D6E-409C-BE32-E72D297353CC}">
              <c16:uniqueId val="{00000007-136A-4182-821D-07A924959D79}"/>
            </c:ext>
          </c:extLst>
        </c:ser>
        <c:ser>
          <c:idx val="8"/>
          <c:order val="8"/>
          <c:tx>
            <c:strRef>
              <c:f>'4.2'!$A$15</c:f>
              <c:strCache>
                <c:ptCount val="1"/>
                <c:pt idx="0">
                  <c:v>Olomoucký Region</c:v>
                </c:pt>
              </c:strCache>
            </c:strRef>
          </c:tx>
          <c:spPr>
            <a:solidFill>
              <a:schemeClr val="tx1"/>
            </a:solidFill>
          </c:spPr>
          <c:invertIfNegative val="0"/>
          <c:val>
            <c:numRef>
              <c:f>'4.2'!$B$15:$M$15</c:f>
              <c:numCache>
                <c:formatCode>#,##0.0</c:formatCode>
                <c:ptCount val="12"/>
                <c:pt idx="0">
                  <c:v>895.62366999999983</c:v>
                </c:pt>
                <c:pt idx="1">
                  <c:v>568.33557499999995</c:v>
                </c:pt>
                <c:pt idx="2">
                  <c:v>534.1886079999997</c:v>
                </c:pt>
                <c:pt idx="3">
                  <c:v>433.95242900000011</c:v>
                </c:pt>
                <c:pt idx="4">
                  <c:v>338.14210199999997</c:v>
                </c:pt>
                <c:pt idx="5">
                  <c:v>285.647513</c:v>
                </c:pt>
                <c:pt idx="6">
                  <c:v>273.14855800000004</c:v>
                </c:pt>
                <c:pt idx="7">
                  <c:v>286.56148400000006</c:v>
                </c:pt>
                <c:pt idx="8">
                  <c:v>315.5800779999999</c:v>
                </c:pt>
                <c:pt idx="9">
                  <c:v>486.45006399999988</c:v>
                </c:pt>
                <c:pt idx="10">
                  <c:v>680.40449700000011</c:v>
                </c:pt>
                <c:pt idx="11">
                  <c:v>772.69207699999947</c:v>
                </c:pt>
              </c:numCache>
            </c:numRef>
          </c:val>
          <c:extLst>
            <c:ext xmlns:c16="http://schemas.microsoft.com/office/drawing/2014/chart" uri="{C3380CC4-5D6E-409C-BE32-E72D297353CC}">
              <c16:uniqueId val="{00000008-136A-4182-821D-07A924959D79}"/>
            </c:ext>
          </c:extLst>
        </c:ser>
        <c:ser>
          <c:idx val="9"/>
          <c:order val="9"/>
          <c:tx>
            <c:strRef>
              <c:f>'4.2'!$A$16</c:f>
              <c:strCache>
                <c:ptCount val="1"/>
                <c:pt idx="0">
                  <c:v>Pardubický Region</c:v>
                </c:pt>
              </c:strCache>
            </c:strRef>
          </c:tx>
          <c:spPr>
            <a:solidFill>
              <a:srgbClr val="646363"/>
            </a:solidFill>
          </c:spPr>
          <c:invertIfNegative val="0"/>
          <c:val>
            <c:numRef>
              <c:f>'4.2'!$B$16:$M$16</c:f>
              <c:numCache>
                <c:formatCode>#,##0.0</c:formatCode>
                <c:ptCount val="12"/>
                <c:pt idx="0">
                  <c:v>905.22088800000006</c:v>
                </c:pt>
                <c:pt idx="1">
                  <c:v>651.79479099999992</c:v>
                </c:pt>
                <c:pt idx="2">
                  <c:v>589.41321800000003</c:v>
                </c:pt>
                <c:pt idx="3">
                  <c:v>445.46183599999995</c:v>
                </c:pt>
                <c:pt idx="4">
                  <c:v>283.20928900000007</c:v>
                </c:pt>
                <c:pt idx="5">
                  <c:v>235.89685800000001</c:v>
                </c:pt>
                <c:pt idx="6">
                  <c:v>214.47707399999999</c:v>
                </c:pt>
                <c:pt idx="7">
                  <c:v>201.551603</c:v>
                </c:pt>
                <c:pt idx="8">
                  <c:v>291.91575399999994</c:v>
                </c:pt>
                <c:pt idx="9">
                  <c:v>472.83269599999994</c:v>
                </c:pt>
                <c:pt idx="10">
                  <c:v>712.21909199999993</c:v>
                </c:pt>
                <c:pt idx="11">
                  <c:v>829.9915010000002</c:v>
                </c:pt>
              </c:numCache>
            </c:numRef>
          </c:val>
          <c:extLst>
            <c:ext xmlns:c16="http://schemas.microsoft.com/office/drawing/2014/chart" uri="{C3380CC4-5D6E-409C-BE32-E72D297353CC}">
              <c16:uniqueId val="{00000009-136A-4182-821D-07A924959D79}"/>
            </c:ext>
          </c:extLst>
        </c:ser>
        <c:ser>
          <c:idx val="10"/>
          <c:order val="10"/>
          <c:tx>
            <c:strRef>
              <c:f>'4.2'!$A$17</c:f>
              <c:strCache>
                <c:ptCount val="1"/>
                <c:pt idx="0">
                  <c:v>Plzeňský Region</c:v>
                </c:pt>
              </c:strCache>
            </c:strRef>
          </c:tx>
          <c:spPr>
            <a:solidFill>
              <a:srgbClr val="9D9D9C"/>
            </a:solidFill>
          </c:spPr>
          <c:invertIfNegative val="0"/>
          <c:val>
            <c:numRef>
              <c:f>'4.2'!$B$17:$M$17</c:f>
              <c:numCache>
                <c:formatCode>#,##0.0</c:formatCode>
                <c:ptCount val="12"/>
                <c:pt idx="0">
                  <c:v>840.97109000000023</c:v>
                </c:pt>
                <c:pt idx="1">
                  <c:v>597.7748959999999</c:v>
                </c:pt>
                <c:pt idx="2">
                  <c:v>542.97145500000011</c:v>
                </c:pt>
                <c:pt idx="3">
                  <c:v>420.50192100000004</c:v>
                </c:pt>
                <c:pt idx="4">
                  <c:v>280.21345299999996</c:v>
                </c:pt>
                <c:pt idx="5">
                  <c:v>217.58494100000004</c:v>
                </c:pt>
                <c:pt idx="6">
                  <c:v>216.39357299999986</c:v>
                </c:pt>
                <c:pt idx="7">
                  <c:v>191.89886999999999</c:v>
                </c:pt>
                <c:pt idx="8">
                  <c:v>260.03043799999989</c:v>
                </c:pt>
                <c:pt idx="9">
                  <c:v>439.64108300000015</c:v>
                </c:pt>
                <c:pt idx="10">
                  <c:v>635.22449800000015</c:v>
                </c:pt>
                <c:pt idx="11">
                  <c:v>749.85103699999991</c:v>
                </c:pt>
              </c:numCache>
            </c:numRef>
          </c:val>
          <c:extLst>
            <c:ext xmlns:c16="http://schemas.microsoft.com/office/drawing/2014/chart" uri="{C3380CC4-5D6E-409C-BE32-E72D297353CC}">
              <c16:uniqueId val="{0000000A-136A-4182-821D-07A924959D79}"/>
            </c:ext>
          </c:extLst>
        </c:ser>
        <c:ser>
          <c:idx val="11"/>
          <c:order val="11"/>
          <c:tx>
            <c:strRef>
              <c:f>'4.2'!$A$18</c:f>
              <c:strCache>
                <c:ptCount val="1"/>
                <c:pt idx="0">
                  <c:v>Středočeský Region</c:v>
                </c:pt>
              </c:strCache>
            </c:strRef>
          </c:tx>
          <c:spPr>
            <a:solidFill>
              <a:srgbClr val="D0D0D0"/>
            </a:solidFill>
          </c:spPr>
          <c:invertIfNegative val="0"/>
          <c:val>
            <c:numRef>
              <c:f>'4.2'!$B$18:$M$18</c:f>
              <c:numCache>
                <c:formatCode>#,##0.0</c:formatCode>
                <c:ptCount val="12"/>
                <c:pt idx="0">
                  <c:v>3290.4384120000022</c:v>
                </c:pt>
                <c:pt idx="1">
                  <c:v>2402.5155899999991</c:v>
                </c:pt>
                <c:pt idx="2">
                  <c:v>2155.742236</c:v>
                </c:pt>
                <c:pt idx="3">
                  <c:v>1690.0744230000003</c:v>
                </c:pt>
                <c:pt idx="4">
                  <c:v>1264.4528690000009</c:v>
                </c:pt>
                <c:pt idx="5">
                  <c:v>1046.2269850000005</c:v>
                </c:pt>
                <c:pt idx="6">
                  <c:v>908.6346480000002</c:v>
                </c:pt>
                <c:pt idx="7">
                  <c:v>1004.0835029999996</c:v>
                </c:pt>
                <c:pt idx="8">
                  <c:v>1241.3196539999999</c:v>
                </c:pt>
                <c:pt idx="9">
                  <c:v>1972.5464879999997</c:v>
                </c:pt>
                <c:pt idx="10">
                  <c:v>2760.4758240000001</c:v>
                </c:pt>
                <c:pt idx="11">
                  <c:v>3079.2009260000004</c:v>
                </c:pt>
              </c:numCache>
            </c:numRef>
          </c:val>
          <c:extLst>
            <c:ext xmlns:c16="http://schemas.microsoft.com/office/drawing/2014/chart" uri="{C3380CC4-5D6E-409C-BE32-E72D297353CC}">
              <c16:uniqueId val="{0000000B-136A-4182-821D-07A924959D79}"/>
            </c:ext>
          </c:extLst>
        </c:ser>
        <c:ser>
          <c:idx val="12"/>
          <c:order val="12"/>
          <c:tx>
            <c:strRef>
              <c:f>'4.2'!$A$19</c:f>
              <c:strCache>
                <c:ptCount val="1"/>
                <c:pt idx="0">
                  <c:v>Ústecký Region</c:v>
                </c:pt>
              </c:strCache>
            </c:strRef>
          </c:tx>
          <c:spPr>
            <a:pattFill prst="ltUpDiag">
              <a:fgClr>
                <a:schemeClr val="accent1"/>
              </a:fgClr>
              <a:bgClr>
                <a:schemeClr val="bg1"/>
              </a:bgClr>
            </a:pattFill>
          </c:spPr>
          <c:invertIfNegative val="0"/>
          <c:val>
            <c:numRef>
              <c:f>'4.2'!$B$19:$M$19</c:f>
              <c:numCache>
                <c:formatCode>#,##0.0</c:formatCode>
                <c:ptCount val="12"/>
                <c:pt idx="0">
                  <c:v>3521.1846450000007</c:v>
                </c:pt>
                <c:pt idx="1">
                  <c:v>2865.3322509999989</c:v>
                </c:pt>
                <c:pt idx="2">
                  <c:v>2877.9796899999997</c:v>
                </c:pt>
                <c:pt idx="3">
                  <c:v>2255.9370979999994</c:v>
                </c:pt>
                <c:pt idx="4">
                  <c:v>2080.3625899999997</c:v>
                </c:pt>
                <c:pt idx="5">
                  <c:v>1951.0249049999998</c:v>
                </c:pt>
                <c:pt idx="6">
                  <c:v>1801.6368239999997</c:v>
                </c:pt>
                <c:pt idx="7">
                  <c:v>1740.2477930000002</c:v>
                </c:pt>
                <c:pt idx="8">
                  <c:v>1869.8115040000005</c:v>
                </c:pt>
                <c:pt idx="9">
                  <c:v>2007.3067999999996</c:v>
                </c:pt>
                <c:pt idx="10">
                  <c:v>2877.3642089999989</c:v>
                </c:pt>
                <c:pt idx="11">
                  <c:v>3142.782404999999</c:v>
                </c:pt>
              </c:numCache>
            </c:numRef>
          </c:val>
          <c:extLst>
            <c:ext xmlns:c16="http://schemas.microsoft.com/office/drawing/2014/chart" uri="{C3380CC4-5D6E-409C-BE32-E72D297353CC}">
              <c16:uniqueId val="{0000000C-136A-4182-821D-07A924959D79}"/>
            </c:ext>
          </c:extLst>
        </c:ser>
        <c:ser>
          <c:idx val="13"/>
          <c:order val="13"/>
          <c:tx>
            <c:strRef>
              <c:f>'4.2'!$A$20</c:f>
              <c:strCache>
                <c:ptCount val="1"/>
                <c:pt idx="0">
                  <c:v>Zlínský Region</c:v>
                </c:pt>
              </c:strCache>
            </c:strRef>
          </c:tx>
          <c:spPr>
            <a:pattFill prst="ltUpDiag">
              <a:fgClr>
                <a:schemeClr val="accent5"/>
              </a:fgClr>
              <a:bgClr>
                <a:schemeClr val="bg1"/>
              </a:bgClr>
            </a:pattFill>
          </c:spPr>
          <c:invertIfNegative val="0"/>
          <c:val>
            <c:numRef>
              <c:f>'4.2'!$B$20:$M$20</c:f>
              <c:numCache>
                <c:formatCode>#,##0.0</c:formatCode>
                <c:ptCount val="12"/>
                <c:pt idx="0">
                  <c:v>888.16049699999985</c:v>
                </c:pt>
                <c:pt idx="1">
                  <c:v>660.40199399999972</c:v>
                </c:pt>
                <c:pt idx="2">
                  <c:v>590.69352200000014</c:v>
                </c:pt>
                <c:pt idx="3">
                  <c:v>519.46125699999982</c:v>
                </c:pt>
                <c:pt idx="4">
                  <c:v>425.39504800000003</c:v>
                </c:pt>
                <c:pt idx="5">
                  <c:v>383.91328499999997</c:v>
                </c:pt>
                <c:pt idx="6">
                  <c:v>291.35210799999999</c:v>
                </c:pt>
                <c:pt idx="7">
                  <c:v>310.11794600000013</c:v>
                </c:pt>
                <c:pt idx="8">
                  <c:v>403.07138299999997</c:v>
                </c:pt>
                <c:pt idx="9">
                  <c:v>520.99694399999998</c:v>
                </c:pt>
                <c:pt idx="10">
                  <c:v>660.86000299999989</c:v>
                </c:pt>
                <c:pt idx="11">
                  <c:v>750.98592599999984</c:v>
                </c:pt>
              </c:numCache>
            </c:numRef>
          </c:val>
          <c:extLst>
            <c:ext xmlns:c16="http://schemas.microsoft.com/office/drawing/2014/chart" uri="{C3380CC4-5D6E-409C-BE32-E72D297353CC}">
              <c16:uniqueId val="{0000000D-136A-4182-821D-07A924959D79}"/>
            </c:ext>
          </c:extLst>
        </c:ser>
        <c:dLbls>
          <c:showLegendKey val="0"/>
          <c:showVal val="0"/>
          <c:showCatName val="0"/>
          <c:showSerName val="0"/>
          <c:showPercent val="0"/>
          <c:showBubbleSize val="0"/>
        </c:dLbls>
        <c:gapWidth val="50"/>
        <c:overlap val="100"/>
        <c:axId val="230913536"/>
        <c:axId val="230915072"/>
      </c:barChart>
      <c:catAx>
        <c:axId val="230913536"/>
        <c:scaling>
          <c:orientation val="minMax"/>
        </c:scaling>
        <c:delete val="0"/>
        <c:axPos val="b"/>
        <c:majorTickMark val="none"/>
        <c:minorTickMark val="none"/>
        <c:tickLblPos val="nextTo"/>
        <c:txPr>
          <a:bodyPr/>
          <a:lstStyle/>
          <a:p>
            <a:pPr>
              <a:defRPr sz="900"/>
            </a:pPr>
            <a:endParaRPr lang="cs-CZ"/>
          </a:p>
        </c:txPr>
        <c:crossAx val="230915072"/>
        <c:crosses val="autoZero"/>
        <c:auto val="1"/>
        <c:lblAlgn val="ctr"/>
        <c:lblOffset val="100"/>
        <c:noMultiLvlLbl val="0"/>
      </c:catAx>
      <c:valAx>
        <c:axId val="230915072"/>
        <c:scaling>
          <c:orientation val="minMax"/>
          <c:max val="20000"/>
        </c:scaling>
        <c:delete val="0"/>
        <c:axPos val="l"/>
        <c:majorGridlines/>
        <c:numFmt formatCode="#,##0" sourceLinked="0"/>
        <c:majorTickMark val="none"/>
        <c:minorTickMark val="none"/>
        <c:tickLblPos val="nextTo"/>
        <c:spPr>
          <a:ln w="6350">
            <a:noFill/>
          </a:ln>
        </c:spPr>
        <c:txPr>
          <a:bodyPr/>
          <a:lstStyle/>
          <a:p>
            <a:pPr>
              <a:defRPr sz="900"/>
            </a:pPr>
            <a:endParaRPr lang="cs-CZ"/>
          </a:p>
        </c:txPr>
        <c:crossAx val="23091353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'14.8'!$L$19:$L$26</c:f>
              <c:numCache>
                <c:formatCode>General</c:formatCode>
                <c:ptCount val="8"/>
              </c:numCache>
            </c:numRef>
          </c:cat>
          <c:val>
            <c:numRef>
              <c:f>'14.8'!$M$19:$M$26</c:f>
              <c:numCache>
                <c:formatCode>0.0%</c:formatCode>
                <c:ptCount val="8"/>
              </c:numCache>
            </c:numRef>
          </c:val>
          <c:extLst>
            <c:ext xmlns:c16="http://schemas.microsoft.com/office/drawing/2014/chart" uri="{C3380CC4-5D6E-409C-BE32-E72D297353CC}">
              <c16:uniqueId val="{00000000-9CF2-4986-BA65-CA71F5D8D0D6}"/>
            </c:ext>
          </c:extLst>
        </c:ser>
        <c:dLbls>
          <c:showLegendKey val="0"/>
          <c:showVal val="0"/>
          <c:showCatName val="0"/>
          <c:showSerName val="0"/>
          <c:showPercent val="0"/>
          <c:showBubbleSize val="0"/>
        </c:dLbls>
        <c:gapWidth val="150"/>
        <c:axId val="239326336"/>
        <c:axId val="239327872"/>
      </c:barChart>
      <c:catAx>
        <c:axId val="239326336"/>
        <c:scaling>
          <c:orientation val="minMax"/>
        </c:scaling>
        <c:delete val="0"/>
        <c:axPos val="l"/>
        <c:numFmt formatCode="General" sourceLinked="1"/>
        <c:majorTickMark val="none"/>
        <c:minorTickMark val="none"/>
        <c:tickLblPos val="nextTo"/>
        <c:txPr>
          <a:bodyPr/>
          <a:lstStyle/>
          <a:p>
            <a:pPr>
              <a:defRPr sz="900"/>
            </a:pPr>
            <a:endParaRPr lang="cs-CZ"/>
          </a:p>
        </c:txPr>
        <c:crossAx val="239327872"/>
        <c:crosses val="autoZero"/>
        <c:auto val="1"/>
        <c:lblAlgn val="ctr"/>
        <c:lblOffset val="100"/>
        <c:noMultiLvlLbl val="0"/>
      </c:catAx>
      <c:valAx>
        <c:axId val="23932787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32633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4091-431D-A8B3-D9803D311F40}"/>
              </c:ext>
            </c:extLst>
          </c:dPt>
          <c:cat>
            <c:numRef>
              <c:f>'14.9'!$J$19:$J$26</c:f>
              <c:numCache>
                <c:formatCode>General</c:formatCode>
                <c:ptCount val="8"/>
              </c:numCache>
            </c:numRef>
          </c:cat>
          <c:val>
            <c:numRef>
              <c:f>'14.9'!$K$19:$K$26</c:f>
              <c:numCache>
                <c:formatCode>General</c:formatCode>
                <c:ptCount val="8"/>
              </c:numCache>
            </c:numRef>
          </c:val>
          <c:extLst>
            <c:ext xmlns:c16="http://schemas.microsoft.com/office/drawing/2014/chart" uri="{C3380CC4-5D6E-409C-BE32-E72D297353CC}">
              <c16:uniqueId val="{00000002-4091-431D-A8B3-D9803D311F40}"/>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'14.9'!$H$19:$H$22</c:f>
              <c:numCache>
                <c:formatCode>0.0</c:formatCode>
                <c:ptCount val="4"/>
              </c:numCache>
            </c:numRef>
          </c:cat>
          <c:val>
            <c:numRef>
              <c:f>'14.9'!$I$19:$I$22</c:f>
              <c:numCache>
                <c:formatCode>0.0%</c:formatCode>
                <c:ptCount val="4"/>
              </c:numCache>
            </c:numRef>
          </c:val>
          <c:extLst>
            <c:ext xmlns:c16="http://schemas.microsoft.com/office/drawing/2014/chart" uri="{C3380CC4-5D6E-409C-BE32-E72D297353CC}">
              <c16:uniqueId val="{00000000-2149-4519-A948-13538D1FA8A2}"/>
            </c:ext>
          </c:extLst>
        </c:ser>
        <c:dLbls>
          <c:showLegendKey val="0"/>
          <c:showVal val="0"/>
          <c:showCatName val="0"/>
          <c:showSerName val="0"/>
          <c:showPercent val="0"/>
          <c:showBubbleSize val="0"/>
        </c:dLbls>
        <c:gapWidth val="150"/>
        <c:axId val="273689216"/>
        <c:axId val="273727872"/>
      </c:barChart>
      <c:catAx>
        <c:axId val="273689216"/>
        <c:scaling>
          <c:orientation val="maxMin"/>
        </c:scaling>
        <c:delete val="0"/>
        <c:axPos val="l"/>
        <c:numFmt formatCode="0.0" sourceLinked="1"/>
        <c:majorTickMark val="none"/>
        <c:minorTickMark val="none"/>
        <c:tickLblPos val="nextTo"/>
        <c:txPr>
          <a:bodyPr/>
          <a:lstStyle/>
          <a:p>
            <a:pPr>
              <a:defRPr sz="900"/>
            </a:pPr>
            <a:endParaRPr lang="cs-CZ"/>
          </a:p>
        </c:txPr>
        <c:crossAx val="273727872"/>
        <c:crosses val="autoZero"/>
        <c:auto val="1"/>
        <c:lblAlgn val="ctr"/>
        <c:lblOffset val="100"/>
        <c:noMultiLvlLbl val="0"/>
      </c:catAx>
      <c:valAx>
        <c:axId val="27372787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736892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'14.9'!$H$31:$H$38</c:f>
              <c:numCache>
                <c:formatCode>General</c:formatCode>
                <c:ptCount val="8"/>
              </c:numCache>
            </c:numRef>
          </c:cat>
          <c:val>
            <c:numRef>
              <c:f>'14.9'!$I$31:$I$38</c:f>
              <c:numCache>
                <c:formatCode>0.0%</c:formatCode>
                <c:ptCount val="8"/>
              </c:numCache>
            </c:numRef>
          </c:val>
          <c:extLst>
            <c:ext xmlns:c16="http://schemas.microsoft.com/office/drawing/2014/chart" uri="{C3380CC4-5D6E-409C-BE32-E72D297353CC}">
              <c16:uniqueId val="{00000000-6B65-42E2-9A82-93FAD9E4E8AF}"/>
            </c:ext>
          </c:extLst>
        </c:ser>
        <c:dLbls>
          <c:showLegendKey val="0"/>
          <c:showVal val="0"/>
          <c:showCatName val="0"/>
          <c:showSerName val="0"/>
          <c:showPercent val="0"/>
          <c:showBubbleSize val="0"/>
        </c:dLbls>
        <c:gapWidth val="150"/>
        <c:axId val="273768832"/>
        <c:axId val="273770368"/>
      </c:barChart>
      <c:catAx>
        <c:axId val="273768832"/>
        <c:scaling>
          <c:orientation val="minMax"/>
        </c:scaling>
        <c:delete val="0"/>
        <c:axPos val="l"/>
        <c:numFmt formatCode="General" sourceLinked="1"/>
        <c:majorTickMark val="none"/>
        <c:minorTickMark val="none"/>
        <c:tickLblPos val="nextTo"/>
        <c:txPr>
          <a:bodyPr/>
          <a:lstStyle/>
          <a:p>
            <a:pPr>
              <a:defRPr sz="900"/>
            </a:pPr>
            <a:endParaRPr lang="cs-CZ"/>
          </a:p>
        </c:txPr>
        <c:crossAx val="273770368"/>
        <c:crosses val="autoZero"/>
        <c:auto val="1"/>
        <c:lblAlgn val="ctr"/>
        <c:lblOffset val="100"/>
        <c:noMultiLvlLbl val="0"/>
      </c:catAx>
      <c:valAx>
        <c:axId val="27377036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76883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'14.9'!$J$31</c:f>
              <c:strCache>
                <c:ptCount val="1"/>
              </c:strCache>
            </c:strRef>
          </c:tx>
          <c:invertIfNegative val="0"/>
          <c:cat>
            <c:numRef>
              <c:f>'14.9'!$K$30:$M$30</c:f>
              <c:numCache>
                <c:formatCode>General</c:formatCode>
                <c:ptCount val="3"/>
              </c:numCache>
            </c:numRef>
          </c:cat>
          <c:val>
            <c:numRef>
              <c:f>'14.9'!$K$31:$M$31</c:f>
              <c:numCache>
                <c:formatCode>#,##0.0</c:formatCode>
                <c:ptCount val="3"/>
              </c:numCache>
            </c:numRef>
          </c:val>
          <c:extLst>
            <c:ext xmlns:c16="http://schemas.microsoft.com/office/drawing/2014/chart" uri="{C3380CC4-5D6E-409C-BE32-E72D297353CC}">
              <c16:uniqueId val="{00000000-4932-44E0-848B-781B20C8C87C}"/>
            </c:ext>
          </c:extLst>
        </c:ser>
        <c:ser>
          <c:idx val="1"/>
          <c:order val="1"/>
          <c:tx>
            <c:strRef>
              <c:f>'14.9'!$J$32</c:f>
              <c:strCache>
                <c:ptCount val="1"/>
              </c:strCache>
            </c:strRef>
          </c:tx>
          <c:invertIfNegative val="0"/>
          <c:cat>
            <c:numRef>
              <c:f>'14.9'!$K$30:$M$30</c:f>
              <c:numCache>
                <c:formatCode>General</c:formatCode>
                <c:ptCount val="3"/>
              </c:numCache>
            </c:numRef>
          </c:cat>
          <c:val>
            <c:numRef>
              <c:f>'14.9'!$K$32:$M$32</c:f>
              <c:numCache>
                <c:formatCode>#,##0.0</c:formatCode>
                <c:ptCount val="3"/>
              </c:numCache>
            </c:numRef>
          </c:val>
          <c:extLst>
            <c:ext xmlns:c16="http://schemas.microsoft.com/office/drawing/2014/chart" uri="{C3380CC4-5D6E-409C-BE32-E72D297353CC}">
              <c16:uniqueId val="{00000001-4932-44E0-848B-781B20C8C87C}"/>
            </c:ext>
          </c:extLst>
        </c:ser>
        <c:ser>
          <c:idx val="2"/>
          <c:order val="2"/>
          <c:tx>
            <c:strRef>
              <c:f>'14.9'!$J$33</c:f>
              <c:strCache>
                <c:ptCount val="1"/>
              </c:strCache>
            </c:strRef>
          </c:tx>
          <c:invertIfNegative val="0"/>
          <c:cat>
            <c:numRef>
              <c:f>'14.9'!$K$30:$M$30</c:f>
              <c:numCache>
                <c:formatCode>General</c:formatCode>
                <c:ptCount val="3"/>
              </c:numCache>
            </c:numRef>
          </c:cat>
          <c:val>
            <c:numRef>
              <c:f>'14.9'!$K$33:$M$33</c:f>
              <c:numCache>
                <c:formatCode>#,##0.0</c:formatCode>
                <c:ptCount val="3"/>
              </c:numCache>
            </c:numRef>
          </c:val>
          <c:extLst>
            <c:ext xmlns:c16="http://schemas.microsoft.com/office/drawing/2014/chart" uri="{C3380CC4-5D6E-409C-BE32-E72D297353CC}">
              <c16:uniqueId val="{00000002-4932-44E0-848B-781B20C8C87C}"/>
            </c:ext>
          </c:extLst>
        </c:ser>
        <c:ser>
          <c:idx val="3"/>
          <c:order val="3"/>
          <c:tx>
            <c:strRef>
              <c:f>'14.9'!$J$34</c:f>
              <c:strCache>
                <c:ptCount val="1"/>
              </c:strCache>
            </c:strRef>
          </c:tx>
          <c:invertIfNegative val="0"/>
          <c:cat>
            <c:numRef>
              <c:f>'14.9'!$K$30:$M$30</c:f>
              <c:numCache>
                <c:formatCode>General</c:formatCode>
                <c:ptCount val="3"/>
              </c:numCache>
            </c:numRef>
          </c:cat>
          <c:val>
            <c:numRef>
              <c:f>'14.9'!$K$34:$M$34</c:f>
              <c:numCache>
                <c:formatCode>#,##0.0</c:formatCode>
                <c:ptCount val="3"/>
              </c:numCache>
            </c:numRef>
          </c:val>
          <c:extLst>
            <c:ext xmlns:c16="http://schemas.microsoft.com/office/drawing/2014/chart" uri="{C3380CC4-5D6E-409C-BE32-E72D297353CC}">
              <c16:uniqueId val="{00000003-4932-44E0-848B-781B20C8C87C}"/>
            </c:ext>
          </c:extLst>
        </c:ser>
        <c:ser>
          <c:idx val="4"/>
          <c:order val="4"/>
          <c:tx>
            <c:strRef>
              <c:f>'14.9'!$J$35</c:f>
              <c:strCache>
                <c:ptCount val="1"/>
              </c:strCache>
            </c:strRef>
          </c:tx>
          <c:invertIfNegative val="0"/>
          <c:cat>
            <c:numRef>
              <c:f>'14.9'!$K$30:$M$30</c:f>
              <c:numCache>
                <c:formatCode>General</c:formatCode>
                <c:ptCount val="3"/>
              </c:numCache>
            </c:numRef>
          </c:cat>
          <c:val>
            <c:numRef>
              <c:f>'14.9'!$K$35:$M$35</c:f>
              <c:numCache>
                <c:formatCode>#,##0.0</c:formatCode>
                <c:ptCount val="3"/>
              </c:numCache>
            </c:numRef>
          </c:val>
          <c:extLst>
            <c:ext xmlns:c16="http://schemas.microsoft.com/office/drawing/2014/chart" uri="{C3380CC4-5D6E-409C-BE32-E72D297353CC}">
              <c16:uniqueId val="{00000004-4932-44E0-848B-781B20C8C87C}"/>
            </c:ext>
          </c:extLst>
        </c:ser>
        <c:ser>
          <c:idx val="5"/>
          <c:order val="5"/>
          <c:tx>
            <c:strRef>
              <c:f>'14.9'!$J$36</c:f>
              <c:strCache>
                <c:ptCount val="1"/>
              </c:strCache>
            </c:strRef>
          </c:tx>
          <c:invertIfNegative val="0"/>
          <c:cat>
            <c:numRef>
              <c:f>'14.9'!$K$30:$M$30</c:f>
              <c:numCache>
                <c:formatCode>General</c:formatCode>
                <c:ptCount val="3"/>
              </c:numCache>
            </c:numRef>
          </c:cat>
          <c:val>
            <c:numRef>
              <c:f>'14.9'!$K$36:$M$36</c:f>
              <c:numCache>
                <c:formatCode>#,##0.0</c:formatCode>
                <c:ptCount val="3"/>
              </c:numCache>
            </c:numRef>
          </c:val>
          <c:extLst>
            <c:ext xmlns:c16="http://schemas.microsoft.com/office/drawing/2014/chart" uri="{C3380CC4-5D6E-409C-BE32-E72D297353CC}">
              <c16:uniqueId val="{00000005-4932-44E0-848B-781B20C8C87C}"/>
            </c:ext>
          </c:extLst>
        </c:ser>
        <c:ser>
          <c:idx val="6"/>
          <c:order val="6"/>
          <c:tx>
            <c:strRef>
              <c:f>'14.9'!$J$37</c:f>
              <c:strCache>
                <c:ptCount val="1"/>
              </c:strCache>
            </c:strRef>
          </c:tx>
          <c:invertIfNegative val="0"/>
          <c:cat>
            <c:numRef>
              <c:f>'14.9'!$K$30:$M$30</c:f>
              <c:numCache>
                <c:formatCode>General</c:formatCode>
                <c:ptCount val="3"/>
              </c:numCache>
            </c:numRef>
          </c:cat>
          <c:val>
            <c:numRef>
              <c:f>'14.9'!$K$37:$M$37</c:f>
              <c:numCache>
                <c:formatCode>#,##0.0</c:formatCode>
                <c:ptCount val="3"/>
              </c:numCache>
            </c:numRef>
          </c:val>
          <c:extLst>
            <c:ext xmlns:c16="http://schemas.microsoft.com/office/drawing/2014/chart" uri="{C3380CC4-5D6E-409C-BE32-E72D297353CC}">
              <c16:uniqueId val="{00000006-4932-44E0-848B-781B20C8C87C}"/>
            </c:ext>
          </c:extLst>
        </c:ser>
        <c:ser>
          <c:idx val="7"/>
          <c:order val="7"/>
          <c:tx>
            <c:strRef>
              <c:f>'14.9'!$J$38</c:f>
              <c:strCache>
                <c:ptCount val="1"/>
              </c:strCache>
            </c:strRef>
          </c:tx>
          <c:spPr>
            <a:solidFill>
              <a:srgbClr val="FFC000"/>
            </a:solidFill>
          </c:spPr>
          <c:invertIfNegative val="0"/>
          <c:cat>
            <c:numRef>
              <c:f>'14.9'!$K$30:$M$30</c:f>
              <c:numCache>
                <c:formatCode>General</c:formatCode>
                <c:ptCount val="3"/>
              </c:numCache>
            </c:numRef>
          </c:cat>
          <c:val>
            <c:numRef>
              <c:f>'14.9'!$K$38:$M$38</c:f>
              <c:numCache>
                <c:formatCode>#,##0.0</c:formatCode>
                <c:ptCount val="3"/>
              </c:numCache>
            </c:numRef>
          </c:val>
          <c:extLst>
            <c:ext xmlns:c16="http://schemas.microsoft.com/office/drawing/2014/chart" uri="{C3380CC4-5D6E-409C-BE32-E72D297353CC}">
              <c16:uniqueId val="{00000007-4932-44E0-848B-781B20C8C87C}"/>
            </c:ext>
          </c:extLst>
        </c:ser>
        <c:dLbls>
          <c:showLegendKey val="0"/>
          <c:showVal val="0"/>
          <c:showCatName val="0"/>
          <c:showSerName val="0"/>
          <c:showPercent val="0"/>
          <c:showBubbleSize val="0"/>
        </c:dLbls>
        <c:gapWidth val="150"/>
        <c:overlap val="100"/>
        <c:axId val="273877248"/>
        <c:axId val="273887232"/>
      </c:barChart>
      <c:catAx>
        <c:axId val="273877248"/>
        <c:scaling>
          <c:orientation val="minMax"/>
        </c:scaling>
        <c:delete val="0"/>
        <c:axPos val="b"/>
        <c:numFmt formatCode="General" sourceLinked="1"/>
        <c:majorTickMark val="none"/>
        <c:minorTickMark val="none"/>
        <c:tickLblPos val="nextTo"/>
        <c:txPr>
          <a:bodyPr/>
          <a:lstStyle/>
          <a:p>
            <a:pPr>
              <a:defRPr sz="900"/>
            </a:pPr>
            <a:endParaRPr lang="cs-CZ"/>
          </a:p>
        </c:txPr>
        <c:crossAx val="273887232"/>
        <c:crosses val="autoZero"/>
        <c:auto val="1"/>
        <c:lblAlgn val="ctr"/>
        <c:lblOffset val="100"/>
        <c:noMultiLvlLbl val="0"/>
      </c:catAx>
      <c:valAx>
        <c:axId val="273887232"/>
        <c:scaling>
          <c:orientation val="minMax"/>
          <c:max val="120000"/>
        </c:scaling>
        <c:delete val="0"/>
        <c:axPos val="l"/>
        <c:majorGridlines/>
        <c:numFmt formatCode="#,##0" sourceLinked="0"/>
        <c:majorTickMark val="out"/>
        <c:minorTickMark val="none"/>
        <c:tickLblPos val="nextTo"/>
        <c:spPr>
          <a:ln>
            <a:noFill/>
          </a:ln>
        </c:spPr>
        <c:txPr>
          <a:bodyPr/>
          <a:lstStyle/>
          <a:p>
            <a:pPr>
              <a:defRPr sz="900"/>
            </a:pPr>
            <a:endParaRPr lang="cs-CZ"/>
          </a:p>
        </c:txPr>
        <c:crossAx val="27387724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'14.9'!$L$19:$L$26</c:f>
              <c:numCache>
                <c:formatCode>General</c:formatCode>
                <c:ptCount val="8"/>
              </c:numCache>
            </c:numRef>
          </c:cat>
          <c:val>
            <c:numRef>
              <c:f>'14.9'!$M$19:$M$26</c:f>
              <c:numCache>
                <c:formatCode>0.0%</c:formatCode>
                <c:ptCount val="8"/>
              </c:numCache>
            </c:numRef>
          </c:val>
          <c:extLst>
            <c:ext xmlns:c16="http://schemas.microsoft.com/office/drawing/2014/chart" uri="{C3380CC4-5D6E-409C-BE32-E72D297353CC}">
              <c16:uniqueId val="{00000000-F990-4CAA-BC17-3581B0BC59F5}"/>
            </c:ext>
          </c:extLst>
        </c:ser>
        <c:dLbls>
          <c:showLegendKey val="0"/>
          <c:showVal val="0"/>
          <c:showCatName val="0"/>
          <c:showSerName val="0"/>
          <c:showPercent val="0"/>
          <c:showBubbleSize val="0"/>
        </c:dLbls>
        <c:gapWidth val="150"/>
        <c:axId val="273928960"/>
        <c:axId val="273930496"/>
      </c:barChart>
      <c:catAx>
        <c:axId val="273928960"/>
        <c:scaling>
          <c:orientation val="minMax"/>
        </c:scaling>
        <c:delete val="0"/>
        <c:axPos val="l"/>
        <c:numFmt formatCode="General" sourceLinked="1"/>
        <c:majorTickMark val="none"/>
        <c:minorTickMark val="none"/>
        <c:tickLblPos val="nextTo"/>
        <c:txPr>
          <a:bodyPr/>
          <a:lstStyle/>
          <a:p>
            <a:pPr>
              <a:defRPr sz="900"/>
            </a:pPr>
            <a:endParaRPr lang="cs-CZ"/>
          </a:p>
        </c:txPr>
        <c:crossAx val="273930496"/>
        <c:crosses val="autoZero"/>
        <c:auto val="1"/>
        <c:lblAlgn val="ctr"/>
        <c:lblOffset val="100"/>
        <c:noMultiLvlLbl val="0"/>
      </c:catAx>
      <c:valAx>
        <c:axId val="27393049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92896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1866-486B-92CE-D6F802979A99}"/>
              </c:ext>
            </c:extLst>
          </c:dPt>
          <c:cat>
            <c:numRef>
              <c:f>'14.10'!$J$19:$J$26</c:f>
              <c:numCache>
                <c:formatCode>General</c:formatCode>
                <c:ptCount val="8"/>
              </c:numCache>
            </c:numRef>
          </c:cat>
          <c:val>
            <c:numRef>
              <c:f>'14.10'!$K$19:$K$26</c:f>
              <c:numCache>
                <c:formatCode>General</c:formatCode>
                <c:ptCount val="8"/>
              </c:numCache>
            </c:numRef>
          </c:val>
          <c:extLst>
            <c:ext xmlns:c16="http://schemas.microsoft.com/office/drawing/2014/chart" uri="{C3380CC4-5D6E-409C-BE32-E72D297353CC}">
              <c16:uniqueId val="{00000002-1866-486B-92CE-D6F802979A99}"/>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'14.10'!$H$19:$H$22</c:f>
              <c:numCache>
                <c:formatCode>0.0</c:formatCode>
                <c:ptCount val="4"/>
              </c:numCache>
            </c:numRef>
          </c:cat>
          <c:val>
            <c:numRef>
              <c:f>'14.10'!$I$19:$I$22</c:f>
              <c:numCache>
                <c:formatCode>0.0%</c:formatCode>
                <c:ptCount val="4"/>
              </c:numCache>
            </c:numRef>
          </c:val>
          <c:extLst>
            <c:ext xmlns:c16="http://schemas.microsoft.com/office/drawing/2014/chart" uri="{C3380CC4-5D6E-409C-BE32-E72D297353CC}">
              <c16:uniqueId val="{00000000-CA2E-4F2E-9540-E0F0730E1080}"/>
            </c:ext>
          </c:extLst>
        </c:ser>
        <c:dLbls>
          <c:showLegendKey val="0"/>
          <c:showVal val="0"/>
          <c:showCatName val="0"/>
          <c:showSerName val="0"/>
          <c:showPercent val="0"/>
          <c:showBubbleSize val="0"/>
        </c:dLbls>
        <c:gapWidth val="150"/>
        <c:axId val="233446016"/>
        <c:axId val="233447808"/>
      </c:barChart>
      <c:catAx>
        <c:axId val="233446016"/>
        <c:scaling>
          <c:orientation val="maxMin"/>
        </c:scaling>
        <c:delete val="0"/>
        <c:axPos val="l"/>
        <c:numFmt formatCode="0.0" sourceLinked="1"/>
        <c:majorTickMark val="none"/>
        <c:minorTickMark val="none"/>
        <c:tickLblPos val="nextTo"/>
        <c:txPr>
          <a:bodyPr/>
          <a:lstStyle/>
          <a:p>
            <a:pPr>
              <a:defRPr sz="900"/>
            </a:pPr>
            <a:endParaRPr lang="cs-CZ"/>
          </a:p>
        </c:txPr>
        <c:crossAx val="233447808"/>
        <c:crosses val="autoZero"/>
        <c:auto val="1"/>
        <c:lblAlgn val="ctr"/>
        <c:lblOffset val="100"/>
        <c:noMultiLvlLbl val="0"/>
      </c:catAx>
      <c:valAx>
        <c:axId val="23344780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34460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'14.10'!$H$31:$H$38</c:f>
              <c:numCache>
                <c:formatCode>General</c:formatCode>
                <c:ptCount val="8"/>
              </c:numCache>
            </c:numRef>
          </c:cat>
          <c:val>
            <c:numRef>
              <c:f>'14.10'!$I$31:$I$38</c:f>
              <c:numCache>
                <c:formatCode>0.0%</c:formatCode>
                <c:ptCount val="8"/>
              </c:numCache>
            </c:numRef>
          </c:val>
          <c:extLst>
            <c:ext xmlns:c16="http://schemas.microsoft.com/office/drawing/2014/chart" uri="{C3380CC4-5D6E-409C-BE32-E72D297353CC}">
              <c16:uniqueId val="{00000000-2258-41E0-BDFA-95DDE87F2ABA}"/>
            </c:ext>
          </c:extLst>
        </c:ser>
        <c:dLbls>
          <c:showLegendKey val="0"/>
          <c:showVal val="0"/>
          <c:showCatName val="0"/>
          <c:showSerName val="0"/>
          <c:showPercent val="0"/>
          <c:showBubbleSize val="0"/>
        </c:dLbls>
        <c:gapWidth val="150"/>
        <c:axId val="233468288"/>
        <c:axId val="233469824"/>
      </c:barChart>
      <c:catAx>
        <c:axId val="233468288"/>
        <c:scaling>
          <c:orientation val="minMax"/>
        </c:scaling>
        <c:delete val="0"/>
        <c:axPos val="l"/>
        <c:numFmt formatCode="General" sourceLinked="1"/>
        <c:majorTickMark val="none"/>
        <c:minorTickMark val="none"/>
        <c:tickLblPos val="nextTo"/>
        <c:txPr>
          <a:bodyPr/>
          <a:lstStyle/>
          <a:p>
            <a:pPr>
              <a:defRPr sz="900"/>
            </a:pPr>
            <a:endParaRPr lang="cs-CZ"/>
          </a:p>
        </c:txPr>
        <c:crossAx val="233469824"/>
        <c:crosses val="autoZero"/>
        <c:auto val="1"/>
        <c:lblAlgn val="ctr"/>
        <c:lblOffset val="100"/>
        <c:noMultiLvlLbl val="0"/>
      </c:catAx>
      <c:valAx>
        <c:axId val="2334698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34682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'14.10'!$J$31</c:f>
              <c:strCache>
                <c:ptCount val="1"/>
              </c:strCache>
            </c:strRef>
          </c:tx>
          <c:invertIfNegative val="0"/>
          <c:cat>
            <c:numRef>
              <c:f>'14.10'!$K$30:$M$30</c:f>
              <c:numCache>
                <c:formatCode>General</c:formatCode>
                <c:ptCount val="3"/>
              </c:numCache>
            </c:numRef>
          </c:cat>
          <c:val>
            <c:numRef>
              <c:f>'14.10'!$K$31:$M$31</c:f>
              <c:numCache>
                <c:formatCode>#,##0.0</c:formatCode>
                <c:ptCount val="3"/>
              </c:numCache>
            </c:numRef>
          </c:val>
          <c:extLst>
            <c:ext xmlns:c16="http://schemas.microsoft.com/office/drawing/2014/chart" uri="{C3380CC4-5D6E-409C-BE32-E72D297353CC}">
              <c16:uniqueId val="{00000000-BA15-437A-AFEC-F67B4F4772C2}"/>
            </c:ext>
          </c:extLst>
        </c:ser>
        <c:ser>
          <c:idx val="1"/>
          <c:order val="1"/>
          <c:tx>
            <c:strRef>
              <c:f>'14.10'!$J$32</c:f>
              <c:strCache>
                <c:ptCount val="1"/>
              </c:strCache>
            </c:strRef>
          </c:tx>
          <c:invertIfNegative val="0"/>
          <c:cat>
            <c:numRef>
              <c:f>'14.10'!$K$30:$M$30</c:f>
              <c:numCache>
                <c:formatCode>General</c:formatCode>
                <c:ptCount val="3"/>
              </c:numCache>
            </c:numRef>
          </c:cat>
          <c:val>
            <c:numRef>
              <c:f>'14.10'!$K$32:$M$32</c:f>
              <c:numCache>
                <c:formatCode>#,##0.0</c:formatCode>
                <c:ptCount val="3"/>
              </c:numCache>
            </c:numRef>
          </c:val>
          <c:extLst>
            <c:ext xmlns:c16="http://schemas.microsoft.com/office/drawing/2014/chart" uri="{C3380CC4-5D6E-409C-BE32-E72D297353CC}">
              <c16:uniqueId val="{00000001-BA15-437A-AFEC-F67B4F4772C2}"/>
            </c:ext>
          </c:extLst>
        </c:ser>
        <c:ser>
          <c:idx val="2"/>
          <c:order val="2"/>
          <c:tx>
            <c:strRef>
              <c:f>'14.10'!$J$33</c:f>
              <c:strCache>
                <c:ptCount val="1"/>
              </c:strCache>
            </c:strRef>
          </c:tx>
          <c:invertIfNegative val="0"/>
          <c:cat>
            <c:numRef>
              <c:f>'14.10'!$K$30:$M$30</c:f>
              <c:numCache>
                <c:formatCode>General</c:formatCode>
                <c:ptCount val="3"/>
              </c:numCache>
            </c:numRef>
          </c:cat>
          <c:val>
            <c:numRef>
              <c:f>'14.10'!$K$33:$M$33</c:f>
              <c:numCache>
                <c:formatCode>#,##0.0</c:formatCode>
                <c:ptCount val="3"/>
              </c:numCache>
            </c:numRef>
          </c:val>
          <c:extLst>
            <c:ext xmlns:c16="http://schemas.microsoft.com/office/drawing/2014/chart" uri="{C3380CC4-5D6E-409C-BE32-E72D297353CC}">
              <c16:uniqueId val="{00000002-BA15-437A-AFEC-F67B4F4772C2}"/>
            </c:ext>
          </c:extLst>
        </c:ser>
        <c:ser>
          <c:idx val="3"/>
          <c:order val="3"/>
          <c:tx>
            <c:strRef>
              <c:f>'14.10'!$J$34</c:f>
              <c:strCache>
                <c:ptCount val="1"/>
              </c:strCache>
            </c:strRef>
          </c:tx>
          <c:invertIfNegative val="0"/>
          <c:cat>
            <c:numRef>
              <c:f>'14.10'!$K$30:$M$30</c:f>
              <c:numCache>
                <c:formatCode>General</c:formatCode>
                <c:ptCount val="3"/>
              </c:numCache>
            </c:numRef>
          </c:cat>
          <c:val>
            <c:numRef>
              <c:f>'14.10'!$K$34:$M$34</c:f>
              <c:numCache>
                <c:formatCode>#,##0.0</c:formatCode>
                <c:ptCount val="3"/>
              </c:numCache>
            </c:numRef>
          </c:val>
          <c:extLst>
            <c:ext xmlns:c16="http://schemas.microsoft.com/office/drawing/2014/chart" uri="{C3380CC4-5D6E-409C-BE32-E72D297353CC}">
              <c16:uniqueId val="{00000003-BA15-437A-AFEC-F67B4F4772C2}"/>
            </c:ext>
          </c:extLst>
        </c:ser>
        <c:ser>
          <c:idx val="4"/>
          <c:order val="4"/>
          <c:tx>
            <c:strRef>
              <c:f>'14.10'!$J$35</c:f>
              <c:strCache>
                <c:ptCount val="1"/>
              </c:strCache>
            </c:strRef>
          </c:tx>
          <c:invertIfNegative val="0"/>
          <c:cat>
            <c:numRef>
              <c:f>'14.10'!$K$30:$M$30</c:f>
              <c:numCache>
                <c:formatCode>General</c:formatCode>
                <c:ptCount val="3"/>
              </c:numCache>
            </c:numRef>
          </c:cat>
          <c:val>
            <c:numRef>
              <c:f>'14.10'!$K$35:$M$35</c:f>
              <c:numCache>
                <c:formatCode>#,##0.0</c:formatCode>
                <c:ptCount val="3"/>
              </c:numCache>
            </c:numRef>
          </c:val>
          <c:extLst>
            <c:ext xmlns:c16="http://schemas.microsoft.com/office/drawing/2014/chart" uri="{C3380CC4-5D6E-409C-BE32-E72D297353CC}">
              <c16:uniqueId val="{00000004-BA15-437A-AFEC-F67B4F4772C2}"/>
            </c:ext>
          </c:extLst>
        </c:ser>
        <c:ser>
          <c:idx val="5"/>
          <c:order val="5"/>
          <c:tx>
            <c:strRef>
              <c:f>'14.10'!$J$36</c:f>
              <c:strCache>
                <c:ptCount val="1"/>
              </c:strCache>
            </c:strRef>
          </c:tx>
          <c:invertIfNegative val="0"/>
          <c:cat>
            <c:numRef>
              <c:f>'14.10'!$K$30:$M$30</c:f>
              <c:numCache>
                <c:formatCode>General</c:formatCode>
                <c:ptCount val="3"/>
              </c:numCache>
            </c:numRef>
          </c:cat>
          <c:val>
            <c:numRef>
              <c:f>'14.10'!$K$36:$M$36</c:f>
              <c:numCache>
                <c:formatCode>#,##0.0</c:formatCode>
                <c:ptCount val="3"/>
              </c:numCache>
            </c:numRef>
          </c:val>
          <c:extLst>
            <c:ext xmlns:c16="http://schemas.microsoft.com/office/drawing/2014/chart" uri="{C3380CC4-5D6E-409C-BE32-E72D297353CC}">
              <c16:uniqueId val="{00000005-BA15-437A-AFEC-F67B4F4772C2}"/>
            </c:ext>
          </c:extLst>
        </c:ser>
        <c:ser>
          <c:idx val="6"/>
          <c:order val="6"/>
          <c:tx>
            <c:strRef>
              <c:f>'14.10'!$J$37</c:f>
              <c:strCache>
                <c:ptCount val="1"/>
              </c:strCache>
            </c:strRef>
          </c:tx>
          <c:invertIfNegative val="0"/>
          <c:cat>
            <c:numRef>
              <c:f>'14.10'!$K$30:$M$30</c:f>
              <c:numCache>
                <c:formatCode>General</c:formatCode>
                <c:ptCount val="3"/>
              </c:numCache>
            </c:numRef>
          </c:cat>
          <c:val>
            <c:numRef>
              <c:f>'14.10'!$K$37:$M$37</c:f>
              <c:numCache>
                <c:formatCode>#,##0.0</c:formatCode>
                <c:ptCount val="3"/>
              </c:numCache>
            </c:numRef>
          </c:val>
          <c:extLst>
            <c:ext xmlns:c16="http://schemas.microsoft.com/office/drawing/2014/chart" uri="{C3380CC4-5D6E-409C-BE32-E72D297353CC}">
              <c16:uniqueId val="{00000006-BA15-437A-AFEC-F67B4F4772C2}"/>
            </c:ext>
          </c:extLst>
        </c:ser>
        <c:ser>
          <c:idx val="7"/>
          <c:order val="7"/>
          <c:tx>
            <c:strRef>
              <c:f>'14.10'!$J$38</c:f>
              <c:strCache>
                <c:ptCount val="1"/>
              </c:strCache>
            </c:strRef>
          </c:tx>
          <c:spPr>
            <a:solidFill>
              <a:srgbClr val="FFC000"/>
            </a:solidFill>
          </c:spPr>
          <c:invertIfNegative val="0"/>
          <c:cat>
            <c:numRef>
              <c:f>'14.10'!$K$30:$M$30</c:f>
              <c:numCache>
                <c:formatCode>General</c:formatCode>
                <c:ptCount val="3"/>
              </c:numCache>
            </c:numRef>
          </c:cat>
          <c:val>
            <c:numRef>
              <c:f>'14.10'!$K$38:$M$38</c:f>
              <c:numCache>
                <c:formatCode>#,##0.0</c:formatCode>
                <c:ptCount val="3"/>
              </c:numCache>
            </c:numRef>
          </c:val>
          <c:extLst>
            <c:ext xmlns:c16="http://schemas.microsoft.com/office/drawing/2014/chart" uri="{C3380CC4-5D6E-409C-BE32-E72D297353CC}">
              <c16:uniqueId val="{00000007-BA15-437A-AFEC-F67B4F4772C2}"/>
            </c:ext>
          </c:extLst>
        </c:ser>
        <c:dLbls>
          <c:showLegendKey val="0"/>
          <c:showVal val="0"/>
          <c:showCatName val="0"/>
          <c:showSerName val="0"/>
          <c:showPercent val="0"/>
          <c:showBubbleSize val="0"/>
        </c:dLbls>
        <c:gapWidth val="150"/>
        <c:overlap val="100"/>
        <c:axId val="239941888"/>
        <c:axId val="239951872"/>
      </c:barChart>
      <c:catAx>
        <c:axId val="239941888"/>
        <c:scaling>
          <c:orientation val="minMax"/>
        </c:scaling>
        <c:delete val="0"/>
        <c:axPos val="b"/>
        <c:numFmt formatCode="General" sourceLinked="1"/>
        <c:majorTickMark val="none"/>
        <c:minorTickMark val="none"/>
        <c:tickLblPos val="nextTo"/>
        <c:txPr>
          <a:bodyPr/>
          <a:lstStyle/>
          <a:p>
            <a:pPr>
              <a:defRPr sz="900"/>
            </a:pPr>
            <a:endParaRPr lang="cs-CZ"/>
          </a:p>
        </c:txPr>
        <c:crossAx val="239951872"/>
        <c:crosses val="autoZero"/>
        <c:auto val="1"/>
        <c:lblAlgn val="ctr"/>
        <c:lblOffset val="100"/>
        <c:noMultiLvlLbl val="0"/>
      </c:catAx>
      <c:valAx>
        <c:axId val="23995187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94188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233060"/>
                </a:solidFill>
              </a:defRPr>
            </a:pPr>
            <a:r>
              <a:rPr lang="cs-CZ" sz="1000" b="1" i="0" baseline="0">
                <a:solidFill>
                  <a:srgbClr val="233060"/>
                </a:solidFill>
                <a:effectLst/>
              </a:rPr>
              <a:t>Gross heat production in Czech Regions </a:t>
            </a:r>
            <a:r>
              <a:rPr lang="en-US" sz="1000" b="1" i="0" baseline="0">
                <a:solidFill>
                  <a:srgbClr val="233060"/>
                </a:solidFill>
                <a:effectLst/>
              </a:rPr>
              <a:t>[</a:t>
            </a:r>
            <a:r>
              <a:rPr lang="cs-CZ" sz="1000" b="1" i="0" baseline="0">
                <a:solidFill>
                  <a:srgbClr val="233060"/>
                </a:solidFill>
                <a:effectLst/>
              </a:rPr>
              <a:t>TJ</a:t>
            </a:r>
            <a:r>
              <a:rPr lang="en-US" sz="1000" b="1" i="0" baseline="0">
                <a:solidFill>
                  <a:srgbClr val="233060"/>
                </a:solidFill>
                <a:effectLst/>
              </a:rPr>
              <a:t>]</a:t>
            </a:r>
            <a:endParaRPr lang="cs-CZ" sz="1000">
              <a:solidFill>
                <a:srgbClr val="233060"/>
              </a:solidFill>
              <a:effectLst/>
            </a:endParaRPr>
          </a:p>
        </c:rich>
      </c:tx>
      <c:layout>
        <c:manualLayout>
          <c:xMode val="edge"/>
          <c:yMode val="edge"/>
          <c:x val="9.5246358349698951E-4"/>
          <c:y val="1.9225951097960763E-2"/>
        </c:manualLayout>
      </c:layout>
      <c:overlay val="0"/>
    </c:title>
    <c:autoTitleDeleted val="0"/>
    <c:plotArea>
      <c:layout/>
      <c:barChart>
        <c:barDir val="col"/>
        <c:grouping val="stacked"/>
        <c:varyColors val="0"/>
        <c:ser>
          <c:idx val="0"/>
          <c:order val="0"/>
          <c:tx>
            <c:strRef>
              <c:f>'4.3'!$A$5</c:f>
              <c:strCache>
                <c:ptCount val="1"/>
                <c:pt idx="0">
                  <c:v>Biomass</c:v>
                </c:pt>
              </c:strCache>
            </c:strRef>
          </c:tx>
          <c:spPr>
            <a:solidFill>
              <a:schemeClr val="accent1"/>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'4.3'!$B$5:$O$5</c:f>
              <c:numCache>
                <c:formatCode>#,##0.0</c:formatCode>
                <c:ptCount val="14"/>
                <c:pt idx="0">
                  <c:v>0</c:v>
                </c:pt>
                <c:pt idx="1">
                  <c:v>2260.9462830000007</c:v>
                </c:pt>
                <c:pt idx="2">
                  <c:v>461.73021</c:v>
                </c:pt>
                <c:pt idx="3">
                  <c:v>470.84171700000002</c:v>
                </c:pt>
                <c:pt idx="4">
                  <c:v>1432.1543229999997</c:v>
                </c:pt>
                <c:pt idx="5">
                  <c:v>787.91385400000036</c:v>
                </c:pt>
                <c:pt idx="6">
                  <c:v>3.147717000000001</c:v>
                </c:pt>
                <c:pt idx="7">
                  <c:v>6312.8553850000026</c:v>
                </c:pt>
                <c:pt idx="8">
                  <c:v>149.620316</c:v>
                </c:pt>
                <c:pt idx="9">
                  <c:v>133.58707499999994</c:v>
                </c:pt>
                <c:pt idx="10">
                  <c:v>1632.1289459999996</c:v>
                </c:pt>
                <c:pt idx="11">
                  <c:v>1902.2692770000008</c:v>
                </c:pt>
                <c:pt idx="12">
                  <c:v>9437.8108289999964</c:v>
                </c:pt>
                <c:pt idx="13">
                  <c:v>597.30575900000008</c:v>
                </c:pt>
              </c:numCache>
            </c:numRef>
          </c:val>
          <c:extLst>
            <c:ext xmlns:c16="http://schemas.microsoft.com/office/drawing/2014/chart" uri="{C3380CC4-5D6E-409C-BE32-E72D297353CC}">
              <c16:uniqueId val="{00000000-EF37-4A35-B978-FEC626290C06}"/>
            </c:ext>
          </c:extLst>
        </c:ser>
        <c:ser>
          <c:idx val="1"/>
          <c:order val="1"/>
          <c:tx>
            <c:strRef>
              <c:f>'4.3'!$A$6</c:f>
              <c:strCache>
                <c:ptCount val="1"/>
                <c:pt idx="0">
                  <c:v>Biogas</c:v>
                </c:pt>
              </c:strCache>
            </c:strRef>
          </c:tx>
          <c:spPr>
            <a:solidFill>
              <a:schemeClr val="accent2"/>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'4.3'!$B$6:$O$6</c:f>
              <c:numCache>
                <c:formatCode>#,##0.0</c:formatCode>
                <c:ptCount val="14"/>
                <c:pt idx="0">
                  <c:v>144.84120000000001</c:v>
                </c:pt>
                <c:pt idx="1">
                  <c:v>401.93274400000058</c:v>
                </c:pt>
                <c:pt idx="2">
                  <c:v>288.77616200000006</c:v>
                </c:pt>
                <c:pt idx="3">
                  <c:v>55.783152000000008</c:v>
                </c:pt>
                <c:pt idx="4">
                  <c:v>617.26423199999999</c:v>
                </c:pt>
                <c:pt idx="5">
                  <c:v>391.02842300000015</c:v>
                </c:pt>
                <c:pt idx="6">
                  <c:v>39.877790000000012</c:v>
                </c:pt>
                <c:pt idx="7">
                  <c:v>334.73404900000008</c:v>
                </c:pt>
                <c:pt idx="8">
                  <c:v>330.73394399999984</c:v>
                </c:pt>
                <c:pt idx="9">
                  <c:v>414.0379829999996</c:v>
                </c:pt>
                <c:pt idx="10">
                  <c:v>357.14301499999988</c:v>
                </c:pt>
                <c:pt idx="11">
                  <c:v>436.0385169999999</c:v>
                </c:pt>
                <c:pt idx="12">
                  <c:v>85.966508999999974</c:v>
                </c:pt>
                <c:pt idx="13">
                  <c:v>143.09234500000002</c:v>
                </c:pt>
              </c:numCache>
            </c:numRef>
          </c:val>
          <c:extLst>
            <c:ext xmlns:c16="http://schemas.microsoft.com/office/drawing/2014/chart" uri="{C3380CC4-5D6E-409C-BE32-E72D297353CC}">
              <c16:uniqueId val="{00000001-EF37-4A35-B978-FEC626290C06}"/>
            </c:ext>
          </c:extLst>
        </c:ser>
        <c:ser>
          <c:idx val="2"/>
          <c:order val="2"/>
          <c:tx>
            <c:strRef>
              <c:f>'4.3'!$A$7</c:f>
              <c:strCache>
                <c:ptCount val="1"/>
                <c:pt idx="0">
                  <c:v>Hard coal</c:v>
                </c:pt>
              </c:strCache>
            </c:strRef>
          </c:tx>
          <c:spPr>
            <a:solidFill>
              <a:schemeClr val="accent3"/>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'4.3'!$B$7:$O$7</c:f>
              <c:numCache>
                <c:formatCode>#,##0.0</c:formatCode>
                <c:ptCount val="14"/>
                <c:pt idx="0">
                  <c:v>0</c:v>
                </c:pt>
                <c:pt idx="1">
                  <c:v>0</c:v>
                </c:pt>
                <c:pt idx="2">
                  <c:v>0.18758000000000002</c:v>
                </c:pt>
                <c:pt idx="3">
                  <c:v>0</c:v>
                </c:pt>
                <c:pt idx="4">
                  <c:v>0</c:v>
                </c:pt>
                <c:pt idx="5">
                  <c:v>2.6560600000000001</c:v>
                </c:pt>
                <c:pt idx="6">
                  <c:v>0.17066999999999999</c:v>
                </c:pt>
                <c:pt idx="7">
                  <c:v>7823.9158529999995</c:v>
                </c:pt>
                <c:pt idx="8">
                  <c:v>0.78632000000000002</c:v>
                </c:pt>
                <c:pt idx="9">
                  <c:v>0</c:v>
                </c:pt>
                <c:pt idx="10">
                  <c:v>0</c:v>
                </c:pt>
                <c:pt idx="11">
                  <c:v>0</c:v>
                </c:pt>
                <c:pt idx="12">
                  <c:v>2.6995</c:v>
                </c:pt>
                <c:pt idx="13">
                  <c:v>33.113259999999997</c:v>
                </c:pt>
              </c:numCache>
            </c:numRef>
          </c:val>
          <c:extLst>
            <c:ext xmlns:c16="http://schemas.microsoft.com/office/drawing/2014/chart" uri="{C3380CC4-5D6E-409C-BE32-E72D297353CC}">
              <c16:uniqueId val="{00000002-EF37-4A35-B978-FEC626290C06}"/>
            </c:ext>
          </c:extLst>
        </c:ser>
        <c:ser>
          <c:idx val="3"/>
          <c:order val="3"/>
          <c:tx>
            <c:strRef>
              <c:f>'4.3'!$A$8</c:f>
              <c:strCache>
                <c:ptCount val="1"/>
                <c:pt idx="0">
                  <c:v>Electrical energy</c:v>
                </c:pt>
              </c:strCache>
            </c:strRef>
          </c:tx>
          <c:spPr>
            <a:solidFill>
              <a:schemeClr val="accent4"/>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'4.3'!$B$8:$O$8</c:f>
              <c:numCache>
                <c:formatCode>#,##0.0</c:formatCode>
                <c:ptCount val="14"/>
                <c:pt idx="0">
                  <c:v>0</c:v>
                </c:pt>
                <c:pt idx="1">
                  <c:v>7.0499999999999993E-2</c:v>
                </c:pt>
                <c:pt idx="2">
                  <c:v>7.5039999999999996</c:v>
                </c:pt>
                <c:pt idx="3">
                  <c:v>0</c:v>
                </c:pt>
                <c:pt idx="4">
                  <c:v>1.57178</c:v>
                </c:pt>
                <c:pt idx="5">
                  <c:v>5.8966000000000003</c:v>
                </c:pt>
                <c:pt idx="6">
                  <c:v>0.85265999999999997</c:v>
                </c:pt>
                <c:pt idx="7">
                  <c:v>0.60499000000000003</c:v>
                </c:pt>
                <c:pt idx="8">
                  <c:v>0.169179</c:v>
                </c:pt>
                <c:pt idx="9">
                  <c:v>37.72645</c:v>
                </c:pt>
                <c:pt idx="10">
                  <c:v>5.6279799999999973</c:v>
                </c:pt>
                <c:pt idx="11">
                  <c:v>53.529320999999996</c:v>
                </c:pt>
                <c:pt idx="12">
                  <c:v>0.67103000000000002</c:v>
                </c:pt>
                <c:pt idx="13">
                  <c:v>0.21199999999999999</c:v>
                </c:pt>
              </c:numCache>
            </c:numRef>
          </c:val>
          <c:extLst>
            <c:ext xmlns:c16="http://schemas.microsoft.com/office/drawing/2014/chart" uri="{C3380CC4-5D6E-409C-BE32-E72D297353CC}">
              <c16:uniqueId val="{00000003-EF37-4A35-B978-FEC626290C06}"/>
            </c:ext>
          </c:extLst>
        </c:ser>
        <c:ser>
          <c:idx val="4"/>
          <c:order val="4"/>
          <c:tx>
            <c:strRef>
              <c:f>'4.3'!$A$9</c:f>
              <c:strCache>
                <c:ptCount val="1"/>
                <c:pt idx="0">
                  <c:v>Ambient energy (heat pump)</c:v>
                </c:pt>
              </c:strCache>
            </c:strRef>
          </c:tx>
          <c:spPr>
            <a:solidFill>
              <a:schemeClr val="accent5"/>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'4.3'!$B$9:$O$9</c:f>
              <c:numCache>
                <c:formatCode>#,##0.0</c:formatCode>
                <c:ptCount val="14"/>
                <c:pt idx="0">
                  <c:v>38.308129999999998</c:v>
                </c:pt>
                <c:pt idx="1">
                  <c:v>0</c:v>
                </c:pt>
                <c:pt idx="2">
                  <c:v>0.26641500000000001</c:v>
                </c:pt>
                <c:pt idx="3">
                  <c:v>4.0168699999999999</c:v>
                </c:pt>
                <c:pt idx="4">
                  <c:v>0.46822000000000003</c:v>
                </c:pt>
                <c:pt idx="5">
                  <c:v>0</c:v>
                </c:pt>
                <c:pt idx="6">
                  <c:v>1.3615200000000001</c:v>
                </c:pt>
                <c:pt idx="7">
                  <c:v>0</c:v>
                </c:pt>
                <c:pt idx="8">
                  <c:v>0</c:v>
                </c:pt>
                <c:pt idx="9">
                  <c:v>0</c:v>
                </c:pt>
                <c:pt idx="10">
                  <c:v>0.93600000000000005</c:v>
                </c:pt>
                <c:pt idx="11">
                  <c:v>0</c:v>
                </c:pt>
                <c:pt idx="12">
                  <c:v>53.737200000000001</c:v>
                </c:pt>
                <c:pt idx="13">
                  <c:v>2.04122</c:v>
                </c:pt>
              </c:numCache>
            </c:numRef>
          </c:val>
          <c:extLst>
            <c:ext xmlns:c16="http://schemas.microsoft.com/office/drawing/2014/chart" uri="{C3380CC4-5D6E-409C-BE32-E72D297353CC}">
              <c16:uniqueId val="{00000004-EF37-4A35-B978-FEC626290C06}"/>
            </c:ext>
          </c:extLst>
        </c:ser>
        <c:ser>
          <c:idx val="5"/>
          <c:order val="5"/>
          <c:tx>
            <c:strRef>
              <c:f>'4.3'!$A$10</c:f>
              <c:strCache>
                <c:ptCount val="1"/>
                <c:pt idx="0">
                  <c:v>Solar energy (solar panel)</c:v>
                </c:pt>
              </c:strCache>
            </c:strRef>
          </c:tx>
          <c:spPr>
            <a:solidFill>
              <a:schemeClr val="accent6"/>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'4.3'!$B$10:$O$10</c:f>
              <c:numCache>
                <c:formatCode>#,##0.0</c:formatCode>
                <c:ptCount val="14"/>
                <c:pt idx="0">
                  <c:v>0</c:v>
                </c:pt>
                <c:pt idx="1">
                  <c:v>0</c:v>
                </c:pt>
                <c:pt idx="2">
                  <c:v>0.21797900000000001</c:v>
                </c:pt>
                <c:pt idx="3">
                  <c:v>1.58701</c:v>
                </c:pt>
                <c:pt idx="4">
                  <c:v>0.15619999999999998</c:v>
                </c:pt>
                <c:pt idx="5">
                  <c:v>1.1099999999999997E-2</c:v>
                </c:pt>
                <c:pt idx="6">
                  <c:v>0</c:v>
                </c:pt>
                <c:pt idx="7">
                  <c:v>0</c:v>
                </c:pt>
                <c:pt idx="8">
                  <c:v>0</c:v>
                </c:pt>
                <c:pt idx="9">
                  <c:v>0</c:v>
                </c:pt>
                <c:pt idx="10">
                  <c:v>0</c:v>
                </c:pt>
                <c:pt idx="11">
                  <c:v>0</c:v>
                </c:pt>
                <c:pt idx="12">
                  <c:v>7.2999999999999995E-2</c:v>
                </c:pt>
                <c:pt idx="13">
                  <c:v>0</c:v>
                </c:pt>
              </c:numCache>
            </c:numRef>
          </c:val>
          <c:extLst>
            <c:ext xmlns:c16="http://schemas.microsoft.com/office/drawing/2014/chart" uri="{C3380CC4-5D6E-409C-BE32-E72D297353CC}">
              <c16:uniqueId val="{00000005-EF37-4A35-B978-FEC626290C06}"/>
            </c:ext>
          </c:extLst>
        </c:ser>
        <c:ser>
          <c:idx val="6"/>
          <c:order val="6"/>
          <c:tx>
            <c:strRef>
              <c:f>'4.3'!$A$11</c:f>
              <c:strCache>
                <c:ptCount val="1"/>
                <c:pt idx="0">
                  <c:v>Brown coal</c:v>
                </c:pt>
              </c:strCache>
            </c:strRef>
          </c:tx>
          <c:spPr>
            <a:solidFill>
              <a:srgbClr val="F0948F"/>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'4.3'!$B$11:$O$11</c:f>
              <c:numCache>
                <c:formatCode>#,##0.0</c:formatCode>
                <c:ptCount val="14"/>
                <c:pt idx="0">
                  <c:v>0</c:v>
                </c:pt>
                <c:pt idx="1">
                  <c:v>1780.2183580000001</c:v>
                </c:pt>
                <c:pt idx="2">
                  <c:v>14.84328</c:v>
                </c:pt>
                <c:pt idx="3">
                  <c:v>4323.0050590000001</c:v>
                </c:pt>
                <c:pt idx="4">
                  <c:v>326.34996100000001</c:v>
                </c:pt>
                <c:pt idx="5">
                  <c:v>1652.0047200000001</c:v>
                </c:pt>
                <c:pt idx="6">
                  <c:v>79.781709000000021</c:v>
                </c:pt>
                <c:pt idx="7">
                  <c:v>656.86595999999986</c:v>
                </c:pt>
                <c:pt idx="8">
                  <c:v>1811.8646250000002</c:v>
                </c:pt>
                <c:pt idx="9">
                  <c:v>4669.0617310000007</c:v>
                </c:pt>
                <c:pt idx="10">
                  <c:v>2183.2352189999997</c:v>
                </c:pt>
                <c:pt idx="11">
                  <c:v>11191.787936000002</c:v>
                </c:pt>
                <c:pt idx="12">
                  <c:v>16097.069710999995</c:v>
                </c:pt>
                <c:pt idx="13">
                  <c:v>2032.6049410000001</c:v>
                </c:pt>
              </c:numCache>
            </c:numRef>
          </c:val>
          <c:extLst>
            <c:ext xmlns:c16="http://schemas.microsoft.com/office/drawing/2014/chart" uri="{C3380CC4-5D6E-409C-BE32-E72D297353CC}">
              <c16:uniqueId val="{00000006-EF37-4A35-B978-FEC626290C06}"/>
            </c:ext>
          </c:extLst>
        </c:ser>
        <c:ser>
          <c:idx val="7"/>
          <c:order val="7"/>
          <c:tx>
            <c:strRef>
              <c:f>'4.3'!$A$12</c:f>
              <c:strCache>
                <c:ptCount val="1"/>
                <c:pt idx="0">
                  <c:v>Nuclear fuel</c:v>
                </c:pt>
              </c:strCache>
            </c:strRef>
          </c:tx>
          <c:spPr>
            <a:solidFill>
              <a:srgbClr val="F7C9C7"/>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'4.3'!$B$12:$O$12</c:f>
              <c:numCache>
                <c:formatCode>#,##0.0</c:formatCode>
                <c:ptCount val="14"/>
                <c:pt idx="0">
                  <c:v>0</c:v>
                </c:pt>
                <c:pt idx="1">
                  <c:v>1206.79</c:v>
                </c:pt>
                <c:pt idx="2">
                  <c:v>0</c:v>
                </c:pt>
                <c:pt idx="3">
                  <c:v>0</c:v>
                </c:pt>
                <c:pt idx="4">
                  <c:v>378.85599999999999</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7-EF37-4A35-B978-FEC626290C06}"/>
            </c:ext>
          </c:extLst>
        </c:ser>
        <c:ser>
          <c:idx val="8"/>
          <c:order val="8"/>
          <c:tx>
            <c:strRef>
              <c:f>'4.3'!$A$13</c:f>
              <c:strCache>
                <c:ptCount val="1"/>
                <c:pt idx="0">
                  <c:v>Coke</c:v>
                </c:pt>
              </c:strCache>
            </c:strRef>
          </c:tx>
          <c:spPr>
            <a:solidFill>
              <a:schemeClr val="tx1"/>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'4.3'!$B$13:$O$13</c:f>
              <c:numCache>
                <c:formatCode>#,##0.0</c:formatCode>
                <c:ptCount val="14"/>
                <c:pt idx="0">
                  <c:v>0</c:v>
                </c:pt>
                <c:pt idx="1">
                  <c:v>0</c:v>
                </c:pt>
                <c:pt idx="2">
                  <c:v>0</c:v>
                </c:pt>
                <c:pt idx="3">
                  <c:v>0</c:v>
                </c:pt>
                <c:pt idx="4">
                  <c:v>0</c:v>
                </c:pt>
                <c:pt idx="5">
                  <c:v>0</c:v>
                </c:pt>
                <c:pt idx="6">
                  <c:v>0</c:v>
                </c:pt>
                <c:pt idx="7">
                  <c:v>0</c:v>
                </c:pt>
                <c:pt idx="8">
                  <c:v>0</c:v>
                </c:pt>
                <c:pt idx="9">
                  <c:v>0</c:v>
                </c:pt>
                <c:pt idx="10">
                  <c:v>0</c:v>
                </c:pt>
                <c:pt idx="11">
                  <c:v>5.6000000000000001E-2</c:v>
                </c:pt>
                <c:pt idx="12">
                  <c:v>0</c:v>
                </c:pt>
                <c:pt idx="13">
                  <c:v>0</c:v>
                </c:pt>
              </c:numCache>
            </c:numRef>
          </c:val>
          <c:extLst>
            <c:ext xmlns:c16="http://schemas.microsoft.com/office/drawing/2014/chart" uri="{C3380CC4-5D6E-409C-BE32-E72D297353CC}">
              <c16:uniqueId val="{00000008-EF37-4A35-B978-FEC626290C06}"/>
            </c:ext>
          </c:extLst>
        </c:ser>
        <c:ser>
          <c:idx val="9"/>
          <c:order val="9"/>
          <c:tx>
            <c:strRef>
              <c:f>'4.3'!$A$14</c:f>
              <c:strCache>
                <c:ptCount val="1"/>
                <c:pt idx="0">
                  <c:v>Waste heat</c:v>
                </c:pt>
              </c:strCache>
            </c:strRef>
          </c:tx>
          <c:spPr>
            <a:solidFill>
              <a:srgbClr val="646363"/>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'4.3'!$B$14:$O$14</c:f>
              <c:numCache>
                <c:formatCode>#,##0.0</c:formatCode>
                <c:ptCount val="14"/>
                <c:pt idx="0">
                  <c:v>0</c:v>
                </c:pt>
                <c:pt idx="1">
                  <c:v>0</c:v>
                </c:pt>
                <c:pt idx="2">
                  <c:v>70.836970000000008</c:v>
                </c:pt>
                <c:pt idx="3">
                  <c:v>10.062100000000001</c:v>
                </c:pt>
                <c:pt idx="4">
                  <c:v>32.517000000000003</c:v>
                </c:pt>
                <c:pt idx="5">
                  <c:v>0</c:v>
                </c:pt>
                <c:pt idx="6">
                  <c:v>10.527040000000001</c:v>
                </c:pt>
                <c:pt idx="7">
                  <c:v>1547.8640399999997</c:v>
                </c:pt>
                <c:pt idx="8">
                  <c:v>656.05632100000003</c:v>
                </c:pt>
                <c:pt idx="9">
                  <c:v>111.929</c:v>
                </c:pt>
                <c:pt idx="10">
                  <c:v>0</c:v>
                </c:pt>
                <c:pt idx="11">
                  <c:v>2696.268</c:v>
                </c:pt>
                <c:pt idx="12">
                  <c:v>1183.52523</c:v>
                </c:pt>
                <c:pt idx="13">
                  <c:v>412.01299999999998</c:v>
                </c:pt>
              </c:numCache>
            </c:numRef>
          </c:val>
          <c:extLst>
            <c:ext xmlns:c16="http://schemas.microsoft.com/office/drawing/2014/chart" uri="{C3380CC4-5D6E-409C-BE32-E72D297353CC}">
              <c16:uniqueId val="{00000009-EF37-4A35-B978-FEC626290C06}"/>
            </c:ext>
          </c:extLst>
        </c:ser>
        <c:ser>
          <c:idx val="10"/>
          <c:order val="10"/>
          <c:tx>
            <c:strRef>
              <c:f>'4.3'!$A$15</c:f>
              <c:strCache>
                <c:ptCount val="1"/>
                <c:pt idx="0">
                  <c:v>Other liquid fuels</c:v>
                </c:pt>
              </c:strCache>
            </c:strRef>
          </c:tx>
          <c:spPr>
            <a:solidFill>
              <a:srgbClr val="9D9D9C"/>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'4.3'!$B$15:$O$15</c:f>
              <c:numCache>
                <c:formatCode>#,##0.0</c:formatCode>
                <c:ptCount val="14"/>
                <c:pt idx="0">
                  <c:v>0</c:v>
                </c:pt>
                <c:pt idx="1">
                  <c:v>0</c:v>
                </c:pt>
                <c:pt idx="2">
                  <c:v>0</c:v>
                </c:pt>
                <c:pt idx="3">
                  <c:v>0</c:v>
                </c:pt>
                <c:pt idx="4">
                  <c:v>0</c:v>
                </c:pt>
                <c:pt idx="5">
                  <c:v>0</c:v>
                </c:pt>
                <c:pt idx="6">
                  <c:v>0</c:v>
                </c:pt>
                <c:pt idx="7">
                  <c:v>0</c:v>
                </c:pt>
                <c:pt idx="8">
                  <c:v>0.34292999999999996</c:v>
                </c:pt>
                <c:pt idx="9">
                  <c:v>0</c:v>
                </c:pt>
                <c:pt idx="10">
                  <c:v>0</c:v>
                </c:pt>
                <c:pt idx="11">
                  <c:v>23.977400000000003</c:v>
                </c:pt>
                <c:pt idx="12">
                  <c:v>0</c:v>
                </c:pt>
                <c:pt idx="13">
                  <c:v>222.82900000000001</c:v>
                </c:pt>
              </c:numCache>
            </c:numRef>
          </c:val>
          <c:extLst>
            <c:ext xmlns:c16="http://schemas.microsoft.com/office/drawing/2014/chart" uri="{C3380CC4-5D6E-409C-BE32-E72D297353CC}">
              <c16:uniqueId val="{0000000A-EF37-4A35-B978-FEC626290C06}"/>
            </c:ext>
          </c:extLst>
        </c:ser>
        <c:ser>
          <c:idx val="11"/>
          <c:order val="11"/>
          <c:tx>
            <c:strRef>
              <c:f>'4.3'!$A$16</c:f>
              <c:strCache>
                <c:ptCount val="1"/>
                <c:pt idx="0">
                  <c:v>Other solid fuels</c:v>
                </c:pt>
              </c:strCache>
            </c:strRef>
          </c:tx>
          <c:spPr>
            <a:solidFill>
              <a:srgbClr val="D0D0D0"/>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'4.3'!$B$16:$O$16</c:f>
              <c:numCache>
                <c:formatCode>#,##0.0</c:formatCode>
                <c:ptCount val="14"/>
                <c:pt idx="0">
                  <c:v>1174.42643</c:v>
                </c:pt>
                <c:pt idx="1">
                  <c:v>8.5290280000000003</c:v>
                </c:pt>
                <c:pt idx="2">
                  <c:v>1905.884996</c:v>
                </c:pt>
                <c:pt idx="3">
                  <c:v>2.7429320000000001</c:v>
                </c:pt>
                <c:pt idx="4">
                  <c:v>10.754507</c:v>
                </c:pt>
                <c:pt idx="5">
                  <c:v>0</c:v>
                </c:pt>
                <c:pt idx="6">
                  <c:v>768.36260000000004</c:v>
                </c:pt>
                <c:pt idx="7">
                  <c:v>127.322658</c:v>
                </c:pt>
                <c:pt idx="8">
                  <c:v>476.35979099999997</c:v>
                </c:pt>
                <c:pt idx="9">
                  <c:v>0</c:v>
                </c:pt>
                <c:pt idx="10">
                  <c:v>295.983836</c:v>
                </c:pt>
                <c:pt idx="11">
                  <c:v>88.850999999999999</c:v>
                </c:pt>
                <c:pt idx="12">
                  <c:v>19.648669999999999</c:v>
                </c:pt>
                <c:pt idx="13">
                  <c:v>82.595999999999989</c:v>
                </c:pt>
              </c:numCache>
            </c:numRef>
          </c:val>
          <c:extLst>
            <c:ext xmlns:c16="http://schemas.microsoft.com/office/drawing/2014/chart" uri="{C3380CC4-5D6E-409C-BE32-E72D297353CC}">
              <c16:uniqueId val="{0000000B-EF37-4A35-B978-FEC626290C06}"/>
            </c:ext>
          </c:extLst>
        </c:ser>
        <c:ser>
          <c:idx val="12"/>
          <c:order val="12"/>
          <c:tx>
            <c:strRef>
              <c:f>'4.3'!$A$17</c:f>
              <c:strCache>
                <c:ptCount val="1"/>
                <c:pt idx="0">
                  <c:v>Other gases</c:v>
                </c:pt>
              </c:strCache>
            </c:strRef>
          </c:tx>
          <c:spPr>
            <a:pattFill prst="ltUpDiag">
              <a:fgClr>
                <a:schemeClr val="accent1"/>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'4.3'!$B$17:$O$17</c:f>
              <c:numCache>
                <c:formatCode>#,##0.0</c:formatCode>
                <c:ptCount val="14"/>
                <c:pt idx="0">
                  <c:v>0</c:v>
                </c:pt>
                <c:pt idx="1">
                  <c:v>2.987959</c:v>
                </c:pt>
                <c:pt idx="2">
                  <c:v>0</c:v>
                </c:pt>
                <c:pt idx="3">
                  <c:v>83.772900000000007</c:v>
                </c:pt>
                <c:pt idx="4">
                  <c:v>0</c:v>
                </c:pt>
                <c:pt idx="5">
                  <c:v>0</c:v>
                </c:pt>
                <c:pt idx="6">
                  <c:v>0</c:v>
                </c:pt>
                <c:pt idx="7">
                  <c:v>3624.1372190000002</c:v>
                </c:pt>
                <c:pt idx="8">
                  <c:v>0.49497000000000002</c:v>
                </c:pt>
                <c:pt idx="9">
                  <c:v>0</c:v>
                </c:pt>
                <c:pt idx="10">
                  <c:v>2.3679999999999999</c:v>
                </c:pt>
                <c:pt idx="11">
                  <c:v>740.64406199999974</c:v>
                </c:pt>
                <c:pt idx="12">
                  <c:v>889.91499999999996</c:v>
                </c:pt>
                <c:pt idx="13">
                  <c:v>1335.2232100000001</c:v>
                </c:pt>
              </c:numCache>
            </c:numRef>
          </c:val>
          <c:extLst>
            <c:ext xmlns:c16="http://schemas.microsoft.com/office/drawing/2014/chart" uri="{C3380CC4-5D6E-409C-BE32-E72D297353CC}">
              <c16:uniqueId val="{0000000C-EF37-4A35-B978-FEC626290C06}"/>
            </c:ext>
          </c:extLst>
        </c:ser>
        <c:ser>
          <c:idx val="13"/>
          <c:order val="13"/>
          <c:tx>
            <c:strRef>
              <c:f>'4.3'!$A$18</c:f>
              <c:strCache>
                <c:ptCount val="1"/>
                <c:pt idx="0">
                  <c:v>Other</c:v>
                </c:pt>
              </c:strCache>
            </c:strRef>
          </c:tx>
          <c:spPr>
            <a:pattFill prst="ltUpDiag">
              <a:fgClr>
                <a:schemeClr val="accent5"/>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'4.3'!$B$18:$O$18</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D-EF37-4A35-B978-FEC626290C06}"/>
            </c:ext>
          </c:extLst>
        </c:ser>
        <c:ser>
          <c:idx val="14"/>
          <c:order val="14"/>
          <c:tx>
            <c:strRef>
              <c:f>'4.3'!$A$19</c:f>
              <c:strCache>
                <c:ptCount val="1"/>
                <c:pt idx="0">
                  <c:v>Fuel oils</c:v>
                </c:pt>
              </c:strCache>
            </c:strRef>
          </c:tx>
          <c:spPr>
            <a:pattFill prst="ltUpDiag">
              <a:fgClr>
                <a:schemeClr val="accent2"/>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'4.3'!$B$19:$O$19</c:f>
              <c:numCache>
                <c:formatCode>#,##0.0</c:formatCode>
                <c:ptCount val="14"/>
                <c:pt idx="0">
                  <c:v>4.5999999999999999E-2</c:v>
                </c:pt>
                <c:pt idx="1">
                  <c:v>32.415395000000011</c:v>
                </c:pt>
                <c:pt idx="2">
                  <c:v>10.527915999999998</c:v>
                </c:pt>
                <c:pt idx="3">
                  <c:v>0.67202700000000004</c:v>
                </c:pt>
                <c:pt idx="4">
                  <c:v>1.4142670000000006</c:v>
                </c:pt>
                <c:pt idx="5">
                  <c:v>4.0995580000000009</c:v>
                </c:pt>
                <c:pt idx="6">
                  <c:v>17.552900000000001</c:v>
                </c:pt>
                <c:pt idx="7">
                  <c:v>70.898881000000003</c:v>
                </c:pt>
                <c:pt idx="8">
                  <c:v>101.80052700000003</c:v>
                </c:pt>
                <c:pt idx="9">
                  <c:v>2.7976010000000016</c:v>
                </c:pt>
                <c:pt idx="10">
                  <c:v>8.8414359999999999</c:v>
                </c:pt>
                <c:pt idx="11">
                  <c:v>28.530646999999998</c:v>
                </c:pt>
                <c:pt idx="12">
                  <c:v>5.303852</c:v>
                </c:pt>
                <c:pt idx="13">
                  <c:v>2.2063290000000002</c:v>
                </c:pt>
              </c:numCache>
            </c:numRef>
          </c:val>
          <c:extLst>
            <c:ext xmlns:c16="http://schemas.microsoft.com/office/drawing/2014/chart" uri="{C3380CC4-5D6E-409C-BE32-E72D297353CC}">
              <c16:uniqueId val="{0000000E-EF37-4A35-B978-FEC626290C06}"/>
            </c:ext>
          </c:extLst>
        </c:ser>
        <c:ser>
          <c:idx val="15"/>
          <c:order val="15"/>
          <c:tx>
            <c:strRef>
              <c:f>'4.3'!$A$20</c:f>
              <c:strCache>
                <c:ptCount val="1"/>
                <c:pt idx="0">
                  <c:v>Natural gas</c:v>
                </c:pt>
              </c:strCache>
            </c:strRef>
          </c:tx>
          <c:spPr>
            <a:pattFill prst="ltUpDiag">
              <a:fgClr>
                <a:schemeClr val="accent6"/>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'4.3'!$B$20:$O$20</c:f>
              <c:numCache>
                <c:formatCode>#,##0.0</c:formatCode>
                <c:ptCount val="14"/>
                <c:pt idx="0">
                  <c:v>3387.6415119999974</c:v>
                </c:pt>
                <c:pt idx="1">
                  <c:v>726.84998199999905</c:v>
                </c:pt>
                <c:pt idx="2">
                  <c:v>4054.3958250000051</c:v>
                </c:pt>
                <c:pt idx="3">
                  <c:v>1400.541645</c:v>
                </c:pt>
                <c:pt idx="4">
                  <c:v>730.08899399999984</c:v>
                </c:pt>
                <c:pt idx="5">
                  <c:v>1332.8120150000004</c:v>
                </c:pt>
                <c:pt idx="6">
                  <c:v>1331.1958450000004</c:v>
                </c:pt>
                <c:pt idx="7">
                  <c:v>2732.7537670000006</c:v>
                </c:pt>
                <c:pt idx="8">
                  <c:v>2342.4977319999994</c:v>
                </c:pt>
                <c:pt idx="9">
                  <c:v>464.84476000000006</c:v>
                </c:pt>
                <c:pt idx="10">
                  <c:v>906.792823</c:v>
                </c:pt>
                <c:pt idx="11">
                  <c:v>5653.7593979999956</c:v>
                </c:pt>
                <c:pt idx="12">
                  <c:v>1214.5501829999989</c:v>
                </c:pt>
                <c:pt idx="13">
                  <c:v>1542.1728490000035</c:v>
                </c:pt>
              </c:numCache>
            </c:numRef>
          </c:val>
          <c:extLst>
            <c:ext xmlns:c16="http://schemas.microsoft.com/office/drawing/2014/chart" uri="{C3380CC4-5D6E-409C-BE32-E72D297353CC}">
              <c16:uniqueId val="{0000000F-EF37-4A35-B978-FEC626290C06}"/>
            </c:ext>
          </c:extLst>
        </c:ser>
        <c:dLbls>
          <c:showLegendKey val="0"/>
          <c:showVal val="0"/>
          <c:showCatName val="0"/>
          <c:showSerName val="0"/>
          <c:showPercent val="0"/>
          <c:showBubbleSize val="0"/>
        </c:dLbls>
        <c:gapWidth val="50"/>
        <c:overlap val="100"/>
        <c:axId val="231081856"/>
        <c:axId val="231083392"/>
      </c:barChart>
      <c:catAx>
        <c:axId val="231081856"/>
        <c:scaling>
          <c:orientation val="minMax"/>
        </c:scaling>
        <c:delete val="0"/>
        <c:axPos val="b"/>
        <c:numFmt formatCode="General" sourceLinked="0"/>
        <c:majorTickMark val="none"/>
        <c:minorTickMark val="none"/>
        <c:tickLblPos val="low"/>
        <c:txPr>
          <a:bodyPr rot="0" vert="horz"/>
          <a:lstStyle/>
          <a:p>
            <a:pPr>
              <a:defRPr sz="900"/>
            </a:pPr>
            <a:endParaRPr lang="cs-CZ"/>
          </a:p>
        </c:txPr>
        <c:crossAx val="231083392"/>
        <c:crosses val="autoZero"/>
        <c:auto val="1"/>
        <c:lblAlgn val="ctr"/>
        <c:lblOffset val="100"/>
        <c:noMultiLvlLbl val="0"/>
      </c:catAx>
      <c:valAx>
        <c:axId val="231083392"/>
        <c:scaling>
          <c:orientation val="minMax"/>
          <c:max val="30000"/>
          <c:min val="0"/>
        </c:scaling>
        <c:delete val="0"/>
        <c:axPos val="l"/>
        <c:majorGridlines/>
        <c:numFmt formatCode="#,##0" sourceLinked="0"/>
        <c:majorTickMark val="none"/>
        <c:minorTickMark val="none"/>
        <c:tickLblPos val="nextTo"/>
        <c:spPr>
          <a:ln>
            <a:noFill/>
          </a:ln>
        </c:spPr>
        <c:txPr>
          <a:bodyPr/>
          <a:lstStyle/>
          <a:p>
            <a:pPr>
              <a:defRPr sz="900"/>
            </a:pPr>
            <a:endParaRPr lang="cs-CZ"/>
          </a:p>
        </c:txPr>
        <c:crossAx val="231081856"/>
        <c:crosses val="autoZero"/>
        <c:crossBetween val="between"/>
        <c:majorUnit val="50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'14.10'!$L$19:$L$26</c:f>
              <c:numCache>
                <c:formatCode>General</c:formatCode>
                <c:ptCount val="8"/>
              </c:numCache>
            </c:numRef>
          </c:cat>
          <c:val>
            <c:numRef>
              <c:f>'14.10'!$M$19:$M$26</c:f>
              <c:numCache>
                <c:formatCode>0.0%</c:formatCode>
                <c:ptCount val="8"/>
              </c:numCache>
            </c:numRef>
          </c:val>
          <c:extLst>
            <c:ext xmlns:c16="http://schemas.microsoft.com/office/drawing/2014/chart" uri="{C3380CC4-5D6E-409C-BE32-E72D297353CC}">
              <c16:uniqueId val="{00000000-23D2-4185-9911-1AA78E8AE87D}"/>
            </c:ext>
          </c:extLst>
        </c:ser>
        <c:dLbls>
          <c:showLegendKey val="0"/>
          <c:showVal val="0"/>
          <c:showCatName val="0"/>
          <c:showSerName val="0"/>
          <c:showPercent val="0"/>
          <c:showBubbleSize val="0"/>
        </c:dLbls>
        <c:gapWidth val="150"/>
        <c:axId val="239985408"/>
        <c:axId val="239986944"/>
      </c:barChart>
      <c:catAx>
        <c:axId val="239985408"/>
        <c:scaling>
          <c:orientation val="minMax"/>
        </c:scaling>
        <c:delete val="0"/>
        <c:axPos val="l"/>
        <c:numFmt formatCode="General" sourceLinked="1"/>
        <c:majorTickMark val="none"/>
        <c:minorTickMark val="none"/>
        <c:tickLblPos val="nextTo"/>
        <c:txPr>
          <a:bodyPr/>
          <a:lstStyle/>
          <a:p>
            <a:pPr>
              <a:defRPr sz="900"/>
            </a:pPr>
            <a:endParaRPr lang="cs-CZ"/>
          </a:p>
        </c:txPr>
        <c:crossAx val="239986944"/>
        <c:crosses val="autoZero"/>
        <c:auto val="1"/>
        <c:lblAlgn val="ctr"/>
        <c:lblOffset val="100"/>
        <c:noMultiLvlLbl val="0"/>
      </c:catAx>
      <c:valAx>
        <c:axId val="2399869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9854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38CE-44D1-85D7-94C1CC5A2F72}"/>
              </c:ext>
            </c:extLst>
          </c:dPt>
          <c:cat>
            <c:numRef>
              <c:f>'14.11'!$J$19:$J$26</c:f>
              <c:numCache>
                <c:formatCode>General</c:formatCode>
                <c:ptCount val="8"/>
              </c:numCache>
            </c:numRef>
          </c:cat>
          <c:val>
            <c:numRef>
              <c:f>'14.11'!$K$19:$K$26</c:f>
              <c:numCache>
                <c:formatCode>General</c:formatCode>
                <c:ptCount val="8"/>
              </c:numCache>
            </c:numRef>
          </c:val>
          <c:extLst>
            <c:ext xmlns:c16="http://schemas.microsoft.com/office/drawing/2014/chart" uri="{C3380CC4-5D6E-409C-BE32-E72D297353CC}">
              <c16:uniqueId val="{00000002-38CE-44D1-85D7-94C1CC5A2F72}"/>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'14.11'!$H$19:$H$22</c:f>
              <c:numCache>
                <c:formatCode>0.0</c:formatCode>
                <c:ptCount val="4"/>
              </c:numCache>
            </c:numRef>
          </c:cat>
          <c:val>
            <c:numRef>
              <c:f>'14.11'!$I$19:$I$22</c:f>
              <c:numCache>
                <c:formatCode>0.0%</c:formatCode>
                <c:ptCount val="4"/>
              </c:numCache>
            </c:numRef>
          </c:val>
          <c:extLst>
            <c:ext xmlns:c16="http://schemas.microsoft.com/office/drawing/2014/chart" uri="{C3380CC4-5D6E-409C-BE32-E72D297353CC}">
              <c16:uniqueId val="{00000000-8067-45B0-B91B-8BE079E260DC}"/>
            </c:ext>
          </c:extLst>
        </c:ser>
        <c:dLbls>
          <c:showLegendKey val="0"/>
          <c:showVal val="0"/>
          <c:showCatName val="0"/>
          <c:showSerName val="0"/>
          <c:showPercent val="0"/>
          <c:showBubbleSize val="0"/>
        </c:dLbls>
        <c:gapWidth val="150"/>
        <c:axId val="282414080"/>
        <c:axId val="282444544"/>
      </c:barChart>
      <c:catAx>
        <c:axId val="282414080"/>
        <c:scaling>
          <c:orientation val="maxMin"/>
        </c:scaling>
        <c:delete val="0"/>
        <c:axPos val="l"/>
        <c:numFmt formatCode="0.0" sourceLinked="1"/>
        <c:majorTickMark val="none"/>
        <c:minorTickMark val="none"/>
        <c:tickLblPos val="nextTo"/>
        <c:txPr>
          <a:bodyPr/>
          <a:lstStyle/>
          <a:p>
            <a:pPr>
              <a:defRPr sz="900"/>
            </a:pPr>
            <a:endParaRPr lang="cs-CZ"/>
          </a:p>
        </c:txPr>
        <c:crossAx val="282444544"/>
        <c:crosses val="autoZero"/>
        <c:auto val="1"/>
        <c:lblAlgn val="ctr"/>
        <c:lblOffset val="100"/>
        <c:noMultiLvlLbl val="0"/>
      </c:catAx>
      <c:valAx>
        <c:axId val="28244454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241408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'14.11'!$H$31:$H$38</c:f>
              <c:numCache>
                <c:formatCode>General</c:formatCode>
                <c:ptCount val="8"/>
              </c:numCache>
            </c:numRef>
          </c:cat>
          <c:val>
            <c:numRef>
              <c:f>'14.11'!$I$31:$I$38</c:f>
              <c:numCache>
                <c:formatCode>0.0%</c:formatCode>
                <c:ptCount val="8"/>
              </c:numCache>
            </c:numRef>
          </c:val>
          <c:extLst>
            <c:ext xmlns:c16="http://schemas.microsoft.com/office/drawing/2014/chart" uri="{C3380CC4-5D6E-409C-BE32-E72D297353CC}">
              <c16:uniqueId val="{00000000-B9A4-4520-8A93-B59E49D15D68}"/>
            </c:ext>
          </c:extLst>
        </c:ser>
        <c:dLbls>
          <c:showLegendKey val="0"/>
          <c:showVal val="0"/>
          <c:showCatName val="0"/>
          <c:showSerName val="0"/>
          <c:showPercent val="0"/>
          <c:showBubbleSize val="0"/>
        </c:dLbls>
        <c:gapWidth val="150"/>
        <c:axId val="282469120"/>
        <c:axId val="282470656"/>
      </c:barChart>
      <c:catAx>
        <c:axId val="282469120"/>
        <c:scaling>
          <c:orientation val="minMax"/>
        </c:scaling>
        <c:delete val="0"/>
        <c:axPos val="l"/>
        <c:numFmt formatCode="General" sourceLinked="1"/>
        <c:majorTickMark val="none"/>
        <c:minorTickMark val="none"/>
        <c:tickLblPos val="nextTo"/>
        <c:txPr>
          <a:bodyPr/>
          <a:lstStyle/>
          <a:p>
            <a:pPr>
              <a:defRPr sz="900"/>
            </a:pPr>
            <a:endParaRPr lang="cs-CZ"/>
          </a:p>
        </c:txPr>
        <c:crossAx val="282470656"/>
        <c:crosses val="autoZero"/>
        <c:auto val="1"/>
        <c:lblAlgn val="ctr"/>
        <c:lblOffset val="100"/>
        <c:noMultiLvlLbl val="0"/>
      </c:catAx>
      <c:valAx>
        <c:axId val="28247065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246912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'14.11'!$J$31</c:f>
              <c:strCache>
                <c:ptCount val="1"/>
              </c:strCache>
            </c:strRef>
          </c:tx>
          <c:invertIfNegative val="0"/>
          <c:cat>
            <c:numRef>
              <c:f>'14.11'!$K$30:$M$30</c:f>
              <c:numCache>
                <c:formatCode>General</c:formatCode>
                <c:ptCount val="3"/>
              </c:numCache>
            </c:numRef>
          </c:cat>
          <c:val>
            <c:numRef>
              <c:f>'14.11'!$K$31:$M$31</c:f>
              <c:numCache>
                <c:formatCode>#,##0.0</c:formatCode>
                <c:ptCount val="3"/>
              </c:numCache>
            </c:numRef>
          </c:val>
          <c:extLst>
            <c:ext xmlns:c16="http://schemas.microsoft.com/office/drawing/2014/chart" uri="{C3380CC4-5D6E-409C-BE32-E72D297353CC}">
              <c16:uniqueId val="{00000000-D8D9-4205-8FFE-D75120B2EB3F}"/>
            </c:ext>
          </c:extLst>
        </c:ser>
        <c:ser>
          <c:idx val="1"/>
          <c:order val="1"/>
          <c:tx>
            <c:strRef>
              <c:f>'14.11'!$J$32</c:f>
              <c:strCache>
                <c:ptCount val="1"/>
              </c:strCache>
            </c:strRef>
          </c:tx>
          <c:invertIfNegative val="0"/>
          <c:cat>
            <c:numRef>
              <c:f>'14.11'!$K$30:$M$30</c:f>
              <c:numCache>
                <c:formatCode>General</c:formatCode>
                <c:ptCount val="3"/>
              </c:numCache>
            </c:numRef>
          </c:cat>
          <c:val>
            <c:numRef>
              <c:f>'14.11'!$K$32:$M$32</c:f>
              <c:numCache>
                <c:formatCode>#,##0.0</c:formatCode>
                <c:ptCount val="3"/>
              </c:numCache>
            </c:numRef>
          </c:val>
          <c:extLst>
            <c:ext xmlns:c16="http://schemas.microsoft.com/office/drawing/2014/chart" uri="{C3380CC4-5D6E-409C-BE32-E72D297353CC}">
              <c16:uniqueId val="{00000001-D8D9-4205-8FFE-D75120B2EB3F}"/>
            </c:ext>
          </c:extLst>
        </c:ser>
        <c:ser>
          <c:idx val="2"/>
          <c:order val="2"/>
          <c:tx>
            <c:strRef>
              <c:f>'14.11'!$J$33</c:f>
              <c:strCache>
                <c:ptCount val="1"/>
              </c:strCache>
            </c:strRef>
          </c:tx>
          <c:invertIfNegative val="0"/>
          <c:cat>
            <c:numRef>
              <c:f>'14.11'!$K$30:$M$30</c:f>
              <c:numCache>
                <c:formatCode>General</c:formatCode>
                <c:ptCount val="3"/>
              </c:numCache>
            </c:numRef>
          </c:cat>
          <c:val>
            <c:numRef>
              <c:f>'14.11'!$K$33:$M$33</c:f>
              <c:numCache>
                <c:formatCode>#,##0.0</c:formatCode>
                <c:ptCount val="3"/>
              </c:numCache>
            </c:numRef>
          </c:val>
          <c:extLst>
            <c:ext xmlns:c16="http://schemas.microsoft.com/office/drawing/2014/chart" uri="{C3380CC4-5D6E-409C-BE32-E72D297353CC}">
              <c16:uniqueId val="{00000002-D8D9-4205-8FFE-D75120B2EB3F}"/>
            </c:ext>
          </c:extLst>
        </c:ser>
        <c:ser>
          <c:idx val="3"/>
          <c:order val="3"/>
          <c:tx>
            <c:strRef>
              <c:f>'14.11'!$J$34</c:f>
              <c:strCache>
                <c:ptCount val="1"/>
              </c:strCache>
            </c:strRef>
          </c:tx>
          <c:invertIfNegative val="0"/>
          <c:cat>
            <c:numRef>
              <c:f>'14.11'!$K$30:$M$30</c:f>
              <c:numCache>
                <c:formatCode>General</c:formatCode>
                <c:ptCount val="3"/>
              </c:numCache>
            </c:numRef>
          </c:cat>
          <c:val>
            <c:numRef>
              <c:f>'14.11'!$K$34:$M$34</c:f>
              <c:numCache>
                <c:formatCode>#,##0.0</c:formatCode>
                <c:ptCount val="3"/>
              </c:numCache>
            </c:numRef>
          </c:val>
          <c:extLst>
            <c:ext xmlns:c16="http://schemas.microsoft.com/office/drawing/2014/chart" uri="{C3380CC4-5D6E-409C-BE32-E72D297353CC}">
              <c16:uniqueId val="{00000003-D8D9-4205-8FFE-D75120B2EB3F}"/>
            </c:ext>
          </c:extLst>
        </c:ser>
        <c:ser>
          <c:idx val="4"/>
          <c:order val="4"/>
          <c:tx>
            <c:strRef>
              <c:f>'14.11'!$J$35</c:f>
              <c:strCache>
                <c:ptCount val="1"/>
              </c:strCache>
            </c:strRef>
          </c:tx>
          <c:invertIfNegative val="0"/>
          <c:cat>
            <c:numRef>
              <c:f>'14.11'!$K$30:$M$30</c:f>
              <c:numCache>
                <c:formatCode>General</c:formatCode>
                <c:ptCount val="3"/>
              </c:numCache>
            </c:numRef>
          </c:cat>
          <c:val>
            <c:numRef>
              <c:f>'14.11'!$K$35:$M$35</c:f>
              <c:numCache>
                <c:formatCode>#,##0.0</c:formatCode>
                <c:ptCount val="3"/>
              </c:numCache>
            </c:numRef>
          </c:val>
          <c:extLst>
            <c:ext xmlns:c16="http://schemas.microsoft.com/office/drawing/2014/chart" uri="{C3380CC4-5D6E-409C-BE32-E72D297353CC}">
              <c16:uniqueId val="{00000004-D8D9-4205-8FFE-D75120B2EB3F}"/>
            </c:ext>
          </c:extLst>
        </c:ser>
        <c:ser>
          <c:idx val="5"/>
          <c:order val="5"/>
          <c:tx>
            <c:strRef>
              <c:f>'14.11'!$J$36</c:f>
              <c:strCache>
                <c:ptCount val="1"/>
              </c:strCache>
            </c:strRef>
          </c:tx>
          <c:invertIfNegative val="0"/>
          <c:cat>
            <c:numRef>
              <c:f>'14.11'!$K$30:$M$30</c:f>
              <c:numCache>
                <c:formatCode>General</c:formatCode>
                <c:ptCount val="3"/>
              </c:numCache>
            </c:numRef>
          </c:cat>
          <c:val>
            <c:numRef>
              <c:f>'14.11'!$K$36:$M$36</c:f>
              <c:numCache>
                <c:formatCode>#,##0.0</c:formatCode>
                <c:ptCount val="3"/>
              </c:numCache>
            </c:numRef>
          </c:val>
          <c:extLst>
            <c:ext xmlns:c16="http://schemas.microsoft.com/office/drawing/2014/chart" uri="{C3380CC4-5D6E-409C-BE32-E72D297353CC}">
              <c16:uniqueId val="{00000005-D8D9-4205-8FFE-D75120B2EB3F}"/>
            </c:ext>
          </c:extLst>
        </c:ser>
        <c:ser>
          <c:idx val="6"/>
          <c:order val="6"/>
          <c:tx>
            <c:strRef>
              <c:f>'14.11'!$J$37</c:f>
              <c:strCache>
                <c:ptCount val="1"/>
              </c:strCache>
            </c:strRef>
          </c:tx>
          <c:invertIfNegative val="0"/>
          <c:cat>
            <c:numRef>
              <c:f>'14.11'!$K$30:$M$30</c:f>
              <c:numCache>
                <c:formatCode>General</c:formatCode>
                <c:ptCount val="3"/>
              </c:numCache>
            </c:numRef>
          </c:cat>
          <c:val>
            <c:numRef>
              <c:f>'14.11'!$K$37:$M$37</c:f>
              <c:numCache>
                <c:formatCode>#,##0.0</c:formatCode>
                <c:ptCount val="3"/>
              </c:numCache>
            </c:numRef>
          </c:val>
          <c:extLst>
            <c:ext xmlns:c16="http://schemas.microsoft.com/office/drawing/2014/chart" uri="{C3380CC4-5D6E-409C-BE32-E72D297353CC}">
              <c16:uniqueId val="{00000006-D8D9-4205-8FFE-D75120B2EB3F}"/>
            </c:ext>
          </c:extLst>
        </c:ser>
        <c:ser>
          <c:idx val="7"/>
          <c:order val="7"/>
          <c:tx>
            <c:strRef>
              <c:f>'14.11'!$J$38</c:f>
              <c:strCache>
                <c:ptCount val="1"/>
              </c:strCache>
            </c:strRef>
          </c:tx>
          <c:spPr>
            <a:solidFill>
              <a:srgbClr val="FFC000"/>
            </a:solidFill>
          </c:spPr>
          <c:invertIfNegative val="0"/>
          <c:cat>
            <c:numRef>
              <c:f>'14.11'!$K$30:$M$30</c:f>
              <c:numCache>
                <c:formatCode>General</c:formatCode>
                <c:ptCount val="3"/>
              </c:numCache>
            </c:numRef>
          </c:cat>
          <c:val>
            <c:numRef>
              <c:f>'14.11'!$K$38:$M$38</c:f>
              <c:numCache>
                <c:formatCode>#,##0.0</c:formatCode>
                <c:ptCount val="3"/>
              </c:numCache>
            </c:numRef>
          </c:val>
          <c:extLst>
            <c:ext xmlns:c16="http://schemas.microsoft.com/office/drawing/2014/chart" uri="{C3380CC4-5D6E-409C-BE32-E72D297353CC}">
              <c16:uniqueId val="{00000007-D8D9-4205-8FFE-D75120B2EB3F}"/>
            </c:ext>
          </c:extLst>
        </c:ser>
        <c:dLbls>
          <c:showLegendKey val="0"/>
          <c:showVal val="0"/>
          <c:showCatName val="0"/>
          <c:showSerName val="0"/>
          <c:showPercent val="0"/>
          <c:showBubbleSize val="0"/>
        </c:dLbls>
        <c:gapWidth val="150"/>
        <c:overlap val="100"/>
        <c:axId val="282520192"/>
        <c:axId val="284635520"/>
      </c:barChart>
      <c:catAx>
        <c:axId val="282520192"/>
        <c:scaling>
          <c:orientation val="minMax"/>
        </c:scaling>
        <c:delete val="0"/>
        <c:axPos val="b"/>
        <c:numFmt formatCode="General" sourceLinked="1"/>
        <c:majorTickMark val="none"/>
        <c:minorTickMark val="none"/>
        <c:tickLblPos val="nextTo"/>
        <c:txPr>
          <a:bodyPr/>
          <a:lstStyle/>
          <a:p>
            <a:pPr>
              <a:defRPr sz="900"/>
            </a:pPr>
            <a:endParaRPr lang="cs-CZ"/>
          </a:p>
        </c:txPr>
        <c:crossAx val="284635520"/>
        <c:crosses val="autoZero"/>
        <c:auto val="1"/>
        <c:lblAlgn val="ctr"/>
        <c:lblOffset val="100"/>
        <c:noMultiLvlLbl val="0"/>
      </c:catAx>
      <c:valAx>
        <c:axId val="2846355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252019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'14.11'!$L$19:$L$26</c:f>
              <c:numCache>
                <c:formatCode>General</c:formatCode>
                <c:ptCount val="8"/>
              </c:numCache>
            </c:numRef>
          </c:cat>
          <c:val>
            <c:numRef>
              <c:f>'14.11'!$M$19:$M$26</c:f>
              <c:numCache>
                <c:formatCode>0.0%</c:formatCode>
                <c:ptCount val="8"/>
              </c:numCache>
            </c:numRef>
          </c:val>
          <c:extLst>
            <c:ext xmlns:c16="http://schemas.microsoft.com/office/drawing/2014/chart" uri="{C3380CC4-5D6E-409C-BE32-E72D297353CC}">
              <c16:uniqueId val="{00000000-284D-48C2-8EA4-9AF7E6CF9D65}"/>
            </c:ext>
          </c:extLst>
        </c:ser>
        <c:dLbls>
          <c:showLegendKey val="0"/>
          <c:showVal val="0"/>
          <c:showCatName val="0"/>
          <c:showSerName val="0"/>
          <c:showPercent val="0"/>
          <c:showBubbleSize val="0"/>
        </c:dLbls>
        <c:gapWidth val="150"/>
        <c:axId val="284660864"/>
        <c:axId val="284662400"/>
      </c:barChart>
      <c:catAx>
        <c:axId val="284660864"/>
        <c:scaling>
          <c:orientation val="minMax"/>
        </c:scaling>
        <c:delete val="0"/>
        <c:axPos val="l"/>
        <c:numFmt formatCode="General" sourceLinked="1"/>
        <c:majorTickMark val="none"/>
        <c:minorTickMark val="none"/>
        <c:tickLblPos val="nextTo"/>
        <c:txPr>
          <a:bodyPr/>
          <a:lstStyle/>
          <a:p>
            <a:pPr>
              <a:defRPr sz="900"/>
            </a:pPr>
            <a:endParaRPr lang="cs-CZ"/>
          </a:p>
        </c:txPr>
        <c:crossAx val="284662400"/>
        <c:crosses val="autoZero"/>
        <c:auto val="1"/>
        <c:lblAlgn val="ctr"/>
        <c:lblOffset val="100"/>
        <c:noMultiLvlLbl val="0"/>
      </c:catAx>
      <c:valAx>
        <c:axId val="28466240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466086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B811-48CA-9688-34DCE695C456}"/>
              </c:ext>
            </c:extLst>
          </c:dPt>
          <c:cat>
            <c:numRef>
              <c:f>'14.12'!$J$19:$J$26</c:f>
              <c:numCache>
                <c:formatCode>General</c:formatCode>
                <c:ptCount val="8"/>
              </c:numCache>
            </c:numRef>
          </c:cat>
          <c:val>
            <c:numRef>
              <c:f>'14.12'!$K$19:$K$26</c:f>
              <c:numCache>
                <c:formatCode>General</c:formatCode>
                <c:ptCount val="8"/>
              </c:numCache>
            </c:numRef>
          </c:val>
          <c:extLst>
            <c:ext xmlns:c16="http://schemas.microsoft.com/office/drawing/2014/chart" uri="{C3380CC4-5D6E-409C-BE32-E72D297353CC}">
              <c16:uniqueId val="{00000002-B811-48CA-9688-34DCE695C456}"/>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'14.12'!$H$19:$H$22</c:f>
              <c:numCache>
                <c:formatCode>0.0</c:formatCode>
                <c:ptCount val="4"/>
              </c:numCache>
            </c:numRef>
          </c:cat>
          <c:val>
            <c:numRef>
              <c:f>'14.12'!$I$19:$I$22</c:f>
              <c:numCache>
                <c:formatCode>0.0%</c:formatCode>
                <c:ptCount val="4"/>
              </c:numCache>
            </c:numRef>
          </c:val>
          <c:extLst>
            <c:ext xmlns:c16="http://schemas.microsoft.com/office/drawing/2014/chart" uri="{C3380CC4-5D6E-409C-BE32-E72D297353CC}">
              <c16:uniqueId val="{00000000-D62E-46B3-B390-D4ABEDCE35D4}"/>
            </c:ext>
          </c:extLst>
        </c:ser>
        <c:dLbls>
          <c:showLegendKey val="0"/>
          <c:showVal val="0"/>
          <c:showCatName val="0"/>
          <c:showSerName val="0"/>
          <c:showPercent val="0"/>
          <c:showBubbleSize val="0"/>
        </c:dLbls>
        <c:gapWidth val="150"/>
        <c:axId val="284748416"/>
        <c:axId val="284758400"/>
      </c:barChart>
      <c:catAx>
        <c:axId val="284748416"/>
        <c:scaling>
          <c:orientation val="maxMin"/>
        </c:scaling>
        <c:delete val="0"/>
        <c:axPos val="l"/>
        <c:numFmt formatCode="0.0" sourceLinked="1"/>
        <c:majorTickMark val="none"/>
        <c:minorTickMark val="none"/>
        <c:tickLblPos val="nextTo"/>
        <c:txPr>
          <a:bodyPr/>
          <a:lstStyle/>
          <a:p>
            <a:pPr>
              <a:defRPr sz="900"/>
            </a:pPr>
            <a:endParaRPr lang="cs-CZ"/>
          </a:p>
        </c:txPr>
        <c:crossAx val="284758400"/>
        <c:crosses val="autoZero"/>
        <c:auto val="1"/>
        <c:lblAlgn val="ctr"/>
        <c:lblOffset val="100"/>
        <c:noMultiLvlLbl val="0"/>
      </c:catAx>
      <c:valAx>
        <c:axId val="28475840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47484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'14.12'!$H$31:$H$38</c:f>
              <c:numCache>
                <c:formatCode>General</c:formatCode>
                <c:ptCount val="8"/>
              </c:numCache>
            </c:numRef>
          </c:cat>
          <c:val>
            <c:numRef>
              <c:f>'14.12'!$I$31:$I$38</c:f>
              <c:numCache>
                <c:formatCode>0.0%</c:formatCode>
                <c:ptCount val="8"/>
              </c:numCache>
            </c:numRef>
          </c:val>
          <c:extLst>
            <c:ext xmlns:c16="http://schemas.microsoft.com/office/drawing/2014/chart" uri="{C3380CC4-5D6E-409C-BE32-E72D297353CC}">
              <c16:uniqueId val="{00000000-F2A0-451B-B7CC-C92BF36CB4F8}"/>
            </c:ext>
          </c:extLst>
        </c:ser>
        <c:dLbls>
          <c:showLegendKey val="0"/>
          <c:showVal val="0"/>
          <c:showCatName val="0"/>
          <c:showSerName val="0"/>
          <c:showPercent val="0"/>
          <c:showBubbleSize val="0"/>
        </c:dLbls>
        <c:gapWidth val="150"/>
        <c:axId val="284787072"/>
        <c:axId val="284788608"/>
      </c:barChart>
      <c:catAx>
        <c:axId val="284787072"/>
        <c:scaling>
          <c:orientation val="minMax"/>
        </c:scaling>
        <c:delete val="0"/>
        <c:axPos val="l"/>
        <c:numFmt formatCode="General" sourceLinked="1"/>
        <c:majorTickMark val="none"/>
        <c:minorTickMark val="none"/>
        <c:tickLblPos val="nextTo"/>
        <c:txPr>
          <a:bodyPr/>
          <a:lstStyle/>
          <a:p>
            <a:pPr>
              <a:defRPr sz="900"/>
            </a:pPr>
            <a:endParaRPr lang="cs-CZ"/>
          </a:p>
        </c:txPr>
        <c:crossAx val="284788608"/>
        <c:crosses val="autoZero"/>
        <c:auto val="1"/>
        <c:lblAlgn val="ctr"/>
        <c:lblOffset val="100"/>
        <c:noMultiLvlLbl val="0"/>
      </c:catAx>
      <c:valAx>
        <c:axId val="28478860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478707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'14.12'!$J$31</c:f>
              <c:strCache>
                <c:ptCount val="1"/>
              </c:strCache>
            </c:strRef>
          </c:tx>
          <c:invertIfNegative val="0"/>
          <c:cat>
            <c:numRef>
              <c:f>'14.12'!$K$30:$M$30</c:f>
              <c:numCache>
                <c:formatCode>General</c:formatCode>
                <c:ptCount val="3"/>
              </c:numCache>
            </c:numRef>
          </c:cat>
          <c:val>
            <c:numRef>
              <c:f>'14.12'!$K$31:$M$31</c:f>
              <c:numCache>
                <c:formatCode>#,##0.0</c:formatCode>
                <c:ptCount val="3"/>
              </c:numCache>
            </c:numRef>
          </c:val>
          <c:extLst>
            <c:ext xmlns:c16="http://schemas.microsoft.com/office/drawing/2014/chart" uri="{C3380CC4-5D6E-409C-BE32-E72D297353CC}">
              <c16:uniqueId val="{00000000-F83F-4CFE-81BF-ADCF32E0E5EC}"/>
            </c:ext>
          </c:extLst>
        </c:ser>
        <c:ser>
          <c:idx val="1"/>
          <c:order val="1"/>
          <c:tx>
            <c:strRef>
              <c:f>'14.12'!$J$32</c:f>
              <c:strCache>
                <c:ptCount val="1"/>
              </c:strCache>
            </c:strRef>
          </c:tx>
          <c:invertIfNegative val="0"/>
          <c:cat>
            <c:numRef>
              <c:f>'14.12'!$K$30:$M$30</c:f>
              <c:numCache>
                <c:formatCode>General</c:formatCode>
                <c:ptCount val="3"/>
              </c:numCache>
            </c:numRef>
          </c:cat>
          <c:val>
            <c:numRef>
              <c:f>'14.12'!$K$32:$M$32</c:f>
              <c:numCache>
                <c:formatCode>#,##0.0</c:formatCode>
                <c:ptCount val="3"/>
              </c:numCache>
            </c:numRef>
          </c:val>
          <c:extLst>
            <c:ext xmlns:c16="http://schemas.microsoft.com/office/drawing/2014/chart" uri="{C3380CC4-5D6E-409C-BE32-E72D297353CC}">
              <c16:uniqueId val="{00000001-F83F-4CFE-81BF-ADCF32E0E5EC}"/>
            </c:ext>
          </c:extLst>
        </c:ser>
        <c:ser>
          <c:idx val="2"/>
          <c:order val="2"/>
          <c:tx>
            <c:strRef>
              <c:f>'14.12'!$J$33</c:f>
              <c:strCache>
                <c:ptCount val="1"/>
              </c:strCache>
            </c:strRef>
          </c:tx>
          <c:invertIfNegative val="0"/>
          <c:cat>
            <c:numRef>
              <c:f>'14.12'!$K$30:$M$30</c:f>
              <c:numCache>
                <c:formatCode>General</c:formatCode>
                <c:ptCount val="3"/>
              </c:numCache>
            </c:numRef>
          </c:cat>
          <c:val>
            <c:numRef>
              <c:f>'14.12'!$K$33:$M$33</c:f>
              <c:numCache>
                <c:formatCode>#,##0.0</c:formatCode>
                <c:ptCount val="3"/>
              </c:numCache>
            </c:numRef>
          </c:val>
          <c:extLst>
            <c:ext xmlns:c16="http://schemas.microsoft.com/office/drawing/2014/chart" uri="{C3380CC4-5D6E-409C-BE32-E72D297353CC}">
              <c16:uniqueId val="{00000002-F83F-4CFE-81BF-ADCF32E0E5EC}"/>
            </c:ext>
          </c:extLst>
        </c:ser>
        <c:ser>
          <c:idx val="3"/>
          <c:order val="3"/>
          <c:tx>
            <c:strRef>
              <c:f>'14.12'!$J$34</c:f>
              <c:strCache>
                <c:ptCount val="1"/>
              </c:strCache>
            </c:strRef>
          </c:tx>
          <c:invertIfNegative val="0"/>
          <c:cat>
            <c:numRef>
              <c:f>'14.12'!$K$30:$M$30</c:f>
              <c:numCache>
                <c:formatCode>General</c:formatCode>
                <c:ptCount val="3"/>
              </c:numCache>
            </c:numRef>
          </c:cat>
          <c:val>
            <c:numRef>
              <c:f>'14.12'!$K$34:$M$34</c:f>
              <c:numCache>
                <c:formatCode>#,##0.0</c:formatCode>
                <c:ptCount val="3"/>
              </c:numCache>
            </c:numRef>
          </c:val>
          <c:extLst>
            <c:ext xmlns:c16="http://schemas.microsoft.com/office/drawing/2014/chart" uri="{C3380CC4-5D6E-409C-BE32-E72D297353CC}">
              <c16:uniqueId val="{00000003-F83F-4CFE-81BF-ADCF32E0E5EC}"/>
            </c:ext>
          </c:extLst>
        </c:ser>
        <c:ser>
          <c:idx val="4"/>
          <c:order val="4"/>
          <c:tx>
            <c:strRef>
              <c:f>'14.12'!$J$35</c:f>
              <c:strCache>
                <c:ptCount val="1"/>
              </c:strCache>
            </c:strRef>
          </c:tx>
          <c:invertIfNegative val="0"/>
          <c:cat>
            <c:numRef>
              <c:f>'14.12'!$K$30:$M$30</c:f>
              <c:numCache>
                <c:formatCode>General</c:formatCode>
                <c:ptCount val="3"/>
              </c:numCache>
            </c:numRef>
          </c:cat>
          <c:val>
            <c:numRef>
              <c:f>'14.12'!$K$35:$M$35</c:f>
              <c:numCache>
                <c:formatCode>#,##0.0</c:formatCode>
                <c:ptCount val="3"/>
              </c:numCache>
            </c:numRef>
          </c:val>
          <c:extLst>
            <c:ext xmlns:c16="http://schemas.microsoft.com/office/drawing/2014/chart" uri="{C3380CC4-5D6E-409C-BE32-E72D297353CC}">
              <c16:uniqueId val="{00000004-F83F-4CFE-81BF-ADCF32E0E5EC}"/>
            </c:ext>
          </c:extLst>
        </c:ser>
        <c:ser>
          <c:idx val="5"/>
          <c:order val="5"/>
          <c:tx>
            <c:strRef>
              <c:f>'14.12'!$J$36</c:f>
              <c:strCache>
                <c:ptCount val="1"/>
              </c:strCache>
            </c:strRef>
          </c:tx>
          <c:invertIfNegative val="0"/>
          <c:cat>
            <c:numRef>
              <c:f>'14.12'!$K$30:$M$30</c:f>
              <c:numCache>
                <c:formatCode>General</c:formatCode>
                <c:ptCount val="3"/>
              </c:numCache>
            </c:numRef>
          </c:cat>
          <c:val>
            <c:numRef>
              <c:f>'14.12'!$K$36:$M$36</c:f>
              <c:numCache>
                <c:formatCode>#,##0.0</c:formatCode>
                <c:ptCount val="3"/>
              </c:numCache>
            </c:numRef>
          </c:val>
          <c:extLst>
            <c:ext xmlns:c16="http://schemas.microsoft.com/office/drawing/2014/chart" uri="{C3380CC4-5D6E-409C-BE32-E72D297353CC}">
              <c16:uniqueId val="{00000005-F83F-4CFE-81BF-ADCF32E0E5EC}"/>
            </c:ext>
          </c:extLst>
        </c:ser>
        <c:ser>
          <c:idx val="6"/>
          <c:order val="6"/>
          <c:tx>
            <c:strRef>
              <c:f>'14.12'!$J$37</c:f>
              <c:strCache>
                <c:ptCount val="1"/>
              </c:strCache>
            </c:strRef>
          </c:tx>
          <c:invertIfNegative val="0"/>
          <c:cat>
            <c:numRef>
              <c:f>'14.12'!$K$30:$M$30</c:f>
              <c:numCache>
                <c:formatCode>General</c:formatCode>
                <c:ptCount val="3"/>
              </c:numCache>
            </c:numRef>
          </c:cat>
          <c:val>
            <c:numRef>
              <c:f>'14.12'!$K$37:$M$37</c:f>
              <c:numCache>
                <c:formatCode>#,##0.0</c:formatCode>
                <c:ptCount val="3"/>
              </c:numCache>
            </c:numRef>
          </c:val>
          <c:extLst>
            <c:ext xmlns:c16="http://schemas.microsoft.com/office/drawing/2014/chart" uri="{C3380CC4-5D6E-409C-BE32-E72D297353CC}">
              <c16:uniqueId val="{00000006-F83F-4CFE-81BF-ADCF32E0E5EC}"/>
            </c:ext>
          </c:extLst>
        </c:ser>
        <c:ser>
          <c:idx val="7"/>
          <c:order val="7"/>
          <c:tx>
            <c:strRef>
              <c:f>'14.12'!$J$38</c:f>
              <c:strCache>
                <c:ptCount val="1"/>
              </c:strCache>
            </c:strRef>
          </c:tx>
          <c:spPr>
            <a:solidFill>
              <a:srgbClr val="FFC000"/>
            </a:solidFill>
          </c:spPr>
          <c:invertIfNegative val="0"/>
          <c:cat>
            <c:numRef>
              <c:f>'14.12'!$K$30:$M$30</c:f>
              <c:numCache>
                <c:formatCode>General</c:formatCode>
                <c:ptCount val="3"/>
              </c:numCache>
            </c:numRef>
          </c:cat>
          <c:val>
            <c:numRef>
              <c:f>'14.12'!$K$38:$M$38</c:f>
              <c:numCache>
                <c:formatCode>#,##0.0</c:formatCode>
                <c:ptCount val="3"/>
              </c:numCache>
            </c:numRef>
          </c:val>
          <c:extLst>
            <c:ext xmlns:c16="http://schemas.microsoft.com/office/drawing/2014/chart" uri="{C3380CC4-5D6E-409C-BE32-E72D297353CC}">
              <c16:uniqueId val="{00000007-F83F-4CFE-81BF-ADCF32E0E5EC}"/>
            </c:ext>
          </c:extLst>
        </c:ser>
        <c:dLbls>
          <c:showLegendKey val="0"/>
          <c:showVal val="0"/>
          <c:showCatName val="0"/>
          <c:showSerName val="0"/>
          <c:showPercent val="0"/>
          <c:showBubbleSize val="0"/>
        </c:dLbls>
        <c:gapWidth val="150"/>
        <c:overlap val="100"/>
        <c:axId val="285219072"/>
        <c:axId val="285237248"/>
      </c:barChart>
      <c:catAx>
        <c:axId val="285219072"/>
        <c:scaling>
          <c:orientation val="minMax"/>
        </c:scaling>
        <c:delete val="0"/>
        <c:axPos val="b"/>
        <c:numFmt formatCode="General" sourceLinked="1"/>
        <c:majorTickMark val="none"/>
        <c:minorTickMark val="none"/>
        <c:tickLblPos val="nextTo"/>
        <c:txPr>
          <a:bodyPr/>
          <a:lstStyle/>
          <a:p>
            <a:pPr>
              <a:defRPr sz="900"/>
            </a:pPr>
            <a:endParaRPr lang="cs-CZ"/>
          </a:p>
        </c:txPr>
        <c:crossAx val="285237248"/>
        <c:crosses val="autoZero"/>
        <c:auto val="1"/>
        <c:lblAlgn val="ctr"/>
        <c:lblOffset val="100"/>
        <c:noMultiLvlLbl val="0"/>
      </c:catAx>
      <c:valAx>
        <c:axId val="28523724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521907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0.xml"/><Relationship Id="rId5" Type="http://schemas.openxmlformats.org/officeDocument/2006/relationships/image" Target="../media/image4.png"/><Relationship Id="rId4" Type="http://schemas.openxmlformats.org/officeDocument/2006/relationships/chart" Target="../charts/chart3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5.xml"/><Relationship Id="rId5" Type="http://schemas.openxmlformats.org/officeDocument/2006/relationships/image" Target="../media/image5.png"/><Relationship Id="rId4" Type="http://schemas.openxmlformats.org/officeDocument/2006/relationships/chart" Target="../charts/chart4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6.xml"/><Relationship Id="rId7" Type="http://schemas.openxmlformats.org/officeDocument/2006/relationships/chart" Target="../charts/chart50.xml"/><Relationship Id="rId2" Type="http://schemas.microsoft.com/office/2007/relationships/hdphoto" Target="../media/hdphoto1.wdp"/><Relationship Id="rId1" Type="http://schemas.openxmlformats.org/officeDocument/2006/relationships/image" Target="../media/image6.png"/><Relationship Id="rId6" Type="http://schemas.openxmlformats.org/officeDocument/2006/relationships/chart" Target="../charts/chart49.xml"/><Relationship Id="rId5" Type="http://schemas.openxmlformats.org/officeDocument/2006/relationships/chart" Target="../charts/chart48.xml"/><Relationship Id="rId4" Type="http://schemas.openxmlformats.org/officeDocument/2006/relationships/chart" Target="../charts/chart47.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1.xml"/><Relationship Id="rId7" Type="http://schemas.openxmlformats.org/officeDocument/2006/relationships/chart" Target="../charts/chart55.xml"/><Relationship Id="rId2" Type="http://schemas.microsoft.com/office/2007/relationships/hdphoto" Target="../media/hdphoto2.wdp"/><Relationship Id="rId1" Type="http://schemas.openxmlformats.org/officeDocument/2006/relationships/image" Target="../media/image7.png"/><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6.xml"/><Relationship Id="rId7" Type="http://schemas.openxmlformats.org/officeDocument/2006/relationships/chart" Target="../charts/chart60.xml"/><Relationship Id="rId2" Type="http://schemas.microsoft.com/office/2007/relationships/hdphoto" Target="../media/hdphoto3.wdp"/><Relationship Id="rId1" Type="http://schemas.openxmlformats.org/officeDocument/2006/relationships/image" Target="../media/image8.png"/><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61.xml"/><Relationship Id="rId7" Type="http://schemas.openxmlformats.org/officeDocument/2006/relationships/chart" Target="../charts/chart65.xml"/><Relationship Id="rId2" Type="http://schemas.microsoft.com/office/2007/relationships/hdphoto" Target="../media/hdphoto4.wdp"/><Relationship Id="rId1" Type="http://schemas.openxmlformats.org/officeDocument/2006/relationships/image" Target="../media/image9.png"/><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chart" Target="../charts/chart6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6.xml"/><Relationship Id="rId7" Type="http://schemas.openxmlformats.org/officeDocument/2006/relationships/chart" Target="../charts/chart70.xml"/><Relationship Id="rId2" Type="http://schemas.microsoft.com/office/2007/relationships/hdphoto" Target="../media/hdphoto5.wdp"/><Relationship Id="rId1" Type="http://schemas.openxmlformats.org/officeDocument/2006/relationships/image" Target="../media/image10.png"/><Relationship Id="rId6" Type="http://schemas.openxmlformats.org/officeDocument/2006/relationships/chart" Target="../charts/chart69.xml"/><Relationship Id="rId5" Type="http://schemas.openxmlformats.org/officeDocument/2006/relationships/chart" Target="../charts/chart68.xml"/><Relationship Id="rId4" Type="http://schemas.openxmlformats.org/officeDocument/2006/relationships/chart" Target="../charts/chart6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image" Target="../media/image12.png"/><Relationship Id="rId7" Type="http://schemas.openxmlformats.org/officeDocument/2006/relationships/chart" Target="../charts/chart73.xml"/><Relationship Id="rId2" Type="http://schemas.microsoft.com/office/2007/relationships/hdphoto" Target="../media/hdphoto6.wdp"/><Relationship Id="rId1" Type="http://schemas.openxmlformats.org/officeDocument/2006/relationships/image" Target="../media/image11.png"/><Relationship Id="rId6" Type="http://schemas.openxmlformats.org/officeDocument/2006/relationships/chart" Target="../charts/chart72.xml"/><Relationship Id="rId5" Type="http://schemas.openxmlformats.org/officeDocument/2006/relationships/chart" Target="../charts/chart71.xml"/><Relationship Id="rId4" Type="http://schemas.microsoft.com/office/2007/relationships/hdphoto" Target="../media/hdphoto7.wdp"/><Relationship Id="rId9" Type="http://schemas.openxmlformats.org/officeDocument/2006/relationships/chart" Target="../charts/chart75.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76.xml"/><Relationship Id="rId7" Type="http://schemas.openxmlformats.org/officeDocument/2006/relationships/chart" Target="../charts/chart80.xml"/><Relationship Id="rId2" Type="http://schemas.microsoft.com/office/2007/relationships/hdphoto" Target="../media/hdphoto8.wdp"/><Relationship Id="rId1" Type="http://schemas.openxmlformats.org/officeDocument/2006/relationships/image" Target="../media/image13.png"/><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84.xml"/><Relationship Id="rId3" Type="http://schemas.openxmlformats.org/officeDocument/2006/relationships/image" Target="../media/image15.png"/><Relationship Id="rId7" Type="http://schemas.openxmlformats.org/officeDocument/2006/relationships/chart" Target="../charts/chart83.xml"/><Relationship Id="rId2" Type="http://schemas.microsoft.com/office/2007/relationships/hdphoto" Target="../media/hdphoto9.wdp"/><Relationship Id="rId1" Type="http://schemas.openxmlformats.org/officeDocument/2006/relationships/image" Target="../media/image14.png"/><Relationship Id="rId6" Type="http://schemas.openxmlformats.org/officeDocument/2006/relationships/chart" Target="../charts/chart82.xml"/><Relationship Id="rId5" Type="http://schemas.openxmlformats.org/officeDocument/2006/relationships/chart" Target="../charts/chart81.xml"/><Relationship Id="rId4" Type="http://schemas.microsoft.com/office/2007/relationships/hdphoto" Target="../media/hdphoto10.wdp"/><Relationship Id="rId9" Type="http://schemas.openxmlformats.org/officeDocument/2006/relationships/chart" Target="../charts/chart85.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89.xml"/><Relationship Id="rId3" Type="http://schemas.openxmlformats.org/officeDocument/2006/relationships/image" Target="../media/image17.png"/><Relationship Id="rId7" Type="http://schemas.openxmlformats.org/officeDocument/2006/relationships/chart" Target="../charts/chart88.xml"/><Relationship Id="rId2" Type="http://schemas.microsoft.com/office/2007/relationships/hdphoto" Target="../media/hdphoto11.wdp"/><Relationship Id="rId1" Type="http://schemas.openxmlformats.org/officeDocument/2006/relationships/image" Target="../media/image16.png"/><Relationship Id="rId6" Type="http://schemas.openxmlformats.org/officeDocument/2006/relationships/chart" Target="../charts/chart87.xml"/><Relationship Id="rId5" Type="http://schemas.openxmlformats.org/officeDocument/2006/relationships/chart" Target="../charts/chart86.xml"/><Relationship Id="rId4" Type="http://schemas.microsoft.com/office/2007/relationships/hdphoto" Target="../media/hdphoto12.wdp"/><Relationship Id="rId9" Type="http://schemas.openxmlformats.org/officeDocument/2006/relationships/chart" Target="../charts/chart90.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94.xml"/><Relationship Id="rId3" Type="http://schemas.openxmlformats.org/officeDocument/2006/relationships/image" Target="../media/image19.png"/><Relationship Id="rId7" Type="http://schemas.openxmlformats.org/officeDocument/2006/relationships/chart" Target="../charts/chart93.xml"/><Relationship Id="rId2" Type="http://schemas.microsoft.com/office/2007/relationships/hdphoto" Target="../media/hdphoto13.wdp"/><Relationship Id="rId1" Type="http://schemas.openxmlformats.org/officeDocument/2006/relationships/image" Target="../media/image18.png"/><Relationship Id="rId6" Type="http://schemas.openxmlformats.org/officeDocument/2006/relationships/chart" Target="../charts/chart92.xml"/><Relationship Id="rId5" Type="http://schemas.openxmlformats.org/officeDocument/2006/relationships/chart" Target="../charts/chart91.xml"/><Relationship Id="rId4" Type="http://schemas.microsoft.com/office/2007/relationships/hdphoto" Target="../media/hdphoto14.wdp"/><Relationship Id="rId9" Type="http://schemas.openxmlformats.org/officeDocument/2006/relationships/chart" Target="../charts/chart95.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99.xml"/><Relationship Id="rId3" Type="http://schemas.openxmlformats.org/officeDocument/2006/relationships/image" Target="../media/image21.png"/><Relationship Id="rId7" Type="http://schemas.openxmlformats.org/officeDocument/2006/relationships/chart" Target="../charts/chart98.xml"/><Relationship Id="rId2" Type="http://schemas.microsoft.com/office/2007/relationships/hdphoto" Target="../media/hdphoto15.wdp"/><Relationship Id="rId1" Type="http://schemas.openxmlformats.org/officeDocument/2006/relationships/image" Target="../media/image20.png"/><Relationship Id="rId6" Type="http://schemas.openxmlformats.org/officeDocument/2006/relationships/chart" Target="../charts/chart97.xml"/><Relationship Id="rId5" Type="http://schemas.openxmlformats.org/officeDocument/2006/relationships/chart" Target="../charts/chart96.xml"/><Relationship Id="rId4" Type="http://schemas.microsoft.com/office/2007/relationships/hdphoto" Target="../media/hdphoto16.wdp"/><Relationship Id="rId9" Type="http://schemas.openxmlformats.org/officeDocument/2006/relationships/chart" Target="../charts/chart100.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01.xml"/><Relationship Id="rId7" Type="http://schemas.openxmlformats.org/officeDocument/2006/relationships/chart" Target="../charts/chart105.xml"/><Relationship Id="rId2" Type="http://schemas.microsoft.com/office/2007/relationships/hdphoto" Target="../media/hdphoto17.wdp"/><Relationship Id="rId1" Type="http://schemas.openxmlformats.org/officeDocument/2006/relationships/image" Target="../media/image22.png"/><Relationship Id="rId6" Type="http://schemas.openxmlformats.org/officeDocument/2006/relationships/chart" Target="../charts/chart104.xml"/><Relationship Id="rId5" Type="http://schemas.openxmlformats.org/officeDocument/2006/relationships/chart" Target="../charts/chart103.xml"/><Relationship Id="rId4" Type="http://schemas.openxmlformats.org/officeDocument/2006/relationships/chart" Target="../charts/chart10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06.xml"/><Relationship Id="rId7" Type="http://schemas.openxmlformats.org/officeDocument/2006/relationships/chart" Target="../charts/chart110.xml"/><Relationship Id="rId2" Type="http://schemas.microsoft.com/office/2007/relationships/hdphoto" Target="../media/hdphoto18.wdp"/><Relationship Id="rId1" Type="http://schemas.openxmlformats.org/officeDocument/2006/relationships/image" Target="../media/image23.png"/><Relationship Id="rId6" Type="http://schemas.openxmlformats.org/officeDocument/2006/relationships/chart" Target="../charts/chart109.xml"/><Relationship Id="rId5" Type="http://schemas.openxmlformats.org/officeDocument/2006/relationships/chart" Target="../charts/chart108.xml"/><Relationship Id="rId4" Type="http://schemas.openxmlformats.org/officeDocument/2006/relationships/chart" Target="../charts/chart107.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 Id="rId6" Type="http://schemas.openxmlformats.org/officeDocument/2006/relationships/chart" Target="../charts/chart115.xml"/><Relationship Id="rId5" Type="http://schemas.openxmlformats.org/officeDocument/2006/relationships/image" Target="../media/image24.png"/><Relationship Id="rId4" Type="http://schemas.openxmlformats.org/officeDocument/2006/relationships/chart" Target="../charts/chart114.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18.xml"/><Relationship Id="rId2" Type="http://schemas.openxmlformats.org/officeDocument/2006/relationships/chart" Target="../charts/chart117.xml"/><Relationship Id="rId1" Type="http://schemas.openxmlformats.org/officeDocument/2006/relationships/chart" Target="../charts/chart116.xml"/><Relationship Id="rId6" Type="http://schemas.openxmlformats.org/officeDocument/2006/relationships/chart" Target="../charts/chart120.xml"/><Relationship Id="rId5" Type="http://schemas.openxmlformats.org/officeDocument/2006/relationships/image" Target="../media/image25.png"/><Relationship Id="rId4" Type="http://schemas.openxmlformats.org/officeDocument/2006/relationships/chart" Target="../charts/chart11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5.xml"/><Relationship Id="rId5" Type="http://schemas.openxmlformats.org/officeDocument/2006/relationships/image" Target="../media/image26.png"/><Relationship Id="rId4" Type="http://schemas.openxmlformats.org/officeDocument/2006/relationships/chart" Target="../charts/chart124.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 Id="rId6" Type="http://schemas.openxmlformats.org/officeDocument/2006/relationships/chart" Target="../charts/chart130.xml"/><Relationship Id="rId5" Type="http://schemas.openxmlformats.org/officeDocument/2006/relationships/chart" Target="../charts/chart129.xml"/><Relationship Id="rId4" Type="http://schemas.openxmlformats.org/officeDocument/2006/relationships/image" Target="../media/image27.png"/></Relationships>
</file>

<file path=xl/drawings/_rels/drawing32.xml.rels><?xml version="1.0" encoding="UTF-8" standalone="yes"?>
<Relationships xmlns="http://schemas.openxmlformats.org/package/2006/relationships"><Relationship Id="rId3" Type="http://schemas.openxmlformats.org/officeDocument/2006/relationships/chart" Target="../charts/chart133.xml"/><Relationship Id="rId2" Type="http://schemas.openxmlformats.org/officeDocument/2006/relationships/chart" Target="../charts/chart132.xml"/><Relationship Id="rId1" Type="http://schemas.openxmlformats.org/officeDocument/2006/relationships/chart" Target="../charts/chart131.xml"/><Relationship Id="rId6" Type="http://schemas.openxmlformats.org/officeDocument/2006/relationships/chart" Target="../charts/chart135.xml"/><Relationship Id="rId5" Type="http://schemas.openxmlformats.org/officeDocument/2006/relationships/chart" Target="../charts/chart134.xml"/><Relationship Id="rId4" Type="http://schemas.openxmlformats.org/officeDocument/2006/relationships/image" Target="../media/image28.png"/></Relationships>
</file>

<file path=xl/drawings/_rels/drawing33.xml.rels><?xml version="1.0" encoding="UTF-8" standalone="yes"?>
<Relationships xmlns="http://schemas.openxmlformats.org/package/2006/relationships"><Relationship Id="rId3" Type="http://schemas.openxmlformats.org/officeDocument/2006/relationships/chart" Target="../charts/chart138.xml"/><Relationship Id="rId2" Type="http://schemas.openxmlformats.org/officeDocument/2006/relationships/chart" Target="../charts/chart137.xml"/><Relationship Id="rId1" Type="http://schemas.openxmlformats.org/officeDocument/2006/relationships/chart" Target="../charts/chart136.xml"/><Relationship Id="rId6" Type="http://schemas.openxmlformats.org/officeDocument/2006/relationships/chart" Target="../charts/chart140.xml"/><Relationship Id="rId5" Type="http://schemas.openxmlformats.org/officeDocument/2006/relationships/chart" Target="../charts/chart139.xml"/><Relationship Id="rId4" Type="http://schemas.openxmlformats.org/officeDocument/2006/relationships/image" Target="../media/image29.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 Id="rId6" Type="http://schemas.openxmlformats.org/officeDocument/2006/relationships/chart" Target="../charts/chart145.xml"/><Relationship Id="rId5" Type="http://schemas.openxmlformats.org/officeDocument/2006/relationships/chart" Target="../charts/chart144.xml"/><Relationship Id="rId4" Type="http://schemas.openxmlformats.org/officeDocument/2006/relationships/image" Target="../media/image30.png"/></Relationships>
</file>

<file path=xl/drawings/_rels/drawing35.xml.rels><?xml version="1.0" encoding="UTF-8" standalone="yes"?>
<Relationships xmlns="http://schemas.openxmlformats.org/package/2006/relationships"><Relationship Id="rId3" Type="http://schemas.openxmlformats.org/officeDocument/2006/relationships/chart" Target="../charts/chart148.xml"/><Relationship Id="rId2" Type="http://schemas.openxmlformats.org/officeDocument/2006/relationships/chart" Target="../charts/chart147.xml"/><Relationship Id="rId1" Type="http://schemas.openxmlformats.org/officeDocument/2006/relationships/chart" Target="../charts/chart146.xml"/><Relationship Id="rId6" Type="http://schemas.openxmlformats.org/officeDocument/2006/relationships/chart" Target="../charts/chart150.xml"/><Relationship Id="rId5" Type="http://schemas.openxmlformats.org/officeDocument/2006/relationships/chart" Target="../charts/chart149.xml"/><Relationship Id="rId4" Type="http://schemas.openxmlformats.org/officeDocument/2006/relationships/image" Target="../media/image31.png"/></Relationships>
</file>

<file path=xl/drawings/_rels/drawing36.xml.rels><?xml version="1.0" encoding="UTF-8" standalone="yes"?>
<Relationships xmlns="http://schemas.openxmlformats.org/package/2006/relationships"><Relationship Id="rId3" Type="http://schemas.openxmlformats.org/officeDocument/2006/relationships/chart" Target="../charts/chart153.xml"/><Relationship Id="rId2" Type="http://schemas.openxmlformats.org/officeDocument/2006/relationships/chart" Target="../charts/chart152.xml"/><Relationship Id="rId1" Type="http://schemas.openxmlformats.org/officeDocument/2006/relationships/chart" Target="../charts/chart151.xml"/><Relationship Id="rId6" Type="http://schemas.openxmlformats.org/officeDocument/2006/relationships/chart" Target="../charts/chart155.xml"/><Relationship Id="rId5" Type="http://schemas.openxmlformats.org/officeDocument/2006/relationships/chart" Target="../charts/chart154.xml"/><Relationship Id="rId4" Type="http://schemas.openxmlformats.org/officeDocument/2006/relationships/image" Target="../media/image32.png"/></Relationships>
</file>

<file path=xl/drawings/_rels/drawing37.xml.rels><?xml version="1.0" encoding="UTF-8" standalone="yes"?>
<Relationships xmlns="http://schemas.openxmlformats.org/package/2006/relationships"><Relationship Id="rId3" Type="http://schemas.openxmlformats.org/officeDocument/2006/relationships/chart" Target="../charts/chart158.xml"/><Relationship Id="rId2" Type="http://schemas.openxmlformats.org/officeDocument/2006/relationships/chart" Target="../charts/chart157.xml"/><Relationship Id="rId1" Type="http://schemas.openxmlformats.org/officeDocument/2006/relationships/chart" Target="../charts/chart156.xml"/><Relationship Id="rId6" Type="http://schemas.openxmlformats.org/officeDocument/2006/relationships/chart" Target="../charts/chart160.xml"/><Relationship Id="rId5" Type="http://schemas.openxmlformats.org/officeDocument/2006/relationships/chart" Target="../charts/chart159.xml"/><Relationship Id="rId4" Type="http://schemas.openxmlformats.org/officeDocument/2006/relationships/image" Target="../media/image33.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163.xml"/><Relationship Id="rId2" Type="http://schemas.openxmlformats.org/officeDocument/2006/relationships/chart" Target="../charts/chart162.xml"/><Relationship Id="rId1" Type="http://schemas.openxmlformats.org/officeDocument/2006/relationships/chart" Target="../charts/chart161.xml"/><Relationship Id="rId6" Type="http://schemas.openxmlformats.org/officeDocument/2006/relationships/chart" Target="../charts/chart165.xml"/><Relationship Id="rId5" Type="http://schemas.openxmlformats.org/officeDocument/2006/relationships/chart" Target="../charts/chart164.xml"/><Relationship Id="rId4" Type="http://schemas.openxmlformats.org/officeDocument/2006/relationships/image" Target="../media/image34.png"/></Relationships>
</file>

<file path=xl/drawings/_rels/drawing39.xml.rels><?xml version="1.0" encoding="UTF-8" standalone="yes"?>
<Relationships xmlns="http://schemas.openxmlformats.org/package/2006/relationships"><Relationship Id="rId3" Type="http://schemas.openxmlformats.org/officeDocument/2006/relationships/chart" Target="../charts/chart168.xml"/><Relationship Id="rId2" Type="http://schemas.openxmlformats.org/officeDocument/2006/relationships/chart" Target="../charts/chart167.xml"/><Relationship Id="rId1" Type="http://schemas.openxmlformats.org/officeDocument/2006/relationships/chart" Target="../charts/chart166.xml"/><Relationship Id="rId6" Type="http://schemas.openxmlformats.org/officeDocument/2006/relationships/chart" Target="../charts/chart170.xml"/><Relationship Id="rId5" Type="http://schemas.openxmlformats.org/officeDocument/2006/relationships/chart" Target="../charts/chart169.xml"/><Relationship Id="rId4" Type="http://schemas.openxmlformats.org/officeDocument/2006/relationships/image" Target="../media/image35.png"/></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73.xml"/><Relationship Id="rId2" Type="http://schemas.openxmlformats.org/officeDocument/2006/relationships/chart" Target="../charts/chart172.xml"/><Relationship Id="rId1" Type="http://schemas.openxmlformats.org/officeDocument/2006/relationships/chart" Target="../charts/chart171.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175.xml"/><Relationship Id="rId1" Type="http://schemas.openxmlformats.org/officeDocument/2006/relationships/chart" Target="../charts/chart174.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78.xml"/><Relationship Id="rId2" Type="http://schemas.openxmlformats.org/officeDocument/2006/relationships/chart" Target="../charts/chart177.xml"/><Relationship Id="rId1" Type="http://schemas.openxmlformats.org/officeDocument/2006/relationships/chart" Target="../charts/chart176.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180.xml"/><Relationship Id="rId1" Type="http://schemas.openxmlformats.org/officeDocument/2006/relationships/chart" Target="../charts/chart17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181.xml"/></Relationships>
</file>

<file path=xl/drawings/_rels/drawing45.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8.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9.png"/></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 Id="rId9"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3056372</xdr:rowOff>
    </xdr:from>
    <xdr:to>
      <xdr:col>2</xdr:col>
      <xdr:colOff>368119</xdr:colOff>
      <xdr:row>1</xdr:row>
      <xdr:rowOff>4485848</xdr:rowOff>
    </xdr:to>
    <xdr:pic>
      <xdr:nvPicPr>
        <xdr:cNvPr id="6" name="Obrázek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056372"/>
          <a:ext cx="6500754" cy="6507034"/>
        </a:xfrm>
        <a:prstGeom prst="rect">
          <a:avLst/>
        </a:prstGeom>
      </xdr:spPr>
    </xdr:pic>
    <xdr:clientData/>
  </xdr:twoCellAnchor>
  <xdr:twoCellAnchor editAs="oneCell">
    <xdr:from>
      <xdr:col>1</xdr:col>
      <xdr:colOff>2250645</xdr:colOff>
      <xdr:row>1</xdr:row>
      <xdr:rowOff>4372248</xdr:rowOff>
    </xdr:from>
    <xdr:to>
      <xdr:col>2</xdr:col>
      <xdr:colOff>33531</xdr:colOff>
      <xdr:row>2</xdr:row>
      <xdr:rowOff>97864</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0222" y="9449806"/>
          <a:ext cx="1145944" cy="803173"/>
        </a:xfrm>
        <a:prstGeom prst="rect">
          <a:avLst/>
        </a:prstGeom>
      </xdr:spPr>
    </xdr:pic>
    <xdr:clientData/>
  </xdr:twoCellAnchor>
  <xdr:twoCellAnchor editAs="oneCell">
    <xdr:from>
      <xdr:col>0</xdr:col>
      <xdr:colOff>103909</xdr:colOff>
      <xdr:row>0</xdr:row>
      <xdr:rowOff>51954</xdr:rowOff>
    </xdr:from>
    <xdr:to>
      <xdr:col>0</xdr:col>
      <xdr:colOff>1903909</xdr:colOff>
      <xdr:row>0</xdr:row>
      <xdr:rowOff>789010</xdr:rowOff>
    </xdr:to>
    <xdr:pic>
      <xdr:nvPicPr>
        <xdr:cNvPr id="5" name="Obrázek 4">
          <a:extLst>
            <a:ext uri="{FF2B5EF4-FFF2-40B4-BE49-F238E27FC236}">
              <a16:creationId xmlns:a16="http://schemas.microsoft.com/office/drawing/2014/main" id="{B3FC0695-A85B-4541-BE9E-B7FA4A4E9BD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3909" y="51954"/>
          <a:ext cx="1800000" cy="7370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85725</xdr:colOff>
      <xdr:row>20</xdr:row>
      <xdr:rowOff>66675</xdr:rowOff>
    </xdr:from>
    <xdr:to>
      <xdr:col>12</xdr:col>
      <xdr:colOff>646460</xdr:colOff>
      <xdr:row>44</xdr:row>
      <xdr:rowOff>40822</xdr:rowOff>
    </xdr:to>
    <xdr:graphicFrame macro="">
      <xdr:nvGraphicFramePr>
        <xdr:cNvPr id="2" name="Graf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104775</xdr:rowOff>
    </xdr:from>
    <xdr:to>
      <xdr:col>7</xdr:col>
      <xdr:colOff>85724</xdr:colOff>
      <xdr:row>34</xdr:row>
      <xdr:rowOff>59872</xdr:rowOff>
    </xdr:to>
    <xdr:graphicFrame macro="">
      <xdr:nvGraphicFramePr>
        <xdr:cNvPr id="4" name="Graf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xdr:row>
      <xdr:rowOff>0</xdr:rowOff>
    </xdr:from>
    <xdr:to>
      <xdr:col>0</xdr:col>
      <xdr:colOff>123825</xdr:colOff>
      <xdr:row>20</xdr:row>
      <xdr:rowOff>0</xdr:rowOff>
    </xdr:to>
    <xdr:graphicFrame macro="">
      <xdr:nvGraphicFramePr>
        <xdr:cNvPr id="5" name="Graf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31</xdr:row>
      <xdr:rowOff>13607</xdr:rowOff>
    </xdr:from>
    <xdr:to>
      <xdr:col>7</xdr:col>
      <xdr:colOff>200024</xdr:colOff>
      <xdr:row>45</xdr:row>
      <xdr:rowOff>68035</xdr:rowOff>
    </xdr:to>
    <xdr:graphicFrame macro="">
      <xdr:nvGraphicFramePr>
        <xdr:cNvPr id="3" name="Graf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1</xdr:colOff>
      <xdr:row>16</xdr:row>
      <xdr:rowOff>81643</xdr:rowOff>
    </xdr:from>
    <xdr:to>
      <xdr:col>13</xdr:col>
      <xdr:colOff>571501</xdr:colOff>
      <xdr:row>41</xdr:row>
      <xdr:rowOff>76200</xdr:rowOff>
    </xdr:to>
    <xdr:graphicFrame macro="">
      <xdr:nvGraphicFramePr>
        <xdr:cNvPr id="3" name="Graf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4761</xdr:rowOff>
    </xdr:from>
    <xdr:to>
      <xdr:col>0</xdr:col>
      <xdr:colOff>142875</xdr:colOff>
      <xdr:row>15</xdr:row>
      <xdr:rowOff>0</xdr:rowOff>
    </xdr:to>
    <xdr:graphicFrame macro="">
      <xdr:nvGraphicFramePr>
        <xdr:cNvPr id="2" name="Graf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8282</xdr:colOff>
      <xdr:row>19</xdr:row>
      <xdr:rowOff>9524</xdr:rowOff>
    </xdr:from>
    <xdr:to>
      <xdr:col>9</xdr:col>
      <xdr:colOff>911679</xdr:colOff>
      <xdr:row>43</xdr:row>
      <xdr:rowOff>147411</xdr:rowOff>
    </xdr:to>
    <xdr:graphicFrame macro="">
      <xdr:nvGraphicFramePr>
        <xdr:cNvPr id="3" name="Graf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xdr:colOff>
      <xdr:row>19</xdr:row>
      <xdr:rowOff>47625</xdr:rowOff>
    </xdr:from>
    <xdr:to>
      <xdr:col>9</xdr:col>
      <xdr:colOff>906531</xdr:colOff>
      <xdr:row>42</xdr:row>
      <xdr:rowOff>104776</xdr:rowOff>
    </xdr:to>
    <xdr:graphicFrame macro="">
      <xdr:nvGraphicFramePr>
        <xdr:cNvPr id="2" name="Graf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423023</xdr:colOff>
      <xdr:row>36</xdr:row>
      <xdr:rowOff>0</xdr:rowOff>
    </xdr:from>
    <xdr:to>
      <xdr:col>14</xdr:col>
      <xdr:colOff>67234</xdr:colOff>
      <xdr:row>44</xdr:row>
      <xdr:rowOff>11207</xdr:rowOff>
    </xdr:to>
    <xdr:graphicFrame macro="">
      <xdr:nvGraphicFramePr>
        <xdr:cNvPr id="4" name="Graf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321608</xdr:colOff>
      <xdr:row>36</xdr:row>
      <xdr:rowOff>11207</xdr:rowOff>
    </xdr:from>
    <xdr:to>
      <xdr:col>14</xdr:col>
      <xdr:colOff>388843</xdr:colOff>
      <xdr:row>44</xdr:row>
      <xdr:rowOff>0</xdr:rowOff>
    </xdr:to>
    <xdr:graphicFrame macro="">
      <xdr:nvGraphicFramePr>
        <xdr:cNvPr id="2" name="Graf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3</xdr:col>
      <xdr:colOff>314324</xdr:colOff>
      <xdr:row>44</xdr:row>
      <xdr:rowOff>11207</xdr:rowOff>
    </xdr:to>
    <xdr:graphicFrame macro="">
      <xdr:nvGraphicFramePr>
        <xdr:cNvPr id="3" name="Graf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27</xdr:row>
      <xdr:rowOff>9525</xdr:rowOff>
    </xdr:from>
    <xdr:to>
      <xdr:col>0</xdr:col>
      <xdr:colOff>123825</xdr:colOff>
      <xdr:row>35</xdr:row>
      <xdr:rowOff>0</xdr:rowOff>
    </xdr:to>
    <xdr:graphicFrame macro="">
      <xdr:nvGraphicFramePr>
        <xdr:cNvPr id="6" name="Graf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xdr:row>
      <xdr:rowOff>212187</xdr:rowOff>
    </xdr:from>
    <xdr:to>
      <xdr:col>0</xdr:col>
      <xdr:colOff>1082829</xdr:colOff>
      <xdr:row>5</xdr:row>
      <xdr:rowOff>154622</xdr:rowOff>
    </xdr:to>
    <xdr:pic>
      <xdr:nvPicPr>
        <xdr:cNvPr id="8" name="Obrázek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9389" b="9389"/>
        <a:stretch/>
      </xdr:blipFill>
      <xdr:spPr>
        <a:xfrm>
          <a:off x="1" y="469922"/>
          <a:ext cx="1082828" cy="637200"/>
        </a:xfrm>
        <a:prstGeom prst="rect">
          <a:avLst/>
        </a:prstGeom>
      </xdr:spPr>
    </xdr:pic>
    <xdr:clientData/>
  </xdr:twoCellAnchor>
  <xdr:twoCellAnchor>
    <xdr:from>
      <xdr:col>0</xdr:col>
      <xdr:colOff>0</xdr:colOff>
      <xdr:row>9</xdr:row>
      <xdr:rowOff>9238</xdr:rowOff>
    </xdr:from>
    <xdr:to>
      <xdr:col>0</xdr:col>
      <xdr:colOff>123825</xdr:colOff>
      <xdr:row>25</xdr:row>
      <xdr:rowOff>89546</xdr:rowOff>
    </xdr:to>
    <xdr:graphicFrame macro="">
      <xdr:nvGraphicFramePr>
        <xdr:cNvPr id="9" name="Graf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333379</xdr:colOff>
      <xdr:row>35</xdr:row>
      <xdr:rowOff>19050</xdr:rowOff>
    </xdr:from>
    <xdr:to>
      <xdr:col>12</xdr:col>
      <xdr:colOff>326572</xdr:colOff>
      <xdr:row>45</xdr:row>
      <xdr:rowOff>95249</xdr:rowOff>
    </xdr:to>
    <xdr:graphicFrame macro="">
      <xdr:nvGraphicFramePr>
        <xdr:cNvPr id="2" name="Graf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453390</xdr:colOff>
      <xdr:row>35</xdr:row>
      <xdr:rowOff>57150</xdr:rowOff>
    </xdr:from>
    <xdr:to>
      <xdr:col>14</xdr:col>
      <xdr:colOff>436789</xdr:colOff>
      <xdr:row>45</xdr:row>
      <xdr:rowOff>91168</xdr:rowOff>
    </xdr:to>
    <xdr:graphicFrame macro="">
      <xdr:nvGraphicFramePr>
        <xdr:cNvPr id="3" name="Graf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19050</xdr:rowOff>
    </xdr:from>
    <xdr:to>
      <xdr:col>3</xdr:col>
      <xdr:colOff>314324</xdr:colOff>
      <xdr:row>45</xdr:row>
      <xdr:rowOff>72119</xdr:rowOff>
    </xdr:to>
    <xdr:graphicFrame macro="">
      <xdr:nvGraphicFramePr>
        <xdr:cNvPr id="4" name="Graf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60960</xdr:colOff>
      <xdr:row>1</xdr:row>
      <xdr:rowOff>9525</xdr:rowOff>
    </xdr:from>
    <xdr:to>
      <xdr:col>0</xdr:col>
      <xdr:colOff>1027464</xdr:colOff>
      <xdr:row>6</xdr:row>
      <xdr:rowOff>60616</xdr:rowOff>
    </xdr:to>
    <xdr:pic>
      <xdr:nvPicPr>
        <xdr:cNvPr id="9" name="Obrázek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0960" y="240846"/>
          <a:ext cx="966504" cy="677020"/>
        </a:xfrm>
        <a:prstGeom prst="rect">
          <a:avLst/>
        </a:prstGeom>
      </xdr:spPr>
    </xdr:pic>
    <xdr:clientData/>
  </xdr:twoCellAnchor>
  <xdr:twoCellAnchor>
    <xdr:from>
      <xdr:col>0</xdr:col>
      <xdr:colOff>0</xdr:colOff>
      <xdr:row>9</xdr:row>
      <xdr:rowOff>17478</xdr:rowOff>
    </xdr:from>
    <xdr:to>
      <xdr:col>0</xdr:col>
      <xdr:colOff>123825</xdr:colOff>
      <xdr:row>24</xdr:row>
      <xdr:rowOff>132826</xdr:rowOff>
    </xdr:to>
    <xdr:graphicFrame macro="">
      <xdr:nvGraphicFramePr>
        <xdr:cNvPr id="8" name="Graf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7" name="Obrázek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8" name="Graf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9" name="Graf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10" name="Graf 9">
          <a:extLst>
            <a:ext uri="{FF2B5EF4-FFF2-40B4-BE49-F238E27FC236}">
              <a16:creationId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1" name="Graf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2" name="Graf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8" name="Graf 7">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9" name="Graf 8">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0" name="Graf 9">
          <a:extLst>
            <a:ext uri="{FF2B5EF4-FFF2-40B4-BE49-F238E27FC236}">
              <a16:creationId xmlns:a16="http://schemas.microsoft.com/office/drawing/2014/main" id="{00000000-0008-0000-1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1" name="Graf 10">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9525</xdr:rowOff>
    </xdr:from>
    <xdr:to>
      <xdr:col>0</xdr:col>
      <xdr:colOff>161925</xdr:colOff>
      <xdr:row>16</xdr:row>
      <xdr:rowOff>0</xdr:rowOff>
    </xdr:to>
    <xdr:graphicFrame macro="">
      <xdr:nvGraphicFramePr>
        <xdr:cNvPr id="3" name="Graf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23812</xdr:rowOff>
    </xdr:from>
    <xdr:to>
      <xdr:col>13</xdr:col>
      <xdr:colOff>666750</xdr:colOff>
      <xdr:row>39</xdr:row>
      <xdr:rowOff>55012</xdr:rowOff>
    </xdr:to>
    <xdr:graphicFrame macro="">
      <xdr:nvGraphicFramePr>
        <xdr:cNvPr id="4" name="Graf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7" name="Obrázek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17</xdr:row>
      <xdr:rowOff>1</xdr:rowOff>
    </xdr:from>
    <xdr:to>
      <xdr:col>1</xdr:col>
      <xdr:colOff>451350</xdr:colOff>
      <xdr:row>21</xdr:row>
      <xdr:rowOff>19152</xdr:rowOff>
    </xdr:to>
    <xdr:pic>
      <xdr:nvPicPr>
        <xdr:cNvPr id="3" name="Obráze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1"/>
          <a:ext cx="1080000" cy="621131"/>
        </a:xfrm>
        <a:prstGeom prst="rect">
          <a:avLst/>
        </a:prstGeom>
      </xdr:spPr>
    </xdr:pic>
    <xdr:clientData/>
  </xdr:twoCellAnchor>
  <xdr:twoCellAnchor editAs="oneCell">
    <xdr:from>
      <xdr:col>0</xdr:col>
      <xdr:colOff>0</xdr:colOff>
      <xdr:row>2</xdr:row>
      <xdr:rowOff>0</xdr:rowOff>
    </xdr:from>
    <xdr:to>
      <xdr:col>1</xdr:col>
      <xdr:colOff>451350</xdr:colOff>
      <xdr:row>5</xdr:row>
      <xdr:rowOff>144881</xdr:rowOff>
    </xdr:to>
    <xdr:pic>
      <xdr:nvPicPr>
        <xdr:cNvPr id="8" name="Obrázek 7">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5"/>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265342</xdr:colOff>
      <xdr:row>35</xdr:row>
      <xdr:rowOff>38101</xdr:rowOff>
    </xdr:from>
    <xdr:to>
      <xdr:col>12</xdr:col>
      <xdr:colOff>68036</xdr:colOff>
      <xdr:row>45</xdr:row>
      <xdr:rowOff>47626</xdr:rowOff>
    </xdr:to>
    <xdr:graphicFrame macro="">
      <xdr:nvGraphicFramePr>
        <xdr:cNvPr id="2" name="Graf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322489</xdr:colOff>
      <xdr:row>35</xdr:row>
      <xdr:rowOff>1</xdr:rowOff>
    </xdr:from>
    <xdr:to>
      <xdr:col>14</xdr:col>
      <xdr:colOff>333375</xdr:colOff>
      <xdr:row>45</xdr:row>
      <xdr:rowOff>70759</xdr:rowOff>
    </xdr:to>
    <xdr:graphicFrame macro="">
      <xdr:nvGraphicFramePr>
        <xdr:cNvPr id="3" name="Graf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38101</xdr:rowOff>
    </xdr:from>
    <xdr:to>
      <xdr:col>3</xdr:col>
      <xdr:colOff>314324</xdr:colOff>
      <xdr:row>45</xdr:row>
      <xdr:rowOff>72120</xdr:rowOff>
    </xdr:to>
    <xdr:graphicFrame macro="">
      <xdr:nvGraphicFramePr>
        <xdr:cNvPr id="4" name="Graf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a:extLst>
            <a:ext uri="{FF2B5EF4-FFF2-40B4-BE49-F238E27FC236}">
              <a16:creationId xmlns:a16="http://schemas.microsoft.com/office/drawing/2014/main" id="{00000000-0008-0000-1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127991</xdr:colOff>
      <xdr:row>1</xdr:row>
      <xdr:rowOff>0</xdr:rowOff>
    </xdr:from>
    <xdr:to>
      <xdr:col>0</xdr:col>
      <xdr:colOff>1038472</xdr:colOff>
      <xdr:row>6</xdr:row>
      <xdr:rowOff>11271</xdr:rowOff>
    </xdr:to>
    <xdr:pic>
      <xdr:nvPicPr>
        <xdr:cNvPr id="7" name="Obrázek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7991" y="231321"/>
          <a:ext cx="910481" cy="637200"/>
        </a:xfrm>
        <a:prstGeom prst="rect">
          <a:avLst/>
        </a:prstGeom>
      </xdr:spPr>
    </xdr:pic>
    <xdr:clientData/>
  </xdr:twoCellAnchor>
  <xdr:twoCellAnchor>
    <xdr:from>
      <xdr:col>0</xdr:col>
      <xdr:colOff>0</xdr:colOff>
      <xdr:row>8</xdr:row>
      <xdr:rowOff>152400</xdr:rowOff>
    </xdr:from>
    <xdr:to>
      <xdr:col>0</xdr:col>
      <xdr:colOff>123825</xdr:colOff>
      <xdr:row>24</xdr:row>
      <xdr:rowOff>135775</xdr:rowOff>
    </xdr:to>
    <xdr:graphicFrame macro="">
      <xdr:nvGraphicFramePr>
        <xdr:cNvPr id="8" name="Graf 7">
          <a:extLst>
            <a:ext uri="{FF2B5EF4-FFF2-40B4-BE49-F238E27FC236}">
              <a16:creationId xmlns:a16="http://schemas.microsoft.com/office/drawing/2014/main" id="{00000000-0008-0000-1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xdr:col>
      <xdr:colOff>311606</xdr:colOff>
      <xdr:row>35</xdr:row>
      <xdr:rowOff>19050</xdr:rowOff>
    </xdr:from>
    <xdr:to>
      <xdr:col>12</xdr:col>
      <xdr:colOff>95251</xdr:colOff>
      <xdr:row>45</xdr:row>
      <xdr:rowOff>89807</xdr:rowOff>
    </xdr:to>
    <xdr:graphicFrame macro="">
      <xdr:nvGraphicFramePr>
        <xdr:cNvPr id="2" name="Graf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314325</xdr:colOff>
      <xdr:row>35</xdr:row>
      <xdr:rowOff>19050</xdr:rowOff>
    </xdr:from>
    <xdr:to>
      <xdr:col>14</xdr:col>
      <xdr:colOff>361950</xdr:colOff>
      <xdr:row>45</xdr:row>
      <xdr:rowOff>70758</xdr:rowOff>
    </xdr:to>
    <xdr:graphicFrame macro="">
      <xdr:nvGraphicFramePr>
        <xdr:cNvPr id="3" name="Graf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38100</xdr:rowOff>
    </xdr:from>
    <xdr:to>
      <xdr:col>3</xdr:col>
      <xdr:colOff>314324</xdr:colOff>
      <xdr:row>45</xdr:row>
      <xdr:rowOff>95251</xdr:rowOff>
    </xdr:to>
    <xdr:graphicFrame macro="">
      <xdr:nvGraphicFramePr>
        <xdr:cNvPr id="4" name="Graf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17145</xdr:rowOff>
    </xdr:from>
    <xdr:to>
      <xdr:col>0</xdr:col>
      <xdr:colOff>123825</xdr:colOff>
      <xdr:row>34</xdr:row>
      <xdr:rowOff>7620</xdr:rowOff>
    </xdr:to>
    <xdr:graphicFrame macro="">
      <xdr:nvGraphicFramePr>
        <xdr:cNvPr id="6" name="Graf 5">
          <a:extLst>
            <a:ext uri="{FF2B5EF4-FFF2-40B4-BE49-F238E27FC236}">
              <a16:creationId xmlns:a16="http://schemas.microsoft.com/office/drawing/2014/main" id="{00000000-0008-0000-2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99497</xdr:colOff>
      <xdr:row>1</xdr:row>
      <xdr:rowOff>0</xdr:rowOff>
    </xdr:from>
    <xdr:to>
      <xdr:col>0</xdr:col>
      <xdr:colOff>1005217</xdr:colOff>
      <xdr:row>6</xdr:row>
      <xdr:rowOff>7920</xdr:rowOff>
    </xdr:to>
    <xdr:pic>
      <xdr:nvPicPr>
        <xdr:cNvPr id="7" name="Obrázek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9497" y="231321"/>
          <a:ext cx="905720" cy="633849"/>
        </a:xfrm>
        <a:prstGeom prst="rect">
          <a:avLst/>
        </a:prstGeom>
      </xdr:spPr>
    </xdr:pic>
    <xdr:clientData/>
  </xdr:twoCellAnchor>
  <xdr:twoCellAnchor>
    <xdr:from>
      <xdr:col>0</xdr:col>
      <xdr:colOff>0</xdr:colOff>
      <xdr:row>9</xdr:row>
      <xdr:rowOff>0</xdr:rowOff>
    </xdr:from>
    <xdr:to>
      <xdr:col>0</xdr:col>
      <xdr:colOff>123825</xdr:colOff>
      <xdr:row>25</xdr:row>
      <xdr:rowOff>0</xdr:rowOff>
    </xdr:to>
    <xdr:graphicFrame macro="">
      <xdr:nvGraphicFramePr>
        <xdr:cNvPr id="8" name="Graf 7">
          <a:extLst>
            <a:ext uri="{FF2B5EF4-FFF2-40B4-BE49-F238E27FC236}">
              <a16:creationId xmlns:a16="http://schemas.microsoft.com/office/drawing/2014/main" id="{00000000-0008-0000-2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23</xdr:row>
      <xdr:rowOff>19050</xdr:rowOff>
    </xdr:from>
    <xdr:to>
      <xdr:col>7</xdr:col>
      <xdr:colOff>266700</xdr:colOff>
      <xdr:row>45</xdr:row>
      <xdr:rowOff>47625</xdr:rowOff>
    </xdr:to>
    <xdr:graphicFrame macro="">
      <xdr:nvGraphicFramePr>
        <xdr:cNvPr id="2" name="Graf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9524</xdr:rowOff>
    </xdr:from>
    <xdr:to>
      <xdr:col>0</xdr:col>
      <xdr:colOff>123825</xdr:colOff>
      <xdr:row>23</xdr:row>
      <xdr:rowOff>85724</xdr:rowOff>
    </xdr:to>
    <xdr:graphicFrame macro="">
      <xdr:nvGraphicFramePr>
        <xdr:cNvPr id="5" name="Graf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228600</xdr:colOff>
      <xdr:row>23</xdr:row>
      <xdr:rowOff>19050</xdr:rowOff>
    </xdr:from>
    <xdr:to>
      <xdr:col>13</xdr:col>
      <xdr:colOff>672192</xdr:colOff>
      <xdr:row>45</xdr:row>
      <xdr:rowOff>38100</xdr:rowOff>
    </xdr:to>
    <xdr:graphicFrame macro="">
      <xdr:nvGraphicFramePr>
        <xdr:cNvPr id="3" name="Graf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3</xdr:col>
      <xdr:colOff>292555</xdr:colOff>
      <xdr:row>35</xdr:row>
      <xdr:rowOff>38100</xdr:rowOff>
    </xdr:from>
    <xdr:to>
      <xdr:col>12</xdr:col>
      <xdr:colOff>435428</xdr:colOff>
      <xdr:row>45</xdr:row>
      <xdr:rowOff>66676</xdr:rowOff>
    </xdr:to>
    <xdr:graphicFrame macro="">
      <xdr:nvGraphicFramePr>
        <xdr:cNvPr id="2" name="Graf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425904</xdr:colOff>
      <xdr:row>35</xdr:row>
      <xdr:rowOff>38100</xdr:rowOff>
    </xdr:from>
    <xdr:to>
      <xdr:col>14</xdr:col>
      <xdr:colOff>400050</xdr:colOff>
      <xdr:row>45</xdr:row>
      <xdr:rowOff>88447</xdr:rowOff>
    </xdr:to>
    <xdr:graphicFrame macro="">
      <xdr:nvGraphicFramePr>
        <xdr:cNvPr id="3" name="Graf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35</xdr:row>
      <xdr:rowOff>28575</xdr:rowOff>
    </xdr:from>
    <xdr:to>
      <xdr:col>3</xdr:col>
      <xdr:colOff>247650</xdr:colOff>
      <xdr:row>45</xdr:row>
      <xdr:rowOff>57150</xdr:rowOff>
    </xdr:to>
    <xdr:graphicFrame macro="">
      <xdr:nvGraphicFramePr>
        <xdr:cNvPr id="4" name="Graf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a:extLst>
            <a:ext uri="{FF2B5EF4-FFF2-40B4-BE49-F238E27FC236}">
              <a16:creationId xmlns:a16="http://schemas.microsoft.com/office/drawing/2014/main" id="{00000000-0008-0000-2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99416</xdr:colOff>
      <xdr:row>1</xdr:row>
      <xdr:rowOff>0</xdr:rowOff>
    </xdr:from>
    <xdr:to>
      <xdr:col>0</xdr:col>
      <xdr:colOff>1007831</xdr:colOff>
      <xdr:row>6</xdr:row>
      <xdr:rowOff>9825</xdr:rowOff>
    </xdr:to>
    <xdr:pic>
      <xdr:nvPicPr>
        <xdr:cNvPr id="7" name="Obrázek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9416" y="231321"/>
          <a:ext cx="908415" cy="635754"/>
        </a:xfrm>
        <a:prstGeom prst="rect">
          <a:avLst/>
        </a:prstGeom>
      </xdr:spPr>
    </xdr:pic>
    <xdr:clientData/>
  </xdr:twoCellAnchor>
  <xdr:twoCellAnchor>
    <xdr:from>
      <xdr:col>0</xdr:col>
      <xdr:colOff>0</xdr:colOff>
      <xdr:row>8</xdr:row>
      <xdr:rowOff>153184</xdr:rowOff>
    </xdr:from>
    <xdr:to>
      <xdr:col>0</xdr:col>
      <xdr:colOff>123825</xdr:colOff>
      <xdr:row>24</xdr:row>
      <xdr:rowOff>137473</xdr:rowOff>
    </xdr:to>
    <xdr:graphicFrame macro="">
      <xdr:nvGraphicFramePr>
        <xdr:cNvPr id="8" name="Graf 7">
          <a:extLst>
            <a:ext uri="{FF2B5EF4-FFF2-40B4-BE49-F238E27FC236}">
              <a16:creationId xmlns:a16="http://schemas.microsoft.com/office/drawing/2014/main" id="{00000000-0008-0000-2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3</xdr:col>
      <xdr:colOff>238127</xdr:colOff>
      <xdr:row>36</xdr:row>
      <xdr:rowOff>28575</xdr:rowOff>
    </xdr:from>
    <xdr:to>
      <xdr:col>13</xdr:col>
      <xdr:colOff>244929</xdr:colOff>
      <xdr:row>45</xdr:row>
      <xdr:rowOff>29936</xdr:rowOff>
    </xdr:to>
    <xdr:graphicFrame macro="">
      <xdr:nvGraphicFramePr>
        <xdr:cNvPr id="2" name="Graf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371476</xdr:colOff>
      <xdr:row>36</xdr:row>
      <xdr:rowOff>28575</xdr:rowOff>
    </xdr:from>
    <xdr:to>
      <xdr:col>14</xdr:col>
      <xdr:colOff>361951</xdr:colOff>
      <xdr:row>45</xdr:row>
      <xdr:rowOff>114300</xdr:rowOff>
    </xdr:to>
    <xdr:graphicFrame macro="">
      <xdr:nvGraphicFramePr>
        <xdr:cNvPr id="3" name="Graf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28575</xdr:rowOff>
    </xdr:from>
    <xdr:to>
      <xdr:col>3</xdr:col>
      <xdr:colOff>314324</xdr:colOff>
      <xdr:row>45</xdr:row>
      <xdr:rowOff>68036</xdr:rowOff>
    </xdr:to>
    <xdr:graphicFrame macro="">
      <xdr:nvGraphicFramePr>
        <xdr:cNvPr id="4" name="Graf 3">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100159</xdr:colOff>
      <xdr:row>1</xdr:row>
      <xdr:rowOff>0</xdr:rowOff>
    </xdr:from>
    <xdr:to>
      <xdr:col>0</xdr:col>
      <xdr:colOff>1008574</xdr:colOff>
      <xdr:row>6</xdr:row>
      <xdr:rowOff>9825</xdr:rowOff>
    </xdr:to>
    <xdr:pic>
      <xdr:nvPicPr>
        <xdr:cNvPr id="7" name="Obrázek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159" y="231321"/>
          <a:ext cx="908415" cy="635754"/>
        </a:xfrm>
        <a:prstGeom prst="rect">
          <a:avLst/>
        </a:prstGeom>
      </xdr:spPr>
    </xdr:pic>
    <xdr:clientData/>
  </xdr:twoCellAnchor>
  <xdr:twoCellAnchor>
    <xdr:from>
      <xdr:col>0</xdr:col>
      <xdr:colOff>0</xdr:colOff>
      <xdr:row>27</xdr:row>
      <xdr:rowOff>15240</xdr:rowOff>
    </xdr:from>
    <xdr:to>
      <xdr:col>0</xdr:col>
      <xdr:colOff>123825</xdr:colOff>
      <xdr:row>35</xdr:row>
      <xdr:rowOff>5715</xdr:rowOff>
    </xdr:to>
    <xdr:graphicFrame macro="">
      <xdr:nvGraphicFramePr>
        <xdr:cNvPr id="12" name="Graf 11">
          <a:extLst>
            <a:ext uri="{FF2B5EF4-FFF2-40B4-BE49-F238E27FC236}">
              <a16:creationId xmlns:a16="http://schemas.microsoft.com/office/drawing/2014/main" id="{00000000-0008-0000-2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25</xdr:row>
      <xdr:rowOff>0</xdr:rowOff>
    </xdr:to>
    <xdr:graphicFrame macro="">
      <xdr:nvGraphicFramePr>
        <xdr:cNvPr id="8" name="Graf 7">
          <a:extLst>
            <a:ext uri="{FF2B5EF4-FFF2-40B4-BE49-F238E27FC236}">
              <a16:creationId xmlns:a16="http://schemas.microsoft.com/office/drawing/2014/main" id="{00000000-0008-0000-2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3</xdr:col>
      <xdr:colOff>278947</xdr:colOff>
      <xdr:row>35</xdr:row>
      <xdr:rowOff>66675</xdr:rowOff>
    </xdr:from>
    <xdr:to>
      <xdr:col>12</xdr:col>
      <xdr:colOff>190500</xdr:colOff>
      <xdr:row>45</xdr:row>
      <xdr:rowOff>31297</xdr:rowOff>
    </xdr:to>
    <xdr:graphicFrame macro="">
      <xdr:nvGraphicFramePr>
        <xdr:cNvPr id="2" name="Graf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333375</xdr:colOff>
      <xdr:row>35</xdr:row>
      <xdr:rowOff>85725</xdr:rowOff>
    </xdr:from>
    <xdr:to>
      <xdr:col>14</xdr:col>
      <xdr:colOff>381000</xdr:colOff>
      <xdr:row>45</xdr:row>
      <xdr:rowOff>92670</xdr:rowOff>
    </xdr:to>
    <xdr:graphicFrame macro="">
      <xdr:nvGraphicFramePr>
        <xdr:cNvPr id="3" name="Graf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66675</xdr:rowOff>
    </xdr:from>
    <xdr:to>
      <xdr:col>3</xdr:col>
      <xdr:colOff>314324</xdr:colOff>
      <xdr:row>45</xdr:row>
      <xdr:rowOff>81829</xdr:rowOff>
    </xdr:to>
    <xdr:graphicFrame macro="">
      <xdr:nvGraphicFramePr>
        <xdr:cNvPr id="4" name="Graf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101507</xdr:colOff>
      <xdr:row>1</xdr:row>
      <xdr:rowOff>0</xdr:rowOff>
    </xdr:from>
    <xdr:to>
      <xdr:col>0</xdr:col>
      <xdr:colOff>1007227</xdr:colOff>
      <xdr:row>6</xdr:row>
      <xdr:rowOff>7920</xdr:rowOff>
    </xdr:to>
    <xdr:pic>
      <xdr:nvPicPr>
        <xdr:cNvPr id="7" name="Obrázek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1507" y="231321"/>
          <a:ext cx="905720" cy="633849"/>
        </a:xfrm>
        <a:prstGeom prst="rect">
          <a:avLst/>
        </a:prstGeom>
      </xdr:spPr>
    </xdr:pic>
    <xdr:clientData/>
  </xdr:twoCellAnchor>
  <xdr:twoCellAnchor>
    <xdr:from>
      <xdr:col>0</xdr:col>
      <xdr:colOff>0</xdr:colOff>
      <xdr:row>26</xdr:row>
      <xdr:rowOff>16420</xdr:rowOff>
    </xdr:from>
    <xdr:to>
      <xdr:col>0</xdr:col>
      <xdr:colOff>123825</xdr:colOff>
      <xdr:row>34</xdr:row>
      <xdr:rowOff>7158</xdr:rowOff>
    </xdr:to>
    <xdr:graphicFrame macro="">
      <xdr:nvGraphicFramePr>
        <xdr:cNvPr id="8" name="Graf 7">
          <a:extLst>
            <a:ext uri="{FF2B5EF4-FFF2-40B4-BE49-F238E27FC236}">
              <a16:creationId xmlns:a16="http://schemas.microsoft.com/office/drawing/2014/main" id="{00000000-0008-0000-2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24</xdr:row>
      <xdr:rowOff>140918</xdr:rowOff>
    </xdr:to>
    <xdr:graphicFrame macro="">
      <xdr:nvGraphicFramePr>
        <xdr:cNvPr id="9" name="Graf 8">
          <a:extLst>
            <a:ext uri="{FF2B5EF4-FFF2-40B4-BE49-F238E27FC236}">
              <a16:creationId xmlns:a16="http://schemas.microsoft.com/office/drawing/2014/main" id="{00000000-0008-0000-2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3</xdr:col>
      <xdr:colOff>306162</xdr:colOff>
      <xdr:row>35</xdr:row>
      <xdr:rowOff>66675</xdr:rowOff>
    </xdr:from>
    <xdr:to>
      <xdr:col>12</xdr:col>
      <xdr:colOff>244928</xdr:colOff>
      <xdr:row>45</xdr:row>
      <xdr:rowOff>21772</xdr:rowOff>
    </xdr:to>
    <xdr:graphicFrame macro="">
      <xdr:nvGraphicFramePr>
        <xdr:cNvPr id="2" name="Graf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400050</xdr:colOff>
      <xdr:row>35</xdr:row>
      <xdr:rowOff>85725</xdr:rowOff>
    </xdr:from>
    <xdr:to>
      <xdr:col>14</xdr:col>
      <xdr:colOff>447675</xdr:colOff>
      <xdr:row>45</xdr:row>
      <xdr:rowOff>18742</xdr:rowOff>
    </xdr:to>
    <xdr:graphicFrame macro="">
      <xdr:nvGraphicFramePr>
        <xdr:cNvPr id="3" name="Graf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66675</xdr:rowOff>
    </xdr:from>
    <xdr:to>
      <xdr:col>3</xdr:col>
      <xdr:colOff>314324</xdr:colOff>
      <xdr:row>45</xdr:row>
      <xdr:rowOff>81560</xdr:rowOff>
    </xdr:to>
    <xdr:graphicFrame macro="">
      <xdr:nvGraphicFramePr>
        <xdr:cNvPr id="4" name="Graf 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102379</xdr:colOff>
      <xdr:row>0</xdr:row>
      <xdr:rowOff>180975</xdr:rowOff>
    </xdr:from>
    <xdr:to>
      <xdr:col>0</xdr:col>
      <xdr:colOff>1007841</xdr:colOff>
      <xdr:row>5</xdr:row>
      <xdr:rowOff>120315</xdr:rowOff>
    </xdr:to>
    <xdr:pic>
      <xdr:nvPicPr>
        <xdr:cNvPr id="7" name="Obrázek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2379" y="180975"/>
          <a:ext cx="905462" cy="646911"/>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00000000-0008-0000-2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24</xdr:row>
      <xdr:rowOff>134470</xdr:rowOff>
    </xdr:to>
    <xdr:graphicFrame macro="">
      <xdr:nvGraphicFramePr>
        <xdr:cNvPr id="9" name="Graf 8">
          <a:extLst>
            <a:ext uri="{FF2B5EF4-FFF2-40B4-BE49-F238E27FC236}">
              <a16:creationId xmlns:a16="http://schemas.microsoft.com/office/drawing/2014/main" id="{00000000-0008-0000-2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3</xdr:col>
      <xdr:colOff>292556</xdr:colOff>
      <xdr:row>35</xdr:row>
      <xdr:rowOff>38100</xdr:rowOff>
    </xdr:from>
    <xdr:to>
      <xdr:col>13</xdr:col>
      <xdr:colOff>0</xdr:colOff>
      <xdr:row>45</xdr:row>
      <xdr:rowOff>54429</xdr:rowOff>
    </xdr:to>
    <xdr:graphicFrame macro="">
      <xdr:nvGraphicFramePr>
        <xdr:cNvPr id="2" name="Graf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381000</xdr:colOff>
      <xdr:row>35</xdr:row>
      <xdr:rowOff>19050</xdr:rowOff>
    </xdr:from>
    <xdr:to>
      <xdr:col>14</xdr:col>
      <xdr:colOff>428625</xdr:colOff>
      <xdr:row>45</xdr:row>
      <xdr:rowOff>85725</xdr:rowOff>
    </xdr:to>
    <xdr:graphicFrame macro="">
      <xdr:nvGraphicFramePr>
        <xdr:cNvPr id="3" name="Graf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38100</xdr:rowOff>
    </xdr:from>
    <xdr:to>
      <xdr:col>3</xdr:col>
      <xdr:colOff>314324</xdr:colOff>
      <xdr:row>45</xdr:row>
      <xdr:rowOff>61365</xdr:rowOff>
    </xdr:to>
    <xdr:graphicFrame macro="">
      <xdr:nvGraphicFramePr>
        <xdr:cNvPr id="4" name="Graf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100159</xdr:colOff>
      <xdr:row>1</xdr:row>
      <xdr:rowOff>0</xdr:rowOff>
    </xdr:from>
    <xdr:to>
      <xdr:col>0</xdr:col>
      <xdr:colOff>1008574</xdr:colOff>
      <xdr:row>6</xdr:row>
      <xdr:rowOff>9826</xdr:rowOff>
    </xdr:to>
    <xdr:pic>
      <xdr:nvPicPr>
        <xdr:cNvPr id="7" name="Obrázek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159" y="231321"/>
          <a:ext cx="908415" cy="635755"/>
        </a:xfrm>
        <a:prstGeom prst="rect">
          <a:avLst/>
        </a:prstGeom>
      </xdr:spPr>
    </xdr:pic>
    <xdr:clientData/>
  </xdr:twoCellAnchor>
  <xdr:twoCellAnchor>
    <xdr:from>
      <xdr:col>0</xdr:col>
      <xdr:colOff>0</xdr:colOff>
      <xdr:row>26</xdr:row>
      <xdr:rowOff>38100</xdr:rowOff>
    </xdr:from>
    <xdr:to>
      <xdr:col>0</xdr:col>
      <xdr:colOff>123825</xdr:colOff>
      <xdr:row>34</xdr:row>
      <xdr:rowOff>2334</xdr:rowOff>
    </xdr:to>
    <xdr:graphicFrame macro="">
      <xdr:nvGraphicFramePr>
        <xdr:cNvPr id="8" name="Graf 7">
          <a:extLst>
            <a:ext uri="{FF2B5EF4-FFF2-40B4-BE49-F238E27FC236}">
              <a16:creationId xmlns:a16="http://schemas.microsoft.com/office/drawing/2014/main" id="{00000000-0008-0000-2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xdr:row>
      <xdr:rowOff>153830</xdr:rowOff>
    </xdr:from>
    <xdr:to>
      <xdr:col>0</xdr:col>
      <xdr:colOff>123825</xdr:colOff>
      <xdr:row>25</xdr:row>
      <xdr:rowOff>3577</xdr:rowOff>
    </xdr:to>
    <xdr:graphicFrame macro="">
      <xdr:nvGraphicFramePr>
        <xdr:cNvPr id="9" name="Graf 8">
          <a:extLst>
            <a:ext uri="{FF2B5EF4-FFF2-40B4-BE49-F238E27FC236}">
              <a16:creationId xmlns:a16="http://schemas.microsoft.com/office/drawing/2014/main" id="{00000000-0008-0000-2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3</xdr:col>
      <xdr:colOff>319770</xdr:colOff>
      <xdr:row>36</xdr:row>
      <xdr:rowOff>38100</xdr:rowOff>
    </xdr:from>
    <xdr:to>
      <xdr:col>12</xdr:col>
      <xdr:colOff>462643</xdr:colOff>
      <xdr:row>45</xdr:row>
      <xdr:rowOff>123825</xdr:rowOff>
    </xdr:to>
    <xdr:graphicFrame macro="">
      <xdr:nvGraphicFramePr>
        <xdr:cNvPr id="2" name="Graf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361950</xdr:colOff>
      <xdr:row>36</xdr:row>
      <xdr:rowOff>47625</xdr:rowOff>
    </xdr:from>
    <xdr:to>
      <xdr:col>14</xdr:col>
      <xdr:colOff>409575</xdr:colOff>
      <xdr:row>45</xdr:row>
      <xdr:rowOff>81733</xdr:rowOff>
    </xdr:to>
    <xdr:graphicFrame macro="">
      <xdr:nvGraphicFramePr>
        <xdr:cNvPr id="3" name="Graf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38100</xdr:rowOff>
    </xdr:from>
    <xdr:to>
      <xdr:col>3</xdr:col>
      <xdr:colOff>314324</xdr:colOff>
      <xdr:row>45</xdr:row>
      <xdr:rowOff>114973</xdr:rowOff>
    </xdr:to>
    <xdr:graphicFrame macro="">
      <xdr:nvGraphicFramePr>
        <xdr:cNvPr id="4" name="Graf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100764</xdr:colOff>
      <xdr:row>1</xdr:row>
      <xdr:rowOff>0</xdr:rowOff>
    </xdr:from>
    <xdr:to>
      <xdr:col>0</xdr:col>
      <xdr:colOff>1006484</xdr:colOff>
      <xdr:row>6</xdr:row>
      <xdr:rowOff>7920</xdr:rowOff>
    </xdr:to>
    <xdr:pic>
      <xdr:nvPicPr>
        <xdr:cNvPr id="7" name="Obrázek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764" y="231321"/>
          <a:ext cx="905720" cy="633849"/>
        </a:xfrm>
        <a:prstGeom prst="rect">
          <a:avLst/>
        </a:prstGeom>
      </xdr:spPr>
    </xdr:pic>
    <xdr:clientData/>
  </xdr:twoCellAnchor>
  <xdr:twoCellAnchor>
    <xdr:from>
      <xdr:col>0</xdr:col>
      <xdr:colOff>0</xdr:colOff>
      <xdr:row>27</xdr:row>
      <xdr:rowOff>38100</xdr:rowOff>
    </xdr:from>
    <xdr:to>
      <xdr:col>0</xdr:col>
      <xdr:colOff>123825</xdr:colOff>
      <xdr:row>35</xdr:row>
      <xdr:rowOff>2334</xdr:rowOff>
    </xdr:to>
    <xdr:graphicFrame macro="">
      <xdr:nvGraphicFramePr>
        <xdr:cNvPr id="8" name="Graf 7">
          <a:extLst>
            <a:ext uri="{FF2B5EF4-FFF2-40B4-BE49-F238E27FC236}">
              <a16:creationId xmlns:a16="http://schemas.microsoft.com/office/drawing/2014/main" id="{00000000-0008-0000-2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25</xdr:row>
      <xdr:rowOff>0</xdr:rowOff>
    </xdr:to>
    <xdr:graphicFrame macro="">
      <xdr:nvGraphicFramePr>
        <xdr:cNvPr id="9" name="Graf 8">
          <a:extLst>
            <a:ext uri="{FF2B5EF4-FFF2-40B4-BE49-F238E27FC236}">
              <a16:creationId xmlns:a16="http://schemas.microsoft.com/office/drawing/2014/main" id="{00000000-0008-0000-2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3</xdr:col>
      <xdr:colOff>265341</xdr:colOff>
      <xdr:row>35</xdr:row>
      <xdr:rowOff>12248</xdr:rowOff>
    </xdr:from>
    <xdr:to>
      <xdr:col>13</xdr:col>
      <xdr:colOff>95250</xdr:colOff>
      <xdr:row>45</xdr:row>
      <xdr:rowOff>28577</xdr:rowOff>
    </xdr:to>
    <xdr:graphicFrame macro="">
      <xdr:nvGraphicFramePr>
        <xdr:cNvPr id="2" name="Graf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424544</xdr:colOff>
      <xdr:row>35</xdr:row>
      <xdr:rowOff>2723</xdr:rowOff>
    </xdr:from>
    <xdr:to>
      <xdr:col>14</xdr:col>
      <xdr:colOff>366033</xdr:colOff>
      <xdr:row>45</xdr:row>
      <xdr:rowOff>114301</xdr:rowOff>
    </xdr:to>
    <xdr:graphicFrame macro="">
      <xdr:nvGraphicFramePr>
        <xdr:cNvPr id="3" name="Graf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12248</xdr:rowOff>
    </xdr:from>
    <xdr:to>
      <xdr:col>3</xdr:col>
      <xdr:colOff>314324</xdr:colOff>
      <xdr:row>45</xdr:row>
      <xdr:rowOff>54133</xdr:rowOff>
    </xdr:to>
    <xdr:graphicFrame macro="">
      <xdr:nvGraphicFramePr>
        <xdr:cNvPr id="4" name="Graf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100764</xdr:colOff>
      <xdr:row>1</xdr:row>
      <xdr:rowOff>0</xdr:rowOff>
    </xdr:from>
    <xdr:to>
      <xdr:col>0</xdr:col>
      <xdr:colOff>1006484</xdr:colOff>
      <xdr:row>6</xdr:row>
      <xdr:rowOff>7920</xdr:rowOff>
    </xdr:to>
    <xdr:pic>
      <xdr:nvPicPr>
        <xdr:cNvPr id="7" name="Obrázek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764" y="231321"/>
          <a:ext cx="905720" cy="633849"/>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00000000-0008-0000-2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5404</xdr:rowOff>
    </xdr:from>
    <xdr:to>
      <xdr:col>0</xdr:col>
      <xdr:colOff>123825</xdr:colOff>
      <xdr:row>24</xdr:row>
      <xdr:rowOff>140510</xdr:rowOff>
    </xdr:to>
    <xdr:graphicFrame macro="">
      <xdr:nvGraphicFramePr>
        <xdr:cNvPr id="9" name="Graf 8">
          <a:extLst>
            <a:ext uri="{FF2B5EF4-FFF2-40B4-BE49-F238E27FC236}">
              <a16:creationId xmlns:a16="http://schemas.microsoft.com/office/drawing/2014/main" id="{00000000-0008-0000-2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3</xdr:col>
      <xdr:colOff>319770</xdr:colOff>
      <xdr:row>35</xdr:row>
      <xdr:rowOff>29696</xdr:rowOff>
    </xdr:from>
    <xdr:to>
      <xdr:col>13</xdr:col>
      <xdr:colOff>258536</xdr:colOff>
      <xdr:row>44</xdr:row>
      <xdr:rowOff>36499</xdr:rowOff>
    </xdr:to>
    <xdr:graphicFrame macro="">
      <xdr:nvGraphicFramePr>
        <xdr:cNvPr id="2" name="Graf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401411</xdr:colOff>
      <xdr:row>35</xdr:row>
      <xdr:rowOff>20171</xdr:rowOff>
    </xdr:from>
    <xdr:to>
      <xdr:col>14</xdr:col>
      <xdr:colOff>449036</xdr:colOff>
      <xdr:row>44</xdr:row>
      <xdr:rowOff>104776</xdr:rowOff>
    </xdr:to>
    <xdr:graphicFrame macro="">
      <xdr:nvGraphicFramePr>
        <xdr:cNvPr id="3" name="Graf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29696</xdr:rowOff>
    </xdr:from>
    <xdr:to>
      <xdr:col>3</xdr:col>
      <xdr:colOff>314324</xdr:colOff>
      <xdr:row>44</xdr:row>
      <xdr:rowOff>95386</xdr:rowOff>
    </xdr:to>
    <xdr:graphicFrame macro="">
      <xdr:nvGraphicFramePr>
        <xdr:cNvPr id="4" name="Graf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98199</xdr:colOff>
      <xdr:row>0</xdr:row>
      <xdr:rowOff>171450</xdr:rowOff>
    </xdr:from>
    <xdr:to>
      <xdr:col>0</xdr:col>
      <xdr:colOff>1009048</xdr:colOff>
      <xdr:row>4</xdr:row>
      <xdr:rowOff>138777</xdr:rowOff>
    </xdr:to>
    <xdr:pic>
      <xdr:nvPicPr>
        <xdr:cNvPr id="7" name="Obrázek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98199" y="171450"/>
          <a:ext cx="910849" cy="661291"/>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00000000-0008-0000-2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xdr:row>
      <xdr:rowOff>0</xdr:rowOff>
    </xdr:from>
    <xdr:to>
      <xdr:col>0</xdr:col>
      <xdr:colOff>123825</xdr:colOff>
      <xdr:row>23</xdr:row>
      <xdr:rowOff>135106</xdr:rowOff>
    </xdr:to>
    <xdr:graphicFrame macro="">
      <xdr:nvGraphicFramePr>
        <xdr:cNvPr id="9" name="Graf 8">
          <a:extLst>
            <a:ext uri="{FF2B5EF4-FFF2-40B4-BE49-F238E27FC236}">
              <a16:creationId xmlns:a16="http://schemas.microsoft.com/office/drawing/2014/main" id="{00000000-0008-0000-2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xdr:col>
      <xdr:colOff>325212</xdr:colOff>
      <xdr:row>35</xdr:row>
      <xdr:rowOff>28575</xdr:rowOff>
    </xdr:from>
    <xdr:to>
      <xdr:col>13</xdr:col>
      <xdr:colOff>454478</xdr:colOff>
      <xdr:row>45</xdr:row>
      <xdr:rowOff>66676</xdr:rowOff>
    </xdr:to>
    <xdr:graphicFrame macro="">
      <xdr:nvGraphicFramePr>
        <xdr:cNvPr id="2" name="Graf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352424</xdr:colOff>
      <xdr:row>35</xdr:row>
      <xdr:rowOff>19050</xdr:rowOff>
    </xdr:from>
    <xdr:to>
      <xdr:col>14</xdr:col>
      <xdr:colOff>293913</xdr:colOff>
      <xdr:row>45</xdr:row>
      <xdr:rowOff>50073</xdr:rowOff>
    </xdr:to>
    <xdr:graphicFrame macro="">
      <xdr:nvGraphicFramePr>
        <xdr:cNvPr id="3" name="Graf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38100</xdr:rowOff>
    </xdr:from>
    <xdr:to>
      <xdr:col>3</xdr:col>
      <xdr:colOff>314324</xdr:colOff>
      <xdr:row>45</xdr:row>
      <xdr:rowOff>116594</xdr:rowOff>
    </xdr:to>
    <xdr:graphicFrame macro="">
      <xdr:nvGraphicFramePr>
        <xdr:cNvPr id="4" name="Graf 3">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100159</xdr:colOff>
      <xdr:row>1</xdr:row>
      <xdr:rowOff>0</xdr:rowOff>
    </xdr:from>
    <xdr:to>
      <xdr:col>0</xdr:col>
      <xdr:colOff>1008574</xdr:colOff>
      <xdr:row>6</xdr:row>
      <xdr:rowOff>9825</xdr:rowOff>
    </xdr:to>
    <xdr:pic>
      <xdr:nvPicPr>
        <xdr:cNvPr id="7" name="Obrázek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159" y="231321"/>
          <a:ext cx="908415" cy="635754"/>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00000000-0008-0000-2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15240</xdr:rowOff>
    </xdr:from>
    <xdr:to>
      <xdr:col>0</xdr:col>
      <xdr:colOff>123825</xdr:colOff>
      <xdr:row>24</xdr:row>
      <xdr:rowOff>130176</xdr:rowOff>
    </xdr:to>
    <xdr:graphicFrame macro="">
      <xdr:nvGraphicFramePr>
        <xdr:cNvPr id="9" name="Graf 8">
          <a:extLst>
            <a:ext uri="{FF2B5EF4-FFF2-40B4-BE49-F238E27FC236}">
              <a16:creationId xmlns:a16="http://schemas.microsoft.com/office/drawing/2014/main" id="{00000000-0008-0000-2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xdr:col>
      <xdr:colOff>321131</xdr:colOff>
      <xdr:row>35</xdr:row>
      <xdr:rowOff>95250</xdr:rowOff>
    </xdr:from>
    <xdr:to>
      <xdr:col>13</xdr:col>
      <xdr:colOff>110218</xdr:colOff>
      <xdr:row>45</xdr:row>
      <xdr:rowOff>142875</xdr:rowOff>
    </xdr:to>
    <xdr:graphicFrame macro="">
      <xdr:nvGraphicFramePr>
        <xdr:cNvPr id="2" name="Graf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390525</xdr:colOff>
      <xdr:row>35</xdr:row>
      <xdr:rowOff>95250</xdr:rowOff>
    </xdr:from>
    <xdr:to>
      <xdr:col>14</xdr:col>
      <xdr:colOff>438150</xdr:colOff>
      <xdr:row>45</xdr:row>
      <xdr:rowOff>31054</xdr:rowOff>
    </xdr:to>
    <xdr:graphicFrame macro="">
      <xdr:nvGraphicFramePr>
        <xdr:cNvPr id="3" name="Graf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47625</xdr:rowOff>
    </xdr:from>
    <xdr:to>
      <xdr:col>3</xdr:col>
      <xdr:colOff>314324</xdr:colOff>
      <xdr:row>45</xdr:row>
      <xdr:rowOff>81644</xdr:rowOff>
    </xdr:to>
    <xdr:graphicFrame macro="">
      <xdr:nvGraphicFramePr>
        <xdr:cNvPr id="4" name="Graf 3">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100764</xdr:colOff>
      <xdr:row>1</xdr:row>
      <xdr:rowOff>0</xdr:rowOff>
    </xdr:from>
    <xdr:to>
      <xdr:col>0</xdr:col>
      <xdr:colOff>1006484</xdr:colOff>
      <xdr:row>6</xdr:row>
      <xdr:rowOff>7920</xdr:rowOff>
    </xdr:to>
    <xdr:pic>
      <xdr:nvPicPr>
        <xdr:cNvPr id="7" name="Obrázek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764" y="231321"/>
          <a:ext cx="905720" cy="633849"/>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00000000-0008-0000-2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15240</xdr:rowOff>
    </xdr:from>
    <xdr:to>
      <xdr:col>0</xdr:col>
      <xdr:colOff>123825</xdr:colOff>
      <xdr:row>24</xdr:row>
      <xdr:rowOff>130176</xdr:rowOff>
    </xdr:to>
    <xdr:graphicFrame macro="">
      <xdr:nvGraphicFramePr>
        <xdr:cNvPr id="9" name="Graf 8">
          <a:extLst>
            <a:ext uri="{FF2B5EF4-FFF2-40B4-BE49-F238E27FC236}">
              <a16:creationId xmlns:a16="http://schemas.microsoft.com/office/drawing/2014/main" id="{00000000-0008-0000-2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571501</xdr:colOff>
      <xdr:row>20</xdr:row>
      <xdr:rowOff>60959</xdr:rowOff>
    </xdr:from>
    <xdr:to>
      <xdr:col>13</xdr:col>
      <xdr:colOff>666751</xdr:colOff>
      <xdr:row>44</xdr:row>
      <xdr:rowOff>114300</xdr:rowOff>
    </xdr:to>
    <xdr:graphicFrame macro="">
      <xdr:nvGraphicFramePr>
        <xdr:cNvPr id="2" name="Graf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1</xdr:rowOff>
    </xdr:from>
    <xdr:to>
      <xdr:col>0</xdr:col>
      <xdr:colOff>123825</xdr:colOff>
      <xdr:row>20</xdr:row>
      <xdr:rowOff>28576</xdr:rowOff>
    </xdr:to>
    <xdr:graphicFrame macro="">
      <xdr:nvGraphicFramePr>
        <xdr:cNvPr id="4" name="Graf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xdr:colOff>
      <xdr:row>20</xdr:row>
      <xdr:rowOff>60960</xdr:rowOff>
    </xdr:from>
    <xdr:to>
      <xdr:col>7</xdr:col>
      <xdr:colOff>289781</xdr:colOff>
      <xdr:row>44</xdr:row>
      <xdr:rowOff>119710</xdr:rowOff>
    </xdr:to>
    <xdr:graphicFrame macro="">
      <xdr:nvGraphicFramePr>
        <xdr:cNvPr id="5" name="Graf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xdr:colOff>
      <xdr:row>22</xdr:row>
      <xdr:rowOff>53340</xdr:rowOff>
    </xdr:from>
    <xdr:to>
      <xdr:col>6</xdr:col>
      <xdr:colOff>295275</xdr:colOff>
      <xdr:row>42</xdr:row>
      <xdr:rowOff>129268</xdr:rowOff>
    </xdr:to>
    <xdr:graphicFrame macro="">
      <xdr:nvGraphicFramePr>
        <xdr:cNvPr id="3" name="Graf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22</xdr:row>
      <xdr:rowOff>109039</xdr:rowOff>
    </xdr:from>
    <xdr:to>
      <xdr:col>15</xdr:col>
      <xdr:colOff>438150</xdr:colOff>
      <xdr:row>42</xdr:row>
      <xdr:rowOff>154305</xdr:rowOff>
    </xdr:to>
    <xdr:graphicFrame macro="">
      <xdr:nvGraphicFramePr>
        <xdr:cNvPr id="4" name="Graf 3">
          <a:extLst>
            <a:ext uri="{FF2B5EF4-FFF2-40B4-BE49-F238E27FC236}">
              <a16:creationId xmlns:a16="http://schemas.microsoft.com/office/drawing/2014/main" id="{00000000-0008-0000-2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xdr:row>
      <xdr:rowOff>22860</xdr:rowOff>
    </xdr:from>
    <xdr:to>
      <xdr:col>0</xdr:col>
      <xdr:colOff>123825</xdr:colOff>
      <xdr:row>21</xdr:row>
      <xdr:rowOff>0</xdr:rowOff>
    </xdr:to>
    <xdr:graphicFrame macro="">
      <xdr:nvGraphicFramePr>
        <xdr:cNvPr id="5" name="Graf 4">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xdr:colOff>
      <xdr:row>24</xdr:row>
      <xdr:rowOff>123826</xdr:rowOff>
    </xdr:from>
    <xdr:to>
      <xdr:col>3</xdr:col>
      <xdr:colOff>419101</xdr:colOff>
      <xdr:row>40</xdr:row>
      <xdr:rowOff>142876</xdr:rowOff>
    </xdr:to>
    <xdr:graphicFrame macro="">
      <xdr:nvGraphicFramePr>
        <xdr:cNvPr id="3" name="Graf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636270</xdr:colOff>
      <xdr:row>24</xdr:row>
      <xdr:rowOff>104775</xdr:rowOff>
    </xdr:from>
    <xdr:to>
      <xdr:col>9</xdr:col>
      <xdr:colOff>371475</xdr:colOff>
      <xdr:row>40</xdr:row>
      <xdr:rowOff>123825</xdr:rowOff>
    </xdr:to>
    <xdr:graphicFrame macro="">
      <xdr:nvGraphicFramePr>
        <xdr:cNvPr id="4" name="Graf 3">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23</xdr:row>
      <xdr:rowOff>32385</xdr:rowOff>
    </xdr:from>
    <xdr:to>
      <xdr:col>5</xdr:col>
      <xdr:colOff>236218</xdr:colOff>
      <xdr:row>34</xdr:row>
      <xdr:rowOff>95250</xdr:rowOff>
    </xdr:to>
    <xdr:graphicFrame macro="">
      <xdr:nvGraphicFramePr>
        <xdr:cNvPr id="2" name="Graf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57147</xdr:colOff>
      <xdr:row>34</xdr:row>
      <xdr:rowOff>0</xdr:rowOff>
    </xdr:from>
    <xdr:to>
      <xdr:col>9</xdr:col>
      <xdr:colOff>257175</xdr:colOff>
      <xdr:row>44</xdr:row>
      <xdr:rowOff>123825</xdr:rowOff>
    </xdr:to>
    <xdr:graphicFrame macro="">
      <xdr:nvGraphicFramePr>
        <xdr:cNvPr id="3" name="Graf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447675</xdr:colOff>
      <xdr:row>23</xdr:row>
      <xdr:rowOff>15241</xdr:rowOff>
    </xdr:from>
    <xdr:to>
      <xdr:col>13</xdr:col>
      <xdr:colOff>230502</xdr:colOff>
      <xdr:row>34</xdr:row>
      <xdr:rowOff>86221</xdr:rowOff>
    </xdr:to>
    <xdr:graphicFrame macro="">
      <xdr:nvGraphicFramePr>
        <xdr:cNvPr id="4" name="Graf 3">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19050</xdr:colOff>
      <xdr:row>13</xdr:row>
      <xdr:rowOff>22858</xdr:rowOff>
    </xdr:from>
    <xdr:to>
      <xdr:col>7</xdr:col>
      <xdr:colOff>751410</xdr:colOff>
      <xdr:row>28</xdr:row>
      <xdr:rowOff>115306</xdr:rowOff>
    </xdr:to>
    <xdr:graphicFrame macro="">
      <xdr:nvGraphicFramePr>
        <xdr:cNvPr id="2" name="Graf 1">
          <a:extLst>
            <a:ext uri="{FF2B5EF4-FFF2-40B4-BE49-F238E27FC236}">
              <a16:creationId xmlns:a16="http://schemas.microsoft.com/office/drawing/2014/main" id="{00000000-0008-0000-30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22860</xdr:rowOff>
    </xdr:from>
    <xdr:to>
      <xdr:col>0</xdr:col>
      <xdr:colOff>123825</xdr:colOff>
      <xdr:row>11</xdr:row>
      <xdr:rowOff>139494</xdr:rowOff>
    </xdr:to>
    <xdr:graphicFrame macro="">
      <xdr:nvGraphicFramePr>
        <xdr:cNvPr id="4" name="Graf 3">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4</xdr:row>
      <xdr:rowOff>7620</xdr:rowOff>
    </xdr:from>
    <xdr:to>
      <xdr:col>0</xdr:col>
      <xdr:colOff>123825</xdr:colOff>
      <xdr:row>20</xdr:row>
      <xdr:rowOff>7620</xdr:rowOff>
    </xdr:to>
    <xdr:graphicFrame macro="">
      <xdr:nvGraphicFramePr>
        <xdr:cNvPr id="5" name="Graf 4">
          <a:extLst>
            <a:ext uri="{FF2B5EF4-FFF2-40B4-BE49-F238E27FC236}">
              <a16:creationId xmlns:a16="http://schemas.microsoft.com/office/drawing/2014/main" id="{00000000-0008-0000-3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30480</xdr:colOff>
      <xdr:row>1</xdr:row>
      <xdr:rowOff>45720</xdr:rowOff>
    </xdr:from>
    <xdr:to>
      <xdr:col>7</xdr:col>
      <xdr:colOff>477480</xdr:colOff>
      <xdr:row>20</xdr:row>
      <xdr:rowOff>100381</xdr:rowOff>
    </xdr:to>
    <xdr:pic>
      <xdr:nvPicPr>
        <xdr:cNvPr id="2" name="Obrázek 1">
          <a:extLst>
            <a:ext uri="{FF2B5EF4-FFF2-40B4-BE49-F238E27FC236}">
              <a16:creationId xmlns:a16="http://schemas.microsoft.com/office/drawing/2014/main" id="{B78D67C6-32CA-4B00-8C80-CDFFB734CA70}"/>
            </a:ext>
          </a:extLst>
        </xdr:cNvPr>
        <xdr:cNvPicPr>
          <a:picLocks noChangeAspect="1"/>
        </xdr:cNvPicPr>
      </xdr:nvPicPr>
      <xdr:blipFill>
        <a:blip xmlns:r="http://schemas.openxmlformats.org/officeDocument/2006/relationships" r:embed="rId1"/>
        <a:stretch>
          <a:fillRect/>
        </a:stretch>
      </xdr:blipFill>
      <xdr:spPr>
        <a:xfrm>
          <a:off x="30480" y="312420"/>
          <a:ext cx="6314400" cy="3148381"/>
        </a:xfrm>
        <a:prstGeom prst="rect">
          <a:avLst/>
        </a:prstGeom>
      </xdr:spPr>
    </xdr:pic>
    <xdr:clientData/>
  </xdr:twoCellAnchor>
  <xdr:twoCellAnchor>
    <xdr:from>
      <xdr:col>1</xdr:col>
      <xdr:colOff>57150</xdr:colOff>
      <xdr:row>9</xdr:row>
      <xdr:rowOff>22860</xdr:rowOff>
    </xdr:from>
    <xdr:to>
      <xdr:col>1</xdr:col>
      <xdr:colOff>558165</xdr:colOff>
      <xdr:row>10</xdr:row>
      <xdr:rowOff>99060</xdr:rowOff>
    </xdr:to>
    <xdr:sp macro="" textlink="">
      <xdr:nvSpPr>
        <xdr:cNvPr id="6" name="TextovéPole 5">
          <a:extLst>
            <a:ext uri="{FF2B5EF4-FFF2-40B4-BE49-F238E27FC236}">
              <a16:creationId xmlns:a16="http://schemas.microsoft.com/office/drawing/2014/main" id="{00000000-0008-0000-3200-000006000000}"/>
            </a:ext>
          </a:extLst>
        </xdr:cNvPr>
        <xdr:cNvSpPr txBox="1"/>
      </xdr:nvSpPr>
      <xdr:spPr>
        <a:xfrm>
          <a:off x="2205990" y="1539240"/>
          <a:ext cx="501015" cy="243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600">
              <a:latin typeface="Arial" panose="020B0604020202020204" pitchFamily="34" charset="0"/>
              <a:cs typeface="Arial" panose="020B0604020202020204" pitchFamily="34" charset="0"/>
            </a:rPr>
            <a:t>4 745,3</a:t>
          </a:r>
        </a:p>
      </xdr:txBody>
    </xdr:sp>
    <xdr:clientData/>
  </xdr:twoCellAnchor>
  <xdr:twoCellAnchor>
    <xdr:from>
      <xdr:col>1</xdr:col>
      <xdr:colOff>445770</xdr:colOff>
      <xdr:row>12</xdr:row>
      <xdr:rowOff>131445</xdr:rowOff>
    </xdr:from>
    <xdr:to>
      <xdr:col>2</xdr:col>
      <xdr:colOff>321945</xdr:colOff>
      <xdr:row>14</xdr:row>
      <xdr:rowOff>45720</xdr:rowOff>
    </xdr:to>
    <xdr:sp macro="" textlink="">
      <xdr:nvSpPr>
        <xdr:cNvPr id="11" name="TextovéPole 10">
          <a:extLst>
            <a:ext uri="{FF2B5EF4-FFF2-40B4-BE49-F238E27FC236}">
              <a16:creationId xmlns:a16="http://schemas.microsoft.com/office/drawing/2014/main" id="{00000000-0008-0000-3200-00000B000000}"/>
            </a:ext>
          </a:extLst>
        </xdr:cNvPr>
        <xdr:cNvSpPr txBox="1"/>
      </xdr:nvSpPr>
      <xdr:spPr>
        <a:xfrm>
          <a:off x="2594610" y="2150745"/>
          <a:ext cx="501015" cy="249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700">
              <a:latin typeface="Arial" panose="020B0604020202020204" pitchFamily="34" charset="0"/>
              <a:cs typeface="Arial" panose="020B0604020202020204" pitchFamily="34" charset="0"/>
            </a:rPr>
            <a:t>1,562</a:t>
          </a:r>
        </a:p>
      </xdr:txBody>
    </xdr:sp>
    <xdr:clientData/>
  </xdr:twoCellAnchor>
  <xdr:twoCellAnchor editAs="oneCell">
    <xdr:from>
      <xdr:col>0</xdr:col>
      <xdr:colOff>24765</xdr:colOff>
      <xdr:row>20</xdr:row>
      <xdr:rowOff>97155</xdr:rowOff>
    </xdr:from>
    <xdr:to>
      <xdr:col>7</xdr:col>
      <xdr:colOff>471765</xdr:colOff>
      <xdr:row>39</xdr:row>
      <xdr:rowOff>102244</xdr:rowOff>
    </xdr:to>
    <xdr:pic>
      <xdr:nvPicPr>
        <xdr:cNvPr id="3" name="Obrázek 2">
          <a:extLst>
            <a:ext uri="{FF2B5EF4-FFF2-40B4-BE49-F238E27FC236}">
              <a16:creationId xmlns:a16="http://schemas.microsoft.com/office/drawing/2014/main" id="{5939DE52-F271-4DE2-8FB8-426AADA5D727}"/>
            </a:ext>
          </a:extLst>
        </xdr:cNvPr>
        <xdr:cNvPicPr>
          <a:picLocks noChangeAspect="1"/>
        </xdr:cNvPicPr>
      </xdr:nvPicPr>
      <xdr:blipFill>
        <a:blip xmlns:r="http://schemas.openxmlformats.org/officeDocument/2006/relationships" r:embed="rId2"/>
        <a:stretch>
          <a:fillRect/>
        </a:stretch>
      </xdr:blipFill>
      <xdr:spPr>
        <a:xfrm>
          <a:off x="24765" y="3345180"/>
          <a:ext cx="6200100" cy="3081664"/>
        </a:xfrm>
        <a:prstGeom prst="rect">
          <a:avLst/>
        </a:prstGeom>
      </xdr:spPr>
    </xdr:pic>
    <xdr:clientData/>
  </xdr:twoCellAnchor>
  <xdr:twoCellAnchor>
    <xdr:from>
      <xdr:col>1</xdr:col>
      <xdr:colOff>26670</xdr:colOff>
      <xdr:row>28</xdr:row>
      <xdr:rowOff>0</xdr:rowOff>
    </xdr:from>
    <xdr:to>
      <xdr:col>1</xdr:col>
      <xdr:colOff>527685</xdr:colOff>
      <xdr:row>29</xdr:row>
      <xdr:rowOff>76200</xdr:rowOff>
    </xdr:to>
    <xdr:sp macro="" textlink="">
      <xdr:nvSpPr>
        <xdr:cNvPr id="8" name="TextovéPole 7">
          <a:extLst>
            <a:ext uri="{FF2B5EF4-FFF2-40B4-BE49-F238E27FC236}">
              <a16:creationId xmlns:a16="http://schemas.microsoft.com/office/drawing/2014/main" id="{592A0394-33D2-4E58-9F91-9295557FB6E1}"/>
            </a:ext>
          </a:extLst>
        </xdr:cNvPr>
        <xdr:cNvSpPr txBox="1"/>
      </xdr:nvSpPr>
      <xdr:spPr>
        <a:xfrm>
          <a:off x="2175510" y="4701540"/>
          <a:ext cx="501015" cy="243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600">
              <a:latin typeface="Arial" panose="020B0604020202020204" pitchFamily="34" charset="0"/>
              <a:cs typeface="Arial" panose="020B0604020202020204" pitchFamily="34" charset="0"/>
            </a:rPr>
            <a:t>1 567,4</a:t>
          </a: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33619</xdr:colOff>
      <xdr:row>1</xdr:row>
      <xdr:rowOff>67236</xdr:rowOff>
    </xdr:from>
    <xdr:to>
      <xdr:col>14</xdr:col>
      <xdr:colOff>1008530</xdr:colOff>
      <xdr:row>38</xdr:row>
      <xdr:rowOff>147845</xdr:rowOff>
    </xdr:to>
    <xdr:pic>
      <xdr:nvPicPr>
        <xdr:cNvPr id="3" name="Obrázek 2">
          <a:extLst>
            <a:ext uri="{FF2B5EF4-FFF2-40B4-BE49-F238E27FC236}">
              <a16:creationId xmlns:a16="http://schemas.microsoft.com/office/drawing/2014/main" id="{FA9FE7CE-1812-4243-92F1-1CD61D2F21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619" y="224118"/>
          <a:ext cx="9446558" cy="588525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22407</xdr:colOff>
      <xdr:row>51</xdr:row>
      <xdr:rowOff>11206</xdr:rowOff>
    </xdr:from>
    <xdr:to>
      <xdr:col>5</xdr:col>
      <xdr:colOff>197226</xdr:colOff>
      <xdr:row>57</xdr:row>
      <xdr:rowOff>5650</xdr:rowOff>
    </xdr:to>
    <xdr:pic>
      <xdr:nvPicPr>
        <xdr:cNvPr id="3" name="Obrázek 2">
          <a:extLst>
            <a:ext uri="{FF2B5EF4-FFF2-40B4-BE49-F238E27FC236}">
              <a16:creationId xmlns:a16="http://schemas.microsoft.com/office/drawing/2014/main" id="{C3BB7E1E-4643-4BB5-922B-7BD2D3C513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07" y="8090647"/>
          <a:ext cx="3200407" cy="9357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20</xdr:row>
      <xdr:rowOff>95250</xdr:rowOff>
    </xdr:from>
    <xdr:to>
      <xdr:col>15</xdr:col>
      <xdr:colOff>523875</xdr:colOff>
      <xdr:row>44</xdr:row>
      <xdr:rowOff>9252</xdr:rowOff>
    </xdr:to>
    <xdr:graphicFrame macro="">
      <xdr:nvGraphicFramePr>
        <xdr:cNvPr id="2" name="Graf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22860</xdr:rowOff>
    </xdr:from>
    <xdr:to>
      <xdr:col>0</xdr:col>
      <xdr:colOff>123825</xdr:colOff>
      <xdr:row>19</xdr:row>
      <xdr:rowOff>149350</xdr:rowOff>
    </xdr:to>
    <xdr:graphicFrame macro="">
      <xdr:nvGraphicFramePr>
        <xdr:cNvPr id="4" name="Graf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24</xdr:row>
      <xdr:rowOff>57151</xdr:rowOff>
    </xdr:from>
    <xdr:to>
      <xdr:col>7</xdr:col>
      <xdr:colOff>129600</xdr:colOff>
      <xdr:row>42</xdr:row>
      <xdr:rowOff>15876</xdr:rowOff>
    </xdr:to>
    <xdr:graphicFrame macro="">
      <xdr:nvGraphicFramePr>
        <xdr:cNvPr id="5" name="Graf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477838</xdr:colOff>
      <xdr:row>24</xdr:row>
      <xdr:rowOff>57151</xdr:rowOff>
    </xdr:from>
    <xdr:to>
      <xdr:col>13</xdr:col>
      <xdr:colOff>612322</xdr:colOff>
      <xdr:row>42</xdr:row>
      <xdr:rowOff>47625</xdr:rowOff>
    </xdr:to>
    <xdr:graphicFrame macro="">
      <xdr:nvGraphicFramePr>
        <xdr:cNvPr id="2" name="Graf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xdr:row>
      <xdr:rowOff>0</xdr:rowOff>
    </xdr:from>
    <xdr:to>
      <xdr:col>0</xdr:col>
      <xdr:colOff>123825</xdr:colOff>
      <xdr:row>22</xdr:row>
      <xdr:rowOff>150302</xdr:rowOff>
    </xdr:to>
    <xdr:graphicFrame macro="">
      <xdr:nvGraphicFramePr>
        <xdr:cNvPr id="6" name="Graf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8</xdr:col>
      <xdr:colOff>276226</xdr:colOff>
      <xdr:row>20</xdr:row>
      <xdr:rowOff>38100</xdr:rowOff>
    </xdr:from>
    <xdr:to>
      <xdr:col>13</xdr:col>
      <xdr:colOff>666750</xdr:colOff>
      <xdr:row>45</xdr:row>
      <xdr:rowOff>9525</xdr:rowOff>
    </xdr:to>
    <xdr:graphicFrame macro="">
      <xdr:nvGraphicFramePr>
        <xdr:cNvPr id="2" name="Graf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20</xdr:row>
      <xdr:rowOff>57150</xdr:rowOff>
    </xdr:from>
    <xdr:to>
      <xdr:col>8</xdr:col>
      <xdr:colOff>155869</xdr:colOff>
      <xdr:row>43</xdr:row>
      <xdr:rowOff>47632</xdr:rowOff>
    </xdr:to>
    <xdr:graphicFrame macro="">
      <xdr:nvGraphicFramePr>
        <xdr:cNvPr id="3" name="Graf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xdr:row>
      <xdr:rowOff>0</xdr:rowOff>
    </xdr:from>
    <xdr:to>
      <xdr:col>0</xdr:col>
      <xdr:colOff>123825</xdr:colOff>
      <xdr:row>20</xdr:row>
      <xdr:rowOff>76200</xdr:rowOff>
    </xdr:to>
    <xdr:graphicFrame macro="">
      <xdr:nvGraphicFramePr>
        <xdr:cNvPr id="4" name="Graf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20</xdr:row>
      <xdr:rowOff>52916</xdr:rowOff>
    </xdr:from>
    <xdr:to>
      <xdr:col>15</xdr:col>
      <xdr:colOff>600074</xdr:colOff>
      <xdr:row>44</xdr:row>
      <xdr:rowOff>152399</xdr:rowOff>
    </xdr:to>
    <xdr:graphicFrame macro="">
      <xdr:nvGraphicFramePr>
        <xdr:cNvPr id="2" name="Graf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123825</xdr:colOff>
      <xdr:row>19</xdr:row>
      <xdr:rowOff>126490</xdr:rowOff>
    </xdr:to>
    <xdr:graphicFrame macro="">
      <xdr:nvGraphicFramePr>
        <xdr:cNvPr id="5" name="Graf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114300</xdr:colOff>
      <xdr:row>35</xdr:row>
      <xdr:rowOff>19591</xdr:rowOff>
    </xdr:from>
    <xdr:to>
      <xdr:col>3</xdr:col>
      <xdr:colOff>91440</xdr:colOff>
      <xdr:row>45</xdr:row>
      <xdr:rowOff>30521</xdr:rowOff>
    </xdr:to>
    <xdr:graphicFrame macro="">
      <xdr:nvGraphicFramePr>
        <xdr:cNvPr id="2" name="Graf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25</xdr:row>
      <xdr:rowOff>66946</xdr:rowOff>
    </xdr:from>
    <xdr:to>
      <xdr:col>2</xdr:col>
      <xdr:colOff>241575</xdr:colOff>
      <xdr:row>35</xdr:row>
      <xdr:rowOff>80282</xdr:rowOff>
    </xdr:to>
    <xdr:graphicFrame macro="">
      <xdr:nvGraphicFramePr>
        <xdr:cNvPr id="3" name="Graf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563881</xdr:colOff>
      <xdr:row>35</xdr:row>
      <xdr:rowOff>86266</xdr:rowOff>
    </xdr:from>
    <xdr:to>
      <xdr:col>8</xdr:col>
      <xdr:colOff>160108</xdr:colOff>
      <xdr:row>45</xdr:row>
      <xdr:rowOff>97880</xdr:rowOff>
    </xdr:to>
    <xdr:graphicFrame macro="">
      <xdr:nvGraphicFramePr>
        <xdr:cNvPr id="4" name="Graf 3">
          <a:extLst>
            <a:ext uri="{FF2B5EF4-FFF2-40B4-BE49-F238E27FC236}">
              <a16:creationId xmlns:a16="http://schemas.microsoft.com/office/drawing/2014/main" id="{00000000-0008-0000-0C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119062</xdr:colOff>
      <xdr:row>25</xdr:row>
      <xdr:rowOff>57151</xdr:rowOff>
    </xdr:from>
    <xdr:to>
      <xdr:col>8</xdr:col>
      <xdr:colOff>141562</xdr:colOff>
      <xdr:row>35</xdr:row>
      <xdr:rowOff>52343</xdr:rowOff>
    </xdr:to>
    <xdr:graphicFrame macro="">
      <xdr:nvGraphicFramePr>
        <xdr:cNvPr id="5" name="Graf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398692</xdr:colOff>
      <xdr:row>35</xdr:row>
      <xdr:rowOff>57691</xdr:rowOff>
    </xdr:from>
    <xdr:to>
      <xdr:col>13</xdr:col>
      <xdr:colOff>512293</xdr:colOff>
      <xdr:row>45</xdr:row>
      <xdr:rowOff>69305</xdr:rowOff>
    </xdr:to>
    <xdr:graphicFrame macro="">
      <xdr:nvGraphicFramePr>
        <xdr:cNvPr id="6" name="Graf 5">
          <a:extLst>
            <a:ext uri="{FF2B5EF4-FFF2-40B4-BE49-F238E27FC236}">
              <a16:creationId xmlns:a16="http://schemas.microsoft.com/office/drawing/2014/main" id="{00000000-0008-0000-0C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438151</xdr:colOff>
      <xdr:row>25</xdr:row>
      <xdr:rowOff>38100</xdr:rowOff>
    </xdr:from>
    <xdr:to>
      <xdr:col>13</xdr:col>
      <xdr:colOff>517801</xdr:colOff>
      <xdr:row>35</xdr:row>
      <xdr:rowOff>23767</xdr:rowOff>
    </xdr:to>
    <xdr:graphicFrame macro="">
      <xdr:nvGraphicFramePr>
        <xdr:cNvPr id="7" name="Graf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14</xdr:row>
      <xdr:rowOff>14287</xdr:rowOff>
    </xdr:from>
    <xdr:to>
      <xdr:col>0</xdr:col>
      <xdr:colOff>152400</xdr:colOff>
      <xdr:row>20</xdr:row>
      <xdr:rowOff>152400</xdr:rowOff>
    </xdr:to>
    <xdr:graphicFrame macro="">
      <xdr:nvGraphicFramePr>
        <xdr:cNvPr id="8" name="Graf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22</xdr:row>
      <xdr:rowOff>14286</xdr:rowOff>
    </xdr:from>
    <xdr:to>
      <xdr:col>0</xdr:col>
      <xdr:colOff>114300</xdr:colOff>
      <xdr:row>25</xdr:row>
      <xdr:rowOff>9524</xdr:rowOff>
    </xdr:to>
    <xdr:graphicFrame macro="">
      <xdr:nvGraphicFramePr>
        <xdr:cNvPr id="9" name="Graf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xdr:row>
      <xdr:rowOff>14287</xdr:rowOff>
    </xdr:from>
    <xdr:to>
      <xdr:col>0</xdr:col>
      <xdr:colOff>152400</xdr:colOff>
      <xdr:row>13</xdr:row>
      <xdr:rowOff>0</xdr:rowOff>
    </xdr:to>
    <xdr:graphicFrame macro="">
      <xdr:nvGraphicFramePr>
        <xdr:cNvPr id="10" name="Graf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OV&#193;%20STATISTIKA/Zpr&#225;vy%20TEPLO/Ro&#269;n&#237;%20zpr&#225;vy%20TEPLO/RZ%20Teplo%202024_cz/v1/export_ER&#218;-T1_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OV&#193;%20STATISTIKA/Zpr&#225;vy%20TEPLO/Ro&#269;n&#237;%20zpr&#225;vy%20TEPLO/RZ%20Teplo%202024_cz/v1/sablona_ERU_TEPLO_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Ú-T1_paliva_sum"/>
      <sheetName val="ERÚ-T1_subjekt_sum"/>
      <sheetName val="Podklady QZ"/>
      <sheetName val="Podklady RZ"/>
      <sheetName val="List1"/>
      <sheetName val="List2"/>
      <sheetName val="kont_paliva"/>
      <sheetName val="kont_subjekt"/>
      <sheetName val="List3"/>
      <sheetName val="List4"/>
    </sheetNames>
    <sheetDataSet>
      <sheetData sheetId="0"/>
      <sheetData sheetId="1"/>
      <sheetData sheetId="2"/>
      <sheetData sheetId="3">
        <row r="1">
          <cell r="O1" t="str">
            <v>leden 2024</v>
          </cell>
          <cell r="Q1" t="str">
            <v>prosinec 2024</v>
          </cell>
        </row>
        <row r="6">
          <cell r="B6">
            <v>18457.258576</v>
          </cell>
          <cell r="C6">
            <v>13612.464886</v>
          </cell>
          <cell r="D6">
            <v>12876.706660999998</v>
          </cell>
          <cell r="E6">
            <v>10308.782688999998</v>
          </cell>
          <cell r="F6">
            <v>8104.0154730000013</v>
          </cell>
          <cell r="G6">
            <v>7020.1473650000016</v>
          </cell>
          <cell r="H6">
            <v>6486.0417599999992</v>
          </cell>
          <cell r="I6">
            <v>6271.9956180000017</v>
          </cell>
          <cell r="J6">
            <v>7445.6998060000005</v>
          </cell>
          <cell r="K6">
            <v>10568.480660000001</v>
          </cell>
          <cell r="L6">
            <v>14913.232501999999</v>
          </cell>
          <cell r="M6">
            <v>16772.036032</v>
          </cell>
        </row>
        <row r="8">
          <cell r="B8">
            <v>851.41938799999866</v>
          </cell>
          <cell r="C8">
            <v>719.00132099999973</v>
          </cell>
          <cell r="D8">
            <v>683.09486999999945</v>
          </cell>
          <cell r="E8">
            <v>614.65942100000007</v>
          </cell>
          <cell r="F8">
            <v>635.58452900000009</v>
          </cell>
          <cell r="G8">
            <v>574.05862000000047</v>
          </cell>
          <cell r="H8">
            <v>551.15176400000007</v>
          </cell>
          <cell r="I8">
            <v>582.77884900000026</v>
          </cell>
          <cell r="J8">
            <v>582.77703799999949</v>
          </cell>
          <cell r="K8">
            <v>651.49956500000019</v>
          </cell>
          <cell r="L8">
            <v>788.82226400000025</v>
          </cell>
          <cell r="M8">
            <v>878.52206000000012</v>
          </cell>
        </row>
        <row r="10">
          <cell r="B10">
            <v>1417.4148840000009</v>
          </cell>
          <cell r="C10">
            <v>1118.4199679999997</v>
          </cell>
          <cell r="D10">
            <v>1104.7084699999998</v>
          </cell>
          <cell r="E10">
            <v>1057.8185540000002</v>
          </cell>
          <cell r="F10">
            <v>858.26319599999999</v>
          </cell>
          <cell r="G10">
            <v>768.63926800000002</v>
          </cell>
          <cell r="H10">
            <v>752.65887499999963</v>
          </cell>
          <cell r="I10">
            <v>663.22340400000019</v>
          </cell>
          <cell r="J10">
            <v>847.08087100000012</v>
          </cell>
          <cell r="K10">
            <v>1009.5209120000007</v>
          </cell>
          <cell r="L10">
            <v>1170.3644060000008</v>
          </cell>
          <cell r="M10">
            <v>1215.9913399999996</v>
          </cell>
        </row>
        <row r="12">
          <cell r="B12">
            <v>4396.5819219999967</v>
          </cell>
          <cell r="C12">
            <v>3572.2463520000019</v>
          </cell>
          <cell r="D12">
            <v>3550.7671929999951</v>
          </cell>
          <cell r="E12">
            <v>3104.7712599999959</v>
          </cell>
          <cell r="F12">
            <v>3121.901201000001</v>
          </cell>
          <cell r="G12">
            <v>2914.8690499999993</v>
          </cell>
          <cell r="H12">
            <v>2707.4756369999977</v>
          </cell>
          <cell r="I12">
            <v>2507.0082489999991</v>
          </cell>
          <cell r="J12">
            <v>2772.7620149999989</v>
          </cell>
          <cell r="K12">
            <v>2928.7110200000011</v>
          </cell>
          <cell r="L12">
            <v>3812.806479999997</v>
          </cell>
          <cell r="M12">
            <v>4095.2443530000005</v>
          </cell>
        </row>
        <row r="14">
          <cell r="B14">
            <v>11768.183591999999</v>
          </cell>
          <cell r="C14">
            <v>8188.6469299999972</v>
          </cell>
          <cell r="D14">
            <v>7516.9039679999996</v>
          </cell>
          <cell r="E14">
            <v>5510.6873450000003</v>
          </cell>
          <cell r="F14">
            <v>3464.0072140000007</v>
          </cell>
          <cell r="G14">
            <v>2740.1638940000003</v>
          </cell>
          <cell r="H14">
            <v>2450.8204420000002</v>
          </cell>
          <cell r="I14">
            <v>2500.1212150000006</v>
          </cell>
          <cell r="J14">
            <v>3222.2795740000001</v>
          </cell>
          <cell r="K14">
            <v>5957.8148639999999</v>
          </cell>
          <cell r="L14">
            <v>9122.2104070000005</v>
          </cell>
          <cell r="M14">
            <v>10560.748887999998</v>
          </cell>
        </row>
        <row r="16">
          <cell r="B16">
            <v>23.658790000003137</v>
          </cell>
          <cell r="C16">
            <v>14.150315000000774</v>
          </cell>
          <cell r="D16">
            <v>21.232160000005024</v>
          </cell>
          <cell r="E16">
            <v>20.846109000001888</v>
          </cell>
          <cell r="F16">
            <v>24.25933299999997</v>
          </cell>
          <cell r="G16">
            <v>22.416533000001436</v>
          </cell>
          <cell r="H16">
            <v>23.935042000000976</v>
          </cell>
          <cell r="I16">
            <v>18.863901000001533</v>
          </cell>
          <cell r="J16">
            <v>20.800308000002133</v>
          </cell>
          <cell r="K16">
            <v>20.934299000000465</v>
          </cell>
          <cell r="L16">
            <v>19.028945000000022</v>
          </cell>
          <cell r="M16">
            <v>21.529391000001851</v>
          </cell>
        </row>
        <row r="24">
          <cell r="B24">
            <v>2765.441761000001</v>
          </cell>
          <cell r="C24">
            <v>2403.2061550000008</v>
          </cell>
          <cell r="D24">
            <v>2507.8282049999998</v>
          </cell>
          <cell r="E24">
            <v>2145.9544640000013</v>
          </cell>
          <cell r="F24">
            <v>1897.9405769999998</v>
          </cell>
          <cell r="G24">
            <v>1693.8140000000001</v>
          </cell>
          <cell r="H24">
            <v>1597.2715459999999</v>
          </cell>
          <cell r="I24">
            <v>1663.360543</v>
          </cell>
          <cell r="J24">
            <v>1692.0857140000003</v>
          </cell>
          <cell r="K24">
            <v>1703.6334039999995</v>
          </cell>
          <cell r="L24">
            <v>2691.0142859999996</v>
          </cell>
          <cell r="M24">
            <v>2820.7610360000008</v>
          </cell>
        </row>
        <row r="25">
          <cell r="B25">
            <v>408.00771200000008</v>
          </cell>
          <cell r="C25">
            <v>359.91480400000006</v>
          </cell>
          <cell r="D25">
            <v>367.27804300000003</v>
          </cell>
          <cell r="E25">
            <v>327.64077399999974</v>
          </cell>
          <cell r="F25">
            <v>302.55149500000005</v>
          </cell>
          <cell r="G25">
            <v>276.25117700000004</v>
          </cell>
          <cell r="H25">
            <v>280.95952799999992</v>
          </cell>
          <cell r="I25">
            <v>275.55537299999992</v>
          </cell>
          <cell r="J25">
            <v>295.35754199999985</v>
          </cell>
          <cell r="K25">
            <v>346.51662700000008</v>
          </cell>
          <cell r="L25">
            <v>382.97805299999976</v>
          </cell>
          <cell r="M25">
            <v>418.23893699999991</v>
          </cell>
        </row>
        <row r="26">
          <cell r="B26">
            <v>1431.2241300000003</v>
          </cell>
          <cell r="C26">
            <v>841.21121899999991</v>
          </cell>
          <cell r="D26">
            <v>809.88874099999987</v>
          </cell>
          <cell r="E26">
            <v>633.76986599999987</v>
          </cell>
          <cell r="F26">
            <v>347.845642</v>
          </cell>
          <cell r="G26">
            <v>313.62843599999997</v>
          </cell>
          <cell r="H26">
            <v>227.13171199999999</v>
          </cell>
          <cell r="I26">
            <v>189.19135800000001</v>
          </cell>
          <cell r="J26">
            <v>269.00904200000002</v>
          </cell>
          <cell r="K26">
            <v>600.36048800000003</v>
          </cell>
          <cell r="L26">
            <v>1021.2137750000002</v>
          </cell>
          <cell r="M26">
            <v>1179.054834</v>
          </cell>
        </row>
        <row r="27">
          <cell r="B27">
            <v>9.078224999999998</v>
          </cell>
          <cell r="C27">
            <v>8.4883670000000002</v>
          </cell>
          <cell r="D27">
            <v>10.594351000000001</v>
          </cell>
          <cell r="E27">
            <v>11.07395</v>
          </cell>
          <cell r="F27">
            <v>12.183532000000001</v>
          </cell>
          <cell r="G27">
            <v>9.8916999999999984</v>
          </cell>
          <cell r="H27">
            <v>5.4601670000000002</v>
          </cell>
          <cell r="I27">
            <v>12.436028999999998</v>
          </cell>
          <cell r="J27">
            <v>12.851473999999996</v>
          </cell>
          <cell r="K27">
            <v>10.234414000000001</v>
          </cell>
          <cell r="L27">
            <v>5.1484009999999998</v>
          </cell>
          <cell r="M27">
            <v>6.9958799999999988</v>
          </cell>
        </row>
        <row r="28">
          <cell r="B28">
            <v>12.586629901786701</v>
          </cell>
          <cell r="C28">
            <v>9.2628642847878808</v>
          </cell>
          <cell r="D28">
            <v>9.4193761650099823</v>
          </cell>
          <cell r="E28">
            <v>7.9506971244679496</v>
          </cell>
          <cell r="F28">
            <v>6.506890881504324</v>
          </cell>
          <cell r="G28">
            <v>6.8520440793614172</v>
          </cell>
          <cell r="H28">
            <v>7.539001683241481</v>
          </cell>
          <cell r="I28">
            <v>6.1561065475520023</v>
          </cell>
          <cell r="J28">
            <v>5.3095273334656614</v>
          </cell>
          <cell r="K28">
            <v>9.0993260005731536</v>
          </cell>
          <cell r="L28">
            <v>9.8038682582036074</v>
          </cell>
          <cell r="M28">
            <v>10.649242740045844</v>
          </cell>
        </row>
        <row r="29">
          <cell r="B29">
            <v>0.27952000000000005</v>
          </cell>
          <cell r="C29">
            <v>0.11291000000000001</v>
          </cell>
          <cell r="D29">
            <v>0.21078</v>
          </cell>
          <cell r="E29">
            <v>0.11462</v>
          </cell>
          <cell r="F29">
            <v>0.10443</v>
          </cell>
          <cell r="G29">
            <v>9.3180000000000013E-2</v>
          </cell>
          <cell r="H29">
            <v>0.12149000000000001</v>
          </cell>
          <cell r="I29">
            <v>0.11058</v>
          </cell>
          <cell r="J29">
            <v>0.12323999999999999</v>
          </cell>
          <cell r="K29">
            <v>0.18567000000000003</v>
          </cell>
          <cell r="L29">
            <v>0.27129999999999999</v>
          </cell>
          <cell r="M29">
            <v>0.31756899999999993</v>
          </cell>
        </row>
        <row r="30">
          <cell r="B30">
            <v>7505.032839999998</v>
          </cell>
          <cell r="C30">
            <v>5329.4432189999998</v>
          </cell>
          <cell r="D30">
            <v>4847.4302079999989</v>
          </cell>
          <cell r="E30">
            <v>3622.9786720000002</v>
          </cell>
          <cell r="F30">
            <v>2592.2051490000003</v>
          </cell>
          <cell r="G30">
            <v>1998.4492579999999</v>
          </cell>
          <cell r="H30">
            <v>1638.930531</v>
          </cell>
          <cell r="I30">
            <v>1424.24152</v>
          </cell>
          <cell r="J30">
            <v>2294.2183190000005</v>
          </cell>
          <cell r="K30">
            <v>3769.1659240000004</v>
          </cell>
          <cell r="L30">
            <v>5463.1653509999987</v>
          </cell>
          <cell r="M30">
            <v>6333.4322189999984</v>
          </cell>
        </row>
        <row r="31">
          <cell r="B31">
            <v>262.29500000000002</v>
          </cell>
          <cell r="C31">
            <v>164.06100000000001</v>
          </cell>
          <cell r="D31">
            <v>177.392</v>
          </cell>
          <cell r="E31">
            <v>131.80600000000001</v>
          </cell>
          <cell r="F31">
            <v>79.427999999999997</v>
          </cell>
          <cell r="G31">
            <v>46.429000000000002</v>
          </cell>
          <cell r="H31">
            <v>26.081</v>
          </cell>
          <cell r="I31">
            <v>14.079000000000001</v>
          </cell>
          <cell r="J31">
            <v>36.173999999999999</v>
          </cell>
          <cell r="K31">
            <v>144.13999999999999</v>
          </cell>
          <cell r="L31">
            <v>234.85599999999999</v>
          </cell>
          <cell r="M31">
            <v>268.90499999999997</v>
          </cell>
        </row>
        <row r="32">
          <cell r="B32">
            <v>0</v>
          </cell>
          <cell r="C32">
            <v>0</v>
          </cell>
          <cell r="D32">
            <v>0</v>
          </cell>
          <cell r="E32">
            <v>0</v>
          </cell>
          <cell r="F32">
            <v>0</v>
          </cell>
          <cell r="G32">
            <v>0</v>
          </cell>
          <cell r="H32">
            <v>0</v>
          </cell>
          <cell r="I32">
            <v>0</v>
          </cell>
          <cell r="J32">
            <v>0</v>
          </cell>
          <cell r="K32">
            <v>0</v>
          </cell>
          <cell r="L32">
            <v>3.5999999999999997E-2</v>
          </cell>
          <cell r="M32">
            <v>0.02</v>
          </cell>
        </row>
        <row r="33">
          <cell r="B33">
            <v>628.02374800000007</v>
          </cell>
          <cell r="C33">
            <v>634.51912000000004</v>
          </cell>
          <cell r="D33">
            <v>529.65822099999991</v>
          </cell>
          <cell r="E33">
            <v>552.63262999999995</v>
          </cell>
          <cell r="F33">
            <v>545.04218900000001</v>
          </cell>
          <cell r="G33">
            <v>572.2520209999999</v>
          </cell>
          <cell r="H33">
            <v>598.82768299999998</v>
          </cell>
          <cell r="I33">
            <v>498.17426099999994</v>
          </cell>
          <cell r="J33">
            <v>496.90982100000002</v>
          </cell>
          <cell r="K33">
            <v>508.53693300000003</v>
          </cell>
          <cell r="L33">
            <v>541.29055499999993</v>
          </cell>
          <cell r="M33">
            <v>625.73151900000005</v>
          </cell>
        </row>
        <row r="34">
          <cell r="B34">
            <v>51.388620000000003</v>
          </cell>
          <cell r="C34">
            <v>10.946565</v>
          </cell>
          <cell r="D34">
            <v>2.2343099999999998</v>
          </cell>
          <cell r="E34">
            <v>36.146428</v>
          </cell>
          <cell r="F34">
            <v>1.4939469999999999</v>
          </cell>
          <cell r="G34">
            <v>1.030173</v>
          </cell>
          <cell r="H34">
            <v>0.94746399999999997</v>
          </cell>
          <cell r="I34">
            <v>2.641966</v>
          </cell>
          <cell r="J34">
            <v>24.977719</v>
          </cell>
          <cell r="K34">
            <v>29.630637</v>
          </cell>
          <cell r="L34">
            <v>40.492629000000001</v>
          </cell>
          <cell r="M34">
            <v>45.218871999999998</v>
          </cell>
        </row>
        <row r="35">
          <cell r="B35">
            <v>464.050498</v>
          </cell>
          <cell r="C35">
            <v>442.21118800000005</v>
          </cell>
          <cell r="D35">
            <v>441.78354699999994</v>
          </cell>
          <cell r="E35">
            <v>396.72201599999994</v>
          </cell>
          <cell r="F35">
            <v>389.90244300000001</v>
          </cell>
          <cell r="G35">
            <v>363.103408</v>
          </cell>
          <cell r="H35">
            <v>359.16057700000005</v>
          </cell>
          <cell r="I35">
            <v>366.61292099999997</v>
          </cell>
          <cell r="J35">
            <v>361.22055699999999</v>
          </cell>
          <cell r="K35">
            <v>409.16084500000005</v>
          </cell>
          <cell r="L35">
            <v>482.00256000000002</v>
          </cell>
          <cell r="M35">
            <v>485.53188800000004</v>
          </cell>
        </row>
        <row r="36">
          <cell r="B36">
            <v>552.36273500000016</v>
          </cell>
          <cell r="C36">
            <v>552.04998200000011</v>
          </cell>
          <cell r="D36">
            <v>571.57159899999999</v>
          </cell>
          <cell r="E36">
            <v>592.44007199999987</v>
          </cell>
          <cell r="F36">
            <v>622.94379600000013</v>
          </cell>
          <cell r="G36">
            <v>578.99711800000011</v>
          </cell>
          <cell r="H36">
            <v>484.32108999999986</v>
          </cell>
          <cell r="I36">
            <v>532.15029600000014</v>
          </cell>
          <cell r="J36">
            <v>488.95712399999996</v>
          </cell>
          <cell r="K36">
            <v>576.74486699999977</v>
          </cell>
          <cell r="L36">
            <v>546.39844700000015</v>
          </cell>
          <cell r="M36">
            <v>580.60619399999985</v>
          </cell>
        </row>
        <row r="37">
          <cell r="B37">
            <v>0</v>
          </cell>
          <cell r="C37">
            <v>0</v>
          </cell>
          <cell r="D37">
            <v>0</v>
          </cell>
          <cell r="E37">
            <v>0</v>
          </cell>
          <cell r="F37">
            <v>0</v>
          </cell>
          <cell r="G37">
            <v>0</v>
          </cell>
          <cell r="H37">
            <v>0</v>
          </cell>
          <cell r="I37">
            <v>0</v>
          </cell>
          <cell r="J37">
            <v>0</v>
          </cell>
          <cell r="K37">
            <v>0</v>
          </cell>
          <cell r="L37">
            <v>0</v>
          </cell>
          <cell r="M37">
            <v>0</v>
          </cell>
        </row>
        <row r="38">
          <cell r="B38">
            <v>99.600459999999998</v>
          </cell>
          <cell r="C38">
            <v>17.517047999999999</v>
          </cell>
          <cell r="D38">
            <v>39.298225999999985</v>
          </cell>
          <cell r="E38">
            <v>35.437993000000013</v>
          </cell>
          <cell r="F38">
            <v>4.1047709999999986</v>
          </cell>
          <cell r="G38">
            <v>8.7214269999999985</v>
          </cell>
          <cell r="H38">
            <v>6.6122370000000004</v>
          </cell>
          <cell r="I38">
            <v>2.7511669999999993</v>
          </cell>
          <cell r="J38">
            <v>5.2599039999999979</v>
          </cell>
          <cell r="K38">
            <v>12.442553999999998</v>
          </cell>
          <cell r="L38">
            <v>25.690326000000002</v>
          </cell>
          <cell r="M38">
            <v>29.671222999999998</v>
          </cell>
        </row>
        <row r="39">
          <cell r="B39">
            <v>4267.8866970982135</v>
          </cell>
          <cell r="C39">
            <v>2839.5204447152119</v>
          </cell>
          <cell r="D39">
            <v>2562.1190538349897</v>
          </cell>
          <cell r="E39">
            <v>1814.1145068755311</v>
          </cell>
          <cell r="F39">
            <v>1301.7626111184959</v>
          </cell>
          <cell r="G39">
            <v>1150.6344229206386</v>
          </cell>
          <cell r="H39">
            <v>1252.6777333167581</v>
          </cell>
          <cell r="I39">
            <v>1284.5344974524489</v>
          </cell>
          <cell r="J39">
            <v>1463.2458226665344</v>
          </cell>
          <cell r="K39">
            <v>2448.6289709994271</v>
          </cell>
          <cell r="L39">
            <v>3468.8709507417948</v>
          </cell>
          <cell r="M39">
            <v>3966.9016182599562</v>
          </cell>
        </row>
        <row r="47">
          <cell r="B47">
            <v>709.83696699999985</v>
          </cell>
          <cell r="C47">
            <v>489.3691290000001</v>
          </cell>
          <cell r="D47">
            <v>441.84842499999996</v>
          </cell>
          <cell r="E47">
            <v>344.88409499999995</v>
          </cell>
          <cell r="F47">
            <v>252.18253299999998</v>
          </cell>
          <cell r="G47">
            <v>196.37544199999999</v>
          </cell>
          <cell r="H47">
            <v>243.70063200000004</v>
          </cell>
          <cell r="I47">
            <v>201.72032999999996</v>
          </cell>
          <cell r="J47">
            <v>205.13895399999993</v>
          </cell>
          <cell r="K47">
            <v>447.70486500000004</v>
          </cell>
          <cell r="L47">
            <v>570.2993110000001</v>
          </cell>
          <cell r="M47">
            <v>642.20258899999999</v>
          </cell>
        </row>
        <row r="48">
          <cell r="B48">
            <v>968.58602799999926</v>
          </cell>
          <cell r="C48">
            <v>691.68114800000012</v>
          </cell>
          <cell r="D48">
            <v>644.13819699999976</v>
          </cell>
          <cell r="E48">
            <v>499.10301100000021</v>
          </cell>
          <cell r="F48">
            <v>355.47183700000005</v>
          </cell>
          <cell r="G48">
            <v>262.86066499999998</v>
          </cell>
          <cell r="H48">
            <v>246.66564699999992</v>
          </cell>
          <cell r="I48">
            <v>253.93849300000005</v>
          </cell>
          <cell r="J48">
            <v>333.38459000000012</v>
          </cell>
          <cell r="K48">
            <v>537.02471300000002</v>
          </cell>
          <cell r="L48">
            <v>758.7670840000003</v>
          </cell>
          <cell r="M48">
            <v>869.11883599999965</v>
          </cell>
        </row>
        <row r="49">
          <cell r="B49">
            <v>1054.9490259999998</v>
          </cell>
          <cell r="C49">
            <v>701.84169299999996</v>
          </cell>
          <cell r="D49">
            <v>646.04975900000045</v>
          </cell>
          <cell r="E49">
            <v>459.6152839999998</v>
          </cell>
          <cell r="F49">
            <v>335.29356399999966</v>
          </cell>
          <cell r="G49">
            <v>277.48238900000013</v>
          </cell>
          <cell r="H49">
            <v>259.60013000000015</v>
          </cell>
          <cell r="I49">
            <v>256.44718899999992</v>
          </cell>
          <cell r="J49">
            <v>324.20441999999991</v>
          </cell>
          <cell r="K49">
            <v>596.70037499999955</v>
          </cell>
          <cell r="L49">
            <v>880.86294999999961</v>
          </cell>
          <cell r="M49">
            <v>1022.1245539999996</v>
          </cell>
        </row>
        <row r="50">
          <cell r="B50">
            <v>856.57304399999998</v>
          </cell>
          <cell r="C50">
            <v>714.36007300000017</v>
          </cell>
          <cell r="D50">
            <v>688.43884100000002</v>
          </cell>
          <cell r="E50">
            <v>609.22500699999989</v>
          </cell>
          <cell r="F50">
            <v>464.44853000000001</v>
          </cell>
          <cell r="G50">
            <v>312.19961800000004</v>
          </cell>
          <cell r="H50">
            <v>315.69650099999996</v>
          </cell>
          <cell r="I50">
            <v>171.56165099999998</v>
          </cell>
          <cell r="J50">
            <v>308.77924100000007</v>
          </cell>
          <cell r="K50">
            <v>503.52574500000003</v>
          </cell>
          <cell r="L50">
            <v>664.29413900000009</v>
          </cell>
          <cell r="M50">
            <v>743.9230220000004</v>
          </cell>
        </row>
        <row r="51">
          <cell r="B51">
            <v>490.56129800000014</v>
          </cell>
          <cell r="C51">
            <v>365.21910999999994</v>
          </cell>
          <cell r="D51">
            <v>353.43575800000008</v>
          </cell>
          <cell r="E51">
            <v>285.72110199999997</v>
          </cell>
          <cell r="F51">
            <v>214.44579300000004</v>
          </cell>
          <cell r="G51">
            <v>172.24143899999999</v>
          </cell>
          <cell r="H51">
            <v>126.72406899999997</v>
          </cell>
          <cell r="I51">
            <v>157.06299399999995</v>
          </cell>
          <cell r="J51">
            <v>206.44005100000004</v>
          </cell>
          <cell r="K51">
            <v>297.81591900000006</v>
          </cell>
          <cell r="L51">
            <v>408.27791400000007</v>
          </cell>
          <cell r="M51">
            <v>453.65003699999994</v>
          </cell>
        </row>
        <row r="52">
          <cell r="B52">
            <v>624.10397599999988</v>
          </cell>
          <cell r="C52">
            <v>400.32144900000009</v>
          </cell>
          <cell r="D52">
            <v>364.19347599999998</v>
          </cell>
          <cell r="E52">
            <v>298.14970699999992</v>
          </cell>
          <cell r="F52">
            <v>210.21280800000002</v>
          </cell>
          <cell r="G52">
            <v>184.26495200000002</v>
          </cell>
          <cell r="H52">
            <v>159.34067200000001</v>
          </cell>
          <cell r="I52">
            <v>165.58306800000003</v>
          </cell>
          <cell r="J52">
            <v>271.45912799999996</v>
          </cell>
          <cell r="K52">
            <v>424.00305800000001</v>
          </cell>
          <cell r="L52">
            <v>520.78634899999997</v>
          </cell>
          <cell r="M52">
            <v>554.00368700000024</v>
          </cell>
        </row>
        <row r="53">
          <cell r="B53">
            <v>336.69994299999985</v>
          </cell>
          <cell r="C53">
            <v>241.64006899999998</v>
          </cell>
          <cell r="D53">
            <v>222.05525599999996</v>
          </cell>
          <cell r="E53">
            <v>176.52892300000002</v>
          </cell>
          <cell r="F53">
            <v>104.03813300000003</v>
          </cell>
          <cell r="G53">
            <v>93.603289999999944</v>
          </cell>
          <cell r="H53">
            <v>107.61549300000001</v>
          </cell>
          <cell r="I53">
            <v>107.62465600000002</v>
          </cell>
          <cell r="J53">
            <v>124.13233500000004</v>
          </cell>
          <cell r="K53">
            <v>186.40111000000002</v>
          </cell>
          <cell r="L53">
            <v>253.41796700000006</v>
          </cell>
          <cell r="M53">
            <v>299.07327600000013</v>
          </cell>
        </row>
        <row r="54">
          <cell r="B54">
            <v>3074.3490919999999</v>
          </cell>
          <cell r="C54">
            <v>2261.8771180000008</v>
          </cell>
          <cell r="D54">
            <v>2225.5582199999999</v>
          </cell>
          <cell r="E54">
            <v>1870.1665959999998</v>
          </cell>
          <cell r="F54">
            <v>1496.1469239999997</v>
          </cell>
          <cell r="G54">
            <v>1400.8250829999995</v>
          </cell>
          <cell r="H54">
            <v>1321.0558309999994</v>
          </cell>
          <cell r="I54">
            <v>1223.596038000001</v>
          </cell>
          <cell r="J54">
            <v>1290.4322760000005</v>
          </cell>
          <cell r="K54">
            <v>1675.5308000000007</v>
          </cell>
          <cell r="L54">
            <v>2529.9786650000001</v>
          </cell>
          <cell r="M54">
            <v>2862.4361590000003</v>
          </cell>
        </row>
        <row r="55">
          <cell r="B55">
            <v>895.62366999999983</v>
          </cell>
          <cell r="C55">
            <v>568.33557499999995</v>
          </cell>
          <cell r="D55">
            <v>534.1886079999997</v>
          </cell>
          <cell r="E55">
            <v>433.95242900000011</v>
          </cell>
          <cell r="F55">
            <v>338.14210199999997</v>
          </cell>
          <cell r="G55">
            <v>285.647513</v>
          </cell>
          <cell r="H55">
            <v>273.14855800000004</v>
          </cell>
          <cell r="I55">
            <v>286.56148400000006</v>
          </cell>
          <cell r="J55">
            <v>315.5800779999999</v>
          </cell>
          <cell r="K55">
            <v>486.45006399999988</v>
          </cell>
          <cell r="L55">
            <v>680.40449700000011</v>
          </cell>
          <cell r="M55">
            <v>772.69207699999947</v>
          </cell>
        </row>
        <row r="56">
          <cell r="B56">
            <v>905.22088800000006</v>
          </cell>
          <cell r="C56">
            <v>651.79479099999992</v>
          </cell>
          <cell r="D56">
            <v>589.41321800000003</v>
          </cell>
          <cell r="E56">
            <v>445.46183599999995</v>
          </cell>
          <cell r="F56">
            <v>283.20928900000007</v>
          </cell>
          <cell r="G56">
            <v>235.89685800000001</v>
          </cell>
          <cell r="H56">
            <v>214.47707399999999</v>
          </cell>
          <cell r="I56">
            <v>201.551603</v>
          </cell>
          <cell r="J56">
            <v>291.91575399999994</v>
          </cell>
          <cell r="K56">
            <v>472.83269599999994</v>
          </cell>
          <cell r="L56">
            <v>712.21909199999993</v>
          </cell>
          <cell r="M56">
            <v>829.9915010000002</v>
          </cell>
        </row>
        <row r="57">
          <cell r="B57">
            <v>840.97109000000023</v>
          </cell>
          <cell r="C57">
            <v>597.7748959999999</v>
          </cell>
          <cell r="D57">
            <v>542.97145500000011</v>
          </cell>
          <cell r="E57">
            <v>420.50192100000004</v>
          </cell>
          <cell r="F57">
            <v>280.21345299999996</v>
          </cell>
          <cell r="G57">
            <v>217.58494100000004</v>
          </cell>
          <cell r="H57">
            <v>216.39357299999986</v>
          </cell>
          <cell r="I57">
            <v>191.89886999999999</v>
          </cell>
          <cell r="J57">
            <v>260.03043799999989</v>
          </cell>
          <cell r="K57">
            <v>439.64108300000015</v>
          </cell>
          <cell r="L57">
            <v>635.22449800000015</v>
          </cell>
          <cell r="M57">
            <v>749.85103699999991</v>
          </cell>
        </row>
        <row r="58">
          <cell r="B58">
            <v>3290.4384120000022</v>
          </cell>
          <cell r="C58">
            <v>2402.5155899999991</v>
          </cell>
          <cell r="D58">
            <v>2155.742236</v>
          </cell>
          <cell r="E58">
            <v>1690.0744230000003</v>
          </cell>
          <cell r="F58">
            <v>1264.4528690000009</v>
          </cell>
          <cell r="G58">
            <v>1046.2269850000005</v>
          </cell>
          <cell r="H58">
            <v>908.6346480000002</v>
          </cell>
          <cell r="I58">
            <v>1004.0835029999996</v>
          </cell>
          <cell r="J58">
            <v>1241.3196539999999</v>
          </cell>
          <cell r="K58">
            <v>1972.5464879999997</v>
          </cell>
          <cell r="L58">
            <v>2760.4758240000001</v>
          </cell>
          <cell r="M58">
            <v>3079.2009260000004</v>
          </cell>
        </row>
        <row r="59">
          <cell r="B59">
            <v>3521.1846450000007</v>
          </cell>
          <cell r="C59">
            <v>2865.3322509999989</v>
          </cell>
          <cell r="D59">
            <v>2877.9796899999997</v>
          </cell>
          <cell r="E59">
            <v>2255.9370979999994</v>
          </cell>
          <cell r="F59">
            <v>2080.3625899999997</v>
          </cell>
          <cell r="G59">
            <v>1951.0249049999998</v>
          </cell>
          <cell r="H59">
            <v>1801.6368239999997</v>
          </cell>
          <cell r="I59">
            <v>1740.2477930000002</v>
          </cell>
          <cell r="J59">
            <v>1869.8115040000005</v>
          </cell>
          <cell r="K59">
            <v>2007.3067999999996</v>
          </cell>
          <cell r="L59">
            <v>2877.3642089999989</v>
          </cell>
          <cell r="M59">
            <v>3142.782404999999</v>
          </cell>
        </row>
        <row r="60">
          <cell r="B60">
            <v>888.16049699999985</v>
          </cell>
          <cell r="C60">
            <v>660.40199399999972</v>
          </cell>
          <cell r="D60">
            <v>590.69352200000014</v>
          </cell>
          <cell r="E60">
            <v>519.46125699999982</v>
          </cell>
          <cell r="F60">
            <v>425.39504800000003</v>
          </cell>
          <cell r="G60">
            <v>383.91328499999997</v>
          </cell>
          <cell r="H60">
            <v>291.35210799999999</v>
          </cell>
          <cell r="I60">
            <v>310.11794600000013</v>
          </cell>
          <cell r="J60">
            <v>403.07138299999997</v>
          </cell>
          <cell r="K60">
            <v>520.99694399999998</v>
          </cell>
          <cell r="L60">
            <v>660.86000299999989</v>
          </cell>
          <cell r="M60">
            <v>750.98592599999984</v>
          </cell>
        </row>
        <row r="66">
          <cell r="B66">
            <v>0</v>
          </cell>
          <cell r="C66">
            <v>2260.9462830000007</v>
          </cell>
          <cell r="D66">
            <v>461.73021</v>
          </cell>
          <cell r="E66">
            <v>470.84171700000002</v>
          </cell>
          <cell r="F66">
            <v>1432.1543229999997</v>
          </cell>
          <cell r="G66">
            <v>787.91385400000036</v>
          </cell>
          <cell r="H66">
            <v>3.147717000000001</v>
          </cell>
          <cell r="I66">
            <v>6312.8553850000026</v>
          </cell>
          <cell r="J66">
            <v>149.620316</v>
          </cell>
          <cell r="K66">
            <v>133.58707499999994</v>
          </cell>
          <cell r="L66">
            <v>1632.1289459999996</v>
          </cell>
          <cell r="M66">
            <v>1902.2692770000008</v>
          </cell>
          <cell r="N66">
            <v>9437.8108289999964</v>
          </cell>
          <cell r="O66">
            <v>597.30575900000008</v>
          </cell>
        </row>
        <row r="67">
          <cell r="B67">
            <v>144.84120000000001</v>
          </cell>
          <cell r="C67">
            <v>401.93274400000058</v>
          </cell>
          <cell r="D67">
            <v>288.77616200000006</v>
          </cell>
          <cell r="E67">
            <v>55.783152000000008</v>
          </cell>
          <cell r="F67">
            <v>617.26423199999999</v>
          </cell>
          <cell r="G67">
            <v>391.02842300000015</v>
          </cell>
          <cell r="H67">
            <v>39.877790000000012</v>
          </cell>
          <cell r="I67">
            <v>334.73404900000008</v>
          </cell>
          <cell r="J67">
            <v>330.73394399999984</v>
          </cell>
          <cell r="K67">
            <v>414.0379829999996</v>
          </cell>
          <cell r="L67">
            <v>357.14301499999988</v>
          </cell>
          <cell r="M67">
            <v>436.0385169999999</v>
          </cell>
          <cell r="N67">
            <v>85.966508999999974</v>
          </cell>
          <cell r="O67">
            <v>143.09234500000002</v>
          </cell>
        </row>
        <row r="68">
          <cell r="B68">
            <v>0</v>
          </cell>
          <cell r="C68">
            <v>0</v>
          </cell>
          <cell r="D68">
            <v>0.18758000000000002</v>
          </cell>
          <cell r="E68">
            <v>0</v>
          </cell>
          <cell r="F68">
            <v>0</v>
          </cell>
          <cell r="G68">
            <v>2.6560600000000001</v>
          </cell>
          <cell r="H68">
            <v>0.17066999999999999</v>
          </cell>
          <cell r="I68">
            <v>7823.9158529999995</v>
          </cell>
          <cell r="J68">
            <v>0.78632000000000002</v>
          </cell>
          <cell r="K68">
            <v>0</v>
          </cell>
          <cell r="L68">
            <v>0</v>
          </cell>
          <cell r="M68">
            <v>0</v>
          </cell>
          <cell r="N68">
            <v>2.6995</v>
          </cell>
          <cell r="O68">
            <v>33.113259999999997</v>
          </cell>
        </row>
        <row r="69">
          <cell r="B69">
            <v>0</v>
          </cell>
          <cell r="C69">
            <v>7.0499999999999993E-2</v>
          </cell>
          <cell r="D69">
            <v>7.5039999999999996</v>
          </cell>
          <cell r="E69">
            <v>0</v>
          </cell>
          <cell r="F69">
            <v>1.57178</v>
          </cell>
          <cell r="G69">
            <v>5.8966000000000003</v>
          </cell>
          <cell r="H69">
            <v>0.85265999999999997</v>
          </cell>
          <cell r="I69">
            <v>0.60499000000000003</v>
          </cell>
          <cell r="J69">
            <v>0.169179</v>
          </cell>
          <cell r="K69">
            <v>37.72645</v>
          </cell>
          <cell r="L69">
            <v>5.6279799999999973</v>
          </cell>
          <cell r="M69">
            <v>53.529320999999996</v>
          </cell>
          <cell r="N69">
            <v>0.67103000000000002</v>
          </cell>
          <cell r="O69">
            <v>0.21199999999999999</v>
          </cell>
        </row>
        <row r="70">
          <cell r="B70">
            <v>38.308129999999998</v>
          </cell>
          <cell r="C70">
            <v>0</v>
          </cell>
          <cell r="D70">
            <v>0.26641500000000001</v>
          </cell>
          <cell r="E70">
            <v>4.0168699999999999</v>
          </cell>
          <cell r="F70">
            <v>0.46822000000000003</v>
          </cell>
          <cell r="G70">
            <v>0</v>
          </cell>
          <cell r="H70">
            <v>1.3615200000000001</v>
          </cell>
          <cell r="I70">
            <v>0</v>
          </cell>
          <cell r="J70">
            <v>0</v>
          </cell>
          <cell r="K70">
            <v>0</v>
          </cell>
          <cell r="L70">
            <v>0.93600000000000005</v>
          </cell>
          <cell r="M70">
            <v>0</v>
          </cell>
          <cell r="N70">
            <v>53.737200000000001</v>
          </cell>
          <cell r="O70">
            <v>2.04122</v>
          </cell>
        </row>
        <row r="71">
          <cell r="B71">
            <v>0</v>
          </cell>
          <cell r="C71">
            <v>0</v>
          </cell>
          <cell r="D71">
            <v>0.21797900000000001</v>
          </cell>
          <cell r="E71">
            <v>1.58701</v>
          </cell>
          <cell r="F71">
            <v>0.15619999999999998</v>
          </cell>
          <cell r="G71">
            <v>1.1099999999999997E-2</v>
          </cell>
          <cell r="H71">
            <v>0</v>
          </cell>
          <cell r="I71">
            <v>0</v>
          </cell>
          <cell r="J71">
            <v>0</v>
          </cell>
          <cell r="K71">
            <v>0</v>
          </cell>
          <cell r="L71">
            <v>0</v>
          </cell>
          <cell r="M71">
            <v>0</v>
          </cell>
          <cell r="N71">
            <v>7.2999999999999995E-2</v>
          </cell>
          <cell r="O71">
            <v>0</v>
          </cell>
        </row>
        <row r="72">
          <cell r="B72">
            <v>0</v>
          </cell>
          <cell r="C72">
            <v>1780.2183580000001</v>
          </cell>
          <cell r="D72">
            <v>14.84328</v>
          </cell>
          <cell r="E72">
            <v>4323.0050590000001</v>
          </cell>
          <cell r="F72">
            <v>326.34996100000001</v>
          </cell>
          <cell r="G72">
            <v>1652.0047200000001</v>
          </cell>
          <cell r="H72">
            <v>79.781709000000021</v>
          </cell>
          <cell r="I72">
            <v>656.86595999999986</v>
          </cell>
          <cell r="J72">
            <v>1811.8646250000002</v>
          </cell>
          <cell r="K72">
            <v>4669.0617310000007</v>
          </cell>
          <cell r="L72">
            <v>2183.2352189999997</v>
          </cell>
          <cell r="M72">
            <v>11191.787936000002</v>
          </cell>
          <cell r="N72">
            <v>16097.069710999995</v>
          </cell>
          <cell r="O72">
            <v>2032.6049410000001</v>
          </cell>
        </row>
        <row r="73">
          <cell r="B73">
            <v>0</v>
          </cell>
          <cell r="C73">
            <v>1206.79</v>
          </cell>
          <cell r="D73">
            <v>0</v>
          </cell>
          <cell r="E73">
            <v>0</v>
          </cell>
          <cell r="F73">
            <v>378.85599999999999</v>
          </cell>
          <cell r="G73">
            <v>0</v>
          </cell>
          <cell r="H73">
            <v>0</v>
          </cell>
          <cell r="I73">
            <v>0</v>
          </cell>
          <cell r="J73">
            <v>0</v>
          </cell>
          <cell r="K73">
            <v>0</v>
          </cell>
          <cell r="L73">
            <v>0</v>
          </cell>
          <cell r="M73">
            <v>0</v>
          </cell>
          <cell r="N73">
            <v>0</v>
          </cell>
          <cell r="O73">
            <v>0</v>
          </cell>
        </row>
        <row r="74">
          <cell r="B74">
            <v>0</v>
          </cell>
          <cell r="C74">
            <v>0</v>
          </cell>
          <cell r="D74">
            <v>0</v>
          </cell>
          <cell r="E74">
            <v>0</v>
          </cell>
          <cell r="F74">
            <v>0</v>
          </cell>
          <cell r="G74">
            <v>0</v>
          </cell>
          <cell r="H74">
            <v>0</v>
          </cell>
          <cell r="I74">
            <v>0</v>
          </cell>
          <cell r="J74">
            <v>0</v>
          </cell>
          <cell r="K74">
            <v>0</v>
          </cell>
          <cell r="L74">
            <v>0</v>
          </cell>
          <cell r="M74">
            <v>5.6000000000000001E-2</v>
          </cell>
          <cell r="N74">
            <v>0</v>
          </cell>
          <cell r="O74">
            <v>0</v>
          </cell>
        </row>
        <row r="75">
          <cell r="B75">
            <v>0</v>
          </cell>
          <cell r="C75">
            <v>0</v>
          </cell>
          <cell r="D75">
            <v>70.836970000000008</v>
          </cell>
          <cell r="E75">
            <v>10.062100000000001</v>
          </cell>
          <cell r="F75">
            <v>32.517000000000003</v>
          </cell>
          <cell r="G75">
            <v>0</v>
          </cell>
          <cell r="H75">
            <v>10.527040000000001</v>
          </cell>
          <cell r="I75">
            <v>1547.8640399999997</v>
          </cell>
          <cell r="J75">
            <v>656.05632100000003</v>
          </cell>
          <cell r="K75">
            <v>111.929</v>
          </cell>
          <cell r="L75">
            <v>0</v>
          </cell>
          <cell r="M75">
            <v>2696.268</v>
          </cell>
          <cell r="N75">
            <v>1183.52523</v>
          </cell>
          <cell r="O75">
            <v>412.01299999999998</v>
          </cell>
        </row>
        <row r="76">
          <cell r="B76">
            <v>0</v>
          </cell>
          <cell r="C76">
            <v>0</v>
          </cell>
          <cell r="D76">
            <v>0</v>
          </cell>
          <cell r="E76">
            <v>0</v>
          </cell>
          <cell r="F76">
            <v>0</v>
          </cell>
          <cell r="G76">
            <v>0</v>
          </cell>
          <cell r="H76">
            <v>0</v>
          </cell>
          <cell r="I76">
            <v>0</v>
          </cell>
          <cell r="J76">
            <v>0.34292999999999996</v>
          </cell>
          <cell r="K76">
            <v>0</v>
          </cell>
          <cell r="L76">
            <v>0</v>
          </cell>
          <cell r="M76">
            <v>23.977400000000003</v>
          </cell>
          <cell r="N76">
            <v>0</v>
          </cell>
          <cell r="O76">
            <v>222.82900000000001</v>
          </cell>
        </row>
        <row r="77">
          <cell r="B77">
            <v>1174.42643</v>
          </cell>
          <cell r="C77">
            <v>8.5290280000000003</v>
          </cell>
          <cell r="D77">
            <v>1905.884996</v>
          </cell>
          <cell r="E77">
            <v>2.7429320000000001</v>
          </cell>
          <cell r="F77">
            <v>10.754507</v>
          </cell>
          <cell r="G77">
            <v>0</v>
          </cell>
          <cell r="H77">
            <v>768.36260000000004</v>
          </cell>
          <cell r="I77">
            <v>127.322658</v>
          </cell>
          <cell r="J77">
            <v>476.35979099999997</v>
          </cell>
          <cell r="K77">
            <v>0</v>
          </cell>
          <cell r="L77">
            <v>295.983836</v>
          </cell>
          <cell r="M77">
            <v>88.850999999999999</v>
          </cell>
          <cell r="N77">
            <v>19.648669999999999</v>
          </cell>
          <cell r="O77">
            <v>82.595999999999989</v>
          </cell>
        </row>
        <row r="78">
          <cell r="B78">
            <v>0</v>
          </cell>
          <cell r="C78">
            <v>2.987959</v>
          </cell>
          <cell r="D78">
            <v>0</v>
          </cell>
          <cell r="E78">
            <v>83.772900000000007</v>
          </cell>
          <cell r="F78">
            <v>0</v>
          </cell>
          <cell r="G78">
            <v>0</v>
          </cell>
          <cell r="H78">
            <v>0</v>
          </cell>
          <cell r="I78">
            <v>3624.1372190000002</v>
          </cell>
          <cell r="J78">
            <v>0.49497000000000002</v>
          </cell>
          <cell r="K78">
            <v>0</v>
          </cell>
          <cell r="L78">
            <v>2.3679999999999999</v>
          </cell>
          <cell r="M78">
            <v>740.64406199999974</v>
          </cell>
          <cell r="N78">
            <v>889.91499999999996</v>
          </cell>
          <cell r="O78">
            <v>1335.2232100000001</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row>
        <row r="80">
          <cell r="B80">
            <v>4.5999999999999999E-2</v>
          </cell>
          <cell r="C80">
            <v>32.415395000000011</v>
          </cell>
          <cell r="D80">
            <v>10.527915999999998</v>
          </cell>
          <cell r="E80">
            <v>0.67202700000000004</v>
          </cell>
          <cell r="F80">
            <v>1.4142670000000006</v>
          </cell>
          <cell r="G80">
            <v>4.0995580000000009</v>
          </cell>
          <cell r="H80">
            <v>17.552900000000001</v>
          </cell>
          <cell r="I80">
            <v>70.898881000000003</v>
          </cell>
          <cell r="J80">
            <v>101.80052700000003</v>
          </cell>
          <cell r="K80">
            <v>2.7976010000000016</v>
          </cell>
          <cell r="L80">
            <v>8.8414359999999999</v>
          </cell>
          <cell r="M80">
            <v>28.530646999999998</v>
          </cell>
          <cell r="N80">
            <v>5.303852</v>
          </cell>
          <cell r="O80">
            <v>2.2063290000000002</v>
          </cell>
        </row>
        <row r="81">
          <cell r="B81">
            <v>3387.6415119999974</v>
          </cell>
          <cell r="C81">
            <v>726.84998199999905</v>
          </cell>
          <cell r="D81">
            <v>4054.3958250000051</v>
          </cell>
          <cell r="E81">
            <v>1400.541645</v>
          </cell>
          <cell r="F81">
            <v>730.08899399999984</v>
          </cell>
          <cell r="G81">
            <v>1332.8120150000004</v>
          </cell>
          <cell r="H81">
            <v>1331.1958450000004</v>
          </cell>
          <cell r="I81">
            <v>2732.7537670000006</v>
          </cell>
          <cell r="J81">
            <v>2342.4977319999994</v>
          </cell>
          <cell r="K81">
            <v>464.84476000000006</v>
          </cell>
          <cell r="L81">
            <v>906.792823</v>
          </cell>
          <cell r="M81">
            <v>5653.7593979999956</v>
          </cell>
          <cell r="N81">
            <v>1214.5501829999989</v>
          </cell>
          <cell r="O81">
            <v>1542.1728490000035</v>
          </cell>
        </row>
        <row r="89">
          <cell r="B89">
            <v>1220.4999549999995</v>
          </cell>
          <cell r="C89">
            <v>986.98325</v>
          </cell>
          <cell r="D89">
            <v>972.20342599999992</v>
          </cell>
          <cell r="E89">
            <v>738.15990699999998</v>
          </cell>
          <cell r="F89">
            <v>459.29699399999993</v>
          </cell>
          <cell r="G89">
            <v>345.01661999999999</v>
          </cell>
          <cell r="H89">
            <v>340.69512200000003</v>
          </cell>
          <cell r="I89">
            <v>333.502272</v>
          </cell>
          <cell r="J89">
            <v>435.85661300000021</v>
          </cell>
          <cell r="K89">
            <v>811.61884099999997</v>
          </cell>
          <cell r="L89">
            <v>1169.447619</v>
          </cell>
          <cell r="M89">
            <v>1295.1068290000001</v>
          </cell>
        </row>
        <row r="90">
          <cell r="B90">
            <v>59.325439999999993</v>
          </cell>
          <cell r="C90">
            <v>52.214307999999996</v>
          </cell>
          <cell r="D90">
            <v>49.038086000000014</v>
          </cell>
          <cell r="E90">
            <v>41.555479000000012</v>
          </cell>
          <cell r="F90">
            <v>33.151497000000006</v>
          </cell>
          <cell r="G90">
            <v>27.405393000000011</v>
          </cell>
          <cell r="H90">
            <v>24.831749000000002</v>
          </cell>
          <cell r="I90">
            <v>23.646503999999997</v>
          </cell>
          <cell r="J90">
            <v>29.360890000000015</v>
          </cell>
          <cell r="K90">
            <v>43.199981000000008</v>
          </cell>
          <cell r="L90">
            <v>52.973109000000001</v>
          </cell>
          <cell r="M90">
            <v>58.784475000000022</v>
          </cell>
        </row>
        <row r="91">
          <cell r="B91">
            <v>1057.245126</v>
          </cell>
          <cell r="C91">
            <v>633.10364000000004</v>
          </cell>
          <cell r="D91">
            <v>577.22798399999999</v>
          </cell>
          <cell r="E91">
            <v>391.00806299999999</v>
          </cell>
          <cell r="F91">
            <v>157.555207</v>
          </cell>
          <cell r="G91">
            <v>118.582306</v>
          </cell>
          <cell r="H91">
            <v>84.394270000000006</v>
          </cell>
          <cell r="I91">
            <v>101.172562</v>
          </cell>
          <cell r="J91">
            <v>126.58607800000001</v>
          </cell>
          <cell r="K91">
            <v>379.98551600000002</v>
          </cell>
          <cell r="L91">
            <v>708.44134999999994</v>
          </cell>
          <cell r="M91">
            <v>821.035616</v>
          </cell>
        </row>
        <row r="92">
          <cell r="B92">
            <v>7.0131129999999997</v>
          </cell>
          <cell r="C92">
            <v>7.0436720000000008</v>
          </cell>
          <cell r="D92">
            <v>8.0578000000000003</v>
          </cell>
          <cell r="E92">
            <v>7.7761800000000001</v>
          </cell>
          <cell r="F92">
            <v>8.7895079999999997</v>
          </cell>
          <cell r="G92">
            <v>6.9753569999999998</v>
          </cell>
          <cell r="H92">
            <v>3.8105349999999998</v>
          </cell>
          <cell r="I92">
            <v>9.4810760000000016</v>
          </cell>
          <cell r="J92">
            <v>10.180546999999999</v>
          </cell>
          <cell r="K92">
            <v>8.7015469999999997</v>
          </cell>
          <cell r="L92">
            <v>4.518485000000001</v>
          </cell>
          <cell r="M92">
            <v>5.9198310000000003</v>
          </cell>
        </row>
        <row r="93">
          <cell r="B93">
            <v>12.037753901786701</v>
          </cell>
          <cell r="C93">
            <v>8.7004922847878792</v>
          </cell>
          <cell r="D93">
            <v>8.9156231650099826</v>
          </cell>
          <cell r="E93">
            <v>7.5268091244679498</v>
          </cell>
          <cell r="F93">
            <v>5.9726838815043246</v>
          </cell>
          <cell r="G93">
            <v>6.1974480793614166</v>
          </cell>
          <cell r="H93">
            <v>6.7944176832414813</v>
          </cell>
          <cell r="I93">
            <v>5.4503265475520024</v>
          </cell>
          <cell r="J93">
            <v>4.7657403334656614</v>
          </cell>
          <cell r="K93">
            <v>8.6235030005731534</v>
          </cell>
          <cell r="L93">
            <v>9.123164258203607</v>
          </cell>
          <cell r="M93">
            <v>10.081896740045844</v>
          </cell>
        </row>
        <row r="94">
          <cell r="B94">
            <v>0.27752000000000004</v>
          </cell>
          <cell r="C94">
            <v>0.10791000000000001</v>
          </cell>
          <cell r="D94">
            <v>0.20577999999999999</v>
          </cell>
          <cell r="E94">
            <v>0.11462</v>
          </cell>
          <cell r="F94">
            <v>0.10443</v>
          </cell>
          <cell r="G94">
            <v>9.3180000000000013E-2</v>
          </cell>
          <cell r="H94">
            <v>0.10849</v>
          </cell>
          <cell r="I94">
            <v>0.10258</v>
          </cell>
          <cell r="J94">
            <v>0.12323999999999999</v>
          </cell>
          <cell r="K94">
            <v>0.18567000000000003</v>
          </cell>
          <cell r="L94">
            <v>0.26630000000000004</v>
          </cell>
          <cell r="M94">
            <v>0.30656899999999998</v>
          </cell>
        </row>
        <row r="95">
          <cell r="B95">
            <v>5337.6962889999995</v>
          </cell>
          <cell r="C95">
            <v>3636.8974839999992</v>
          </cell>
          <cell r="D95">
            <v>3222.66813</v>
          </cell>
          <cell r="E95">
            <v>2323.5997669999997</v>
          </cell>
          <cell r="F95">
            <v>1359.3184990000004</v>
          </cell>
          <cell r="G95">
            <v>1005.5449089999998</v>
          </cell>
          <cell r="H95">
            <v>692.00163099999986</v>
          </cell>
          <cell r="I95">
            <v>788.20513899999992</v>
          </cell>
          <cell r="J95">
            <v>1332.0926670000003</v>
          </cell>
          <cell r="K95">
            <v>2432.8560779999998</v>
          </cell>
          <cell r="L95">
            <v>3911.0620160000003</v>
          </cell>
          <cell r="M95">
            <v>4632.8373920000004</v>
          </cell>
        </row>
        <row r="96">
          <cell r="B96">
            <v>165.14170999999999</v>
          </cell>
          <cell r="C96">
            <v>95.534589999999994</v>
          </cell>
          <cell r="D96">
            <v>105.88573999999998</v>
          </cell>
          <cell r="E96">
            <v>77.802720000000008</v>
          </cell>
          <cell r="F96">
            <v>44.144090000000006</v>
          </cell>
          <cell r="G96">
            <v>28.215979999999998</v>
          </cell>
          <cell r="H96">
            <v>16.845170000000003</v>
          </cell>
          <cell r="I96">
            <v>5.9046500000000002</v>
          </cell>
          <cell r="J96">
            <v>9.79908</v>
          </cell>
          <cell r="K96">
            <v>80.353499999999997</v>
          </cell>
          <cell r="L96">
            <v>134.50604000000001</v>
          </cell>
          <cell r="M96">
            <v>153.84072999999998</v>
          </cell>
        </row>
        <row r="97">
          <cell r="B97">
            <v>0</v>
          </cell>
          <cell r="C97">
            <v>0</v>
          </cell>
          <cell r="D97">
            <v>0</v>
          </cell>
          <cell r="E97">
            <v>0</v>
          </cell>
          <cell r="F97">
            <v>0</v>
          </cell>
          <cell r="G97">
            <v>0</v>
          </cell>
          <cell r="H97">
            <v>0</v>
          </cell>
          <cell r="I97">
            <v>0</v>
          </cell>
          <cell r="J97">
            <v>0</v>
          </cell>
          <cell r="K97">
            <v>0</v>
          </cell>
          <cell r="L97">
            <v>3.5999999999999997E-2</v>
          </cell>
          <cell r="M97">
            <v>0.02</v>
          </cell>
        </row>
        <row r="98">
          <cell r="B98">
            <v>87.920591000000002</v>
          </cell>
          <cell r="C98">
            <v>87.642083</v>
          </cell>
          <cell r="D98">
            <v>75.262092999999993</v>
          </cell>
          <cell r="E98">
            <v>93.502456000000009</v>
          </cell>
          <cell r="F98">
            <v>74.908930999999995</v>
          </cell>
          <cell r="G98">
            <v>82.181916999999999</v>
          </cell>
          <cell r="H98">
            <v>81.671397999999996</v>
          </cell>
          <cell r="I98">
            <v>74.594770000000011</v>
          </cell>
          <cell r="J98">
            <v>64.546924000000004</v>
          </cell>
          <cell r="K98">
            <v>69.777662000000007</v>
          </cell>
          <cell r="L98">
            <v>88.514649999999989</v>
          </cell>
          <cell r="M98">
            <v>89.170095999999987</v>
          </cell>
        </row>
        <row r="99">
          <cell r="B99">
            <v>8.6092589999999998</v>
          </cell>
          <cell r="C99">
            <v>2.5861530000000004</v>
          </cell>
          <cell r="D99">
            <v>1.202213</v>
          </cell>
          <cell r="E99">
            <v>4.2201209999999989</v>
          </cell>
          <cell r="F99">
            <v>0.60944900000000002</v>
          </cell>
          <cell r="G99">
            <v>0.52254899999999993</v>
          </cell>
          <cell r="H99">
            <v>0.25546400000000002</v>
          </cell>
          <cell r="I99">
            <v>0.83323500000000006</v>
          </cell>
          <cell r="J99">
            <v>2.2809359999999996</v>
          </cell>
          <cell r="K99">
            <v>4.199396000000001</v>
          </cell>
          <cell r="L99">
            <v>7.9157079999999995</v>
          </cell>
          <cell r="M99">
            <v>7.4348179999999999</v>
          </cell>
        </row>
        <row r="100">
          <cell r="B100">
            <v>336.76181799999995</v>
          </cell>
          <cell r="C100">
            <v>325.54970799999995</v>
          </cell>
          <cell r="D100">
            <v>318.90088400000002</v>
          </cell>
          <cell r="E100">
            <v>290.30203799999992</v>
          </cell>
          <cell r="F100">
            <v>250.481111</v>
          </cell>
          <cell r="G100">
            <v>219.73164399999999</v>
          </cell>
          <cell r="H100">
            <v>197.14690600000003</v>
          </cell>
          <cell r="I100">
            <v>218.298967</v>
          </cell>
          <cell r="J100">
            <v>201.44562299999998</v>
          </cell>
          <cell r="K100">
            <v>256.58018099999998</v>
          </cell>
          <cell r="L100">
            <v>351.12974400000007</v>
          </cell>
          <cell r="M100">
            <v>340.74556000000001</v>
          </cell>
        </row>
        <row r="101">
          <cell r="B101">
            <v>207.39221799999996</v>
          </cell>
          <cell r="C101">
            <v>198.91372700000002</v>
          </cell>
          <cell r="D101">
            <v>200.76551000000001</v>
          </cell>
          <cell r="E101">
            <v>195.49948000000001</v>
          </cell>
          <cell r="F101">
            <v>185.05208599999992</v>
          </cell>
          <cell r="G101">
            <v>139.98778799999999</v>
          </cell>
          <cell r="H101">
            <v>141.71013500000001</v>
          </cell>
          <cell r="I101">
            <v>125.158238</v>
          </cell>
          <cell r="J101">
            <v>114.213651</v>
          </cell>
          <cell r="K101">
            <v>213.26547600000004</v>
          </cell>
          <cell r="L101">
            <v>200.13072599999998</v>
          </cell>
          <cell r="M101">
            <v>215.81151799999998</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73.328088000000022</v>
          </cell>
          <cell r="C103">
            <v>13.722963999999997</v>
          </cell>
          <cell r="D103">
            <v>31.748774000000001</v>
          </cell>
          <cell r="E103">
            <v>24.791065000000003</v>
          </cell>
          <cell r="F103">
            <v>1.993976</v>
          </cell>
          <cell r="G103">
            <v>4.424715</v>
          </cell>
          <cell r="H103">
            <v>5.2750180000000011</v>
          </cell>
          <cell r="I103">
            <v>1.578856</v>
          </cell>
          <cell r="J103">
            <v>3.2025230000000007</v>
          </cell>
          <cell r="K103">
            <v>7.0304060000000019</v>
          </cell>
          <cell r="L103">
            <v>17.817671999999998</v>
          </cell>
          <cell r="M103">
            <v>22.445917999999999</v>
          </cell>
        </row>
        <row r="104">
          <cell r="B104">
            <v>3194.9347110982121</v>
          </cell>
          <cell r="C104">
            <v>2139.6469487152112</v>
          </cell>
          <cell r="D104">
            <v>1944.8219248349906</v>
          </cell>
          <cell r="E104">
            <v>1314.8286398755317</v>
          </cell>
          <cell r="F104">
            <v>882.62875211849575</v>
          </cell>
          <cell r="G104">
            <v>755.28408792063908</v>
          </cell>
          <cell r="H104">
            <v>855.28013631675844</v>
          </cell>
          <cell r="I104">
            <v>812.19203945244874</v>
          </cell>
          <cell r="J104">
            <v>887.82506166653388</v>
          </cell>
          <cell r="K104">
            <v>1641.4371069994263</v>
          </cell>
          <cell r="L104">
            <v>2466.3278237417958</v>
          </cell>
          <cell r="M104">
            <v>2907.2076392599515</v>
          </cell>
        </row>
        <row r="112">
          <cell r="B112">
            <v>551.66553899999997</v>
          </cell>
          <cell r="C112">
            <v>389.81385799999998</v>
          </cell>
          <cell r="D112">
            <v>332.95324300000004</v>
          </cell>
          <cell r="E112">
            <v>268.01589000000001</v>
          </cell>
          <cell r="F112">
            <v>180.11054300000004</v>
          </cell>
          <cell r="G112">
            <v>134.53581800000001</v>
          </cell>
          <cell r="H112">
            <v>176.67440200000004</v>
          </cell>
          <cell r="I112">
            <v>137.27296399999997</v>
          </cell>
          <cell r="J112">
            <v>121.05091100000003</v>
          </cell>
          <cell r="K112">
            <v>309.29397300000011</v>
          </cell>
          <cell r="L112">
            <v>419.67380099999997</v>
          </cell>
          <cell r="M112">
            <v>500.41969900000009</v>
          </cell>
        </row>
        <row r="113">
          <cell r="B113">
            <v>659.87680400000011</v>
          </cell>
          <cell r="C113">
            <v>453.30953700000015</v>
          </cell>
          <cell r="D113">
            <v>415.3331729999997</v>
          </cell>
          <cell r="E113">
            <v>291.63518599999998</v>
          </cell>
          <cell r="F113">
            <v>179.25969400000002</v>
          </cell>
          <cell r="G113">
            <v>132.74645899999999</v>
          </cell>
          <cell r="H113">
            <v>116.15575600000001</v>
          </cell>
          <cell r="I113">
            <v>116.888541</v>
          </cell>
          <cell r="J113">
            <v>180.01199299999996</v>
          </cell>
          <cell r="K113">
            <v>326.64874199999991</v>
          </cell>
          <cell r="L113">
            <v>505.14905899999991</v>
          </cell>
          <cell r="M113">
            <v>583.60585500000002</v>
          </cell>
        </row>
        <row r="114">
          <cell r="B114">
            <v>798.57394999999985</v>
          </cell>
          <cell r="C114">
            <v>523.71604999999988</v>
          </cell>
          <cell r="D114">
            <v>469.12391200000002</v>
          </cell>
          <cell r="E114">
            <v>327.68669099999994</v>
          </cell>
          <cell r="F114">
            <v>222.59827200000004</v>
          </cell>
          <cell r="G114">
            <v>179.52453299999999</v>
          </cell>
          <cell r="H114">
            <v>160.48228100000006</v>
          </cell>
          <cell r="I114">
            <v>160.47281000000004</v>
          </cell>
          <cell r="J114">
            <v>204.91248199999993</v>
          </cell>
          <cell r="K114">
            <v>365.73141499999991</v>
          </cell>
          <cell r="L114">
            <v>613.8489440000003</v>
          </cell>
          <cell r="M114">
            <v>719.73676900000032</v>
          </cell>
        </row>
        <row r="115">
          <cell r="B115">
            <v>485.66847500000011</v>
          </cell>
          <cell r="C115">
            <v>349.80263400000007</v>
          </cell>
          <cell r="D115">
            <v>323.94357500000007</v>
          </cell>
          <cell r="E115">
            <v>257.89040400000005</v>
          </cell>
          <cell r="F115">
            <v>160.40491299999996</v>
          </cell>
          <cell r="G115">
            <v>109.709332</v>
          </cell>
          <cell r="H115">
            <v>112.87035100000001</v>
          </cell>
          <cell r="I115">
            <v>104.80710700000002</v>
          </cell>
          <cell r="J115">
            <v>147.07202699999999</v>
          </cell>
          <cell r="K115">
            <v>281.28094300000004</v>
          </cell>
          <cell r="L115">
            <v>379.39222699999999</v>
          </cell>
          <cell r="M115">
            <v>451.51752100000004</v>
          </cell>
        </row>
        <row r="116">
          <cell r="B116">
            <v>247.49718799999997</v>
          </cell>
          <cell r="C116">
            <v>172.45142799999999</v>
          </cell>
          <cell r="D116">
            <v>162.05822099999997</v>
          </cell>
          <cell r="E116">
            <v>110.38747600000002</v>
          </cell>
          <cell r="F116">
            <v>62.338808999999998</v>
          </cell>
          <cell r="G116">
            <v>44.652833999999999</v>
          </cell>
          <cell r="H116">
            <v>38.760277000000016</v>
          </cell>
          <cell r="I116">
            <v>38.511454000000001</v>
          </cell>
          <cell r="J116">
            <v>62.793506999999991</v>
          </cell>
          <cell r="K116">
            <v>125.39640500000003</v>
          </cell>
          <cell r="L116">
            <v>193.46769599999999</v>
          </cell>
          <cell r="M116">
            <v>228.66250699999995</v>
          </cell>
        </row>
        <row r="117">
          <cell r="B117">
            <v>400.67536299999995</v>
          </cell>
          <cell r="C117">
            <v>297.60028099999994</v>
          </cell>
          <cell r="D117">
            <v>269.70435599999996</v>
          </cell>
          <cell r="E117">
            <v>215.32897900000003</v>
          </cell>
          <cell r="F117">
            <v>135.46581300000003</v>
          </cell>
          <cell r="G117">
            <v>114.16741000000002</v>
          </cell>
          <cell r="H117">
            <v>91.981617</v>
          </cell>
          <cell r="I117">
            <v>98.516528999999991</v>
          </cell>
          <cell r="J117">
            <v>129.38417199999998</v>
          </cell>
          <cell r="K117">
            <v>219.46292899999997</v>
          </cell>
          <cell r="L117">
            <v>312.20215400000001</v>
          </cell>
          <cell r="M117">
            <v>354.40814900000004</v>
          </cell>
        </row>
        <row r="118">
          <cell r="B118">
            <v>301.05451499999998</v>
          </cell>
          <cell r="C118">
            <v>214.66226299999997</v>
          </cell>
          <cell r="D118">
            <v>194.37897300000003</v>
          </cell>
          <cell r="E118">
            <v>143.41268600000001</v>
          </cell>
          <cell r="F118">
            <v>71.260225000000005</v>
          </cell>
          <cell r="G118">
            <v>56.364818999999997</v>
          </cell>
          <cell r="H118">
            <v>50.762085999999996</v>
          </cell>
          <cell r="I118">
            <v>50.103700999999994</v>
          </cell>
          <cell r="J118">
            <v>73.143432999999987</v>
          </cell>
          <cell r="K118">
            <v>152.71107899999998</v>
          </cell>
          <cell r="L118">
            <v>224.15395599999999</v>
          </cell>
          <cell r="M118">
            <v>267.76402100000001</v>
          </cell>
        </row>
        <row r="119">
          <cell r="B119">
            <v>1751.5820380000002</v>
          </cell>
          <cell r="C119">
            <v>1137.9966349999997</v>
          </cell>
          <cell r="D119">
            <v>1056.3493409999999</v>
          </cell>
          <cell r="E119">
            <v>755.10201599999994</v>
          </cell>
          <cell r="F119">
            <v>393.07591100000002</v>
          </cell>
          <cell r="G119">
            <v>327.02887700000002</v>
          </cell>
          <cell r="H119">
            <v>286.50083599999999</v>
          </cell>
          <cell r="I119">
            <v>294.78669999999988</v>
          </cell>
          <cell r="J119">
            <v>355.78656799999999</v>
          </cell>
          <cell r="K119">
            <v>814.27690399999994</v>
          </cell>
          <cell r="L119">
            <v>1310.2341809999998</v>
          </cell>
          <cell r="M119">
            <v>1519.0294449999997</v>
          </cell>
        </row>
        <row r="120">
          <cell r="B120">
            <v>501.91626999999994</v>
          </cell>
          <cell r="C120">
            <v>335.10721699999999</v>
          </cell>
          <cell r="D120">
            <v>295.58518599999991</v>
          </cell>
          <cell r="E120">
            <v>213.92143799999999</v>
          </cell>
          <cell r="F120">
            <v>126.09006099999998</v>
          </cell>
          <cell r="G120">
            <v>104.79801999999999</v>
          </cell>
          <cell r="H120">
            <v>98.666395999999992</v>
          </cell>
          <cell r="I120">
            <v>98.422551000000013</v>
          </cell>
          <cell r="J120">
            <v>108.66513399999995</v>
          </cell>
          <cell r="K120">
            <v>229.05431999999996</v>
          </cell>
          <cell r="L120">
            <v>386.0870020000001</v>
          </cell>
          <cell r="M120">
            <v>450.86831399999988</v>
          </cell>
        </row>
        <row r="121">
          <cell r="B121">
            <v>646.93005000000005</v>
          </cell>
          <cell r="C121">
            <v>431.49140199999999</v>
          </cell>
          <cell r="D121">
            <v>373.07673999999997</v>
          </cell>
          <cell r="E121">
            <v>253.82731800000002</v>
          </cell>
          <cell r="F121">
            <v>115.987104</v>
          </cell>
          <cell r="G121">
            <v>86.43616200000001</v>
          </cell>
          <cell r="H121">
            <v>74.046743000000006</v>
          </cell>
          <cell r="I121">
            <v>74.547100999999998</v>
          </cell>
          <cell r="J121">
            <v>131.19051400000004</v>
          </cell>
          <cell r="K121">
            <v>285.05219400000004</v>
          </cell>
          <cell r="L121">
            <v>488.14167400000002</v>
          </cell>
          <cell r="M121">
            <v>591.06763599999999</v>
          </cell>
        </row>
        <row r="122">
          <cell r="B122">
            <v>617.62372099999993</v>
          </cell>
          <cell r="C122">
            <v>437.19954300000006</v>
          </cell>
          <cell r="D122">
            <v>385.68695399999996</v>
          </cell>
          <cell r="E122">
            <v>301.14070699999996</v>
          </cell>
          <cell r="F122">
            <v>163.39739400000005</v>
          </cell>
          <cell r="G122">
            <v>107.47420199999998</v>
          </cell>
          <cell r="H122">
            <v>108.39194600000002</v>
          </cell>
          <cell r="I122">
            <v>90.50404300000001</v>
          </cell>
          <cell r="J122">
            <v>145.043116</v>
          </cell>
          <cell r="K122">
            <v>301.33376199999992</v>
          </cell>
          <cell r="L122">
            <v>468.34730999999994</v>
          </cell>
          <cell r="M122">
            <v>586.77221899999995</v>
          </cell>
        </row>
        <row r="123">
          <cell r="B123">
            <v>2657.6645559999993</v>
          </cell>
          <cell r="C123">
            <v>1902.6679179999999</v>
          </cell>
          <cell r="D123">
            <v>1780.3900919999996</v>
          </cell>
          <cell r="E123">
            <v>1255.6477930000003</v>
          </cell>
          <cell r="F123">
            <v>853.61372700000015</v>
          </cell>
          <cell r="G123">
            <v>674.02100700000028</v>
          </cell>
          <cell r="H123">
            <v>549.15519199999983</v>
          </cell>
          <cell r="I123">
            <v>636.39895300000023</v>
          </cell>
          <cell r="J123">
            <v>816.13593899999989</v>
          </cell>
          <cell r="K123">
            <v>1402.5779359999999</v>
          </cell>
          <cell r="L123">
            <v>2147.3748390000001</v>
          </cell>
          <cell r="M123">
            <v>2427.0805350000005</v>
          </cell>
        </row>
        <row r="124">
          <cell r="B124">
            <v>1628.9356929999997</v>
          </cell>
          <cell r="C124">
            <v>1191.5831600000001</v>
          </cell>
          <cell r="D124">
            <v>1135.0832699999994</v>
          </cell>
          <cell r="E124">
            <v>876.05218100000025</v>
          </cell>
          <cell r="F124">
            <v>637.27332200000001</v>
          </cell>
          <cell r="G124">
            <v>526.36320199999989</v>
          </cell>
          <cell r="H124">
            <v>468.962039</v>
          </cell>
          <cell r="I124">
            <v>474.32100899999995</v>
          </cell>
          <cell r="J124">
            <v>589.80705599999965</v>
          </cell>
          <cell r="K124">
            <v>891.22049899999979</v>
          </cell>
          <cell r="L124">
            <v>1287.873902</v>
          </cell>
          <cell r="M124">
            <v>1459.4251059999999</v>
          </cell>
        </row>
        <row r="125">
          <cell r="B125">
            <v>518.51942999999994</v>
          </cell>
          <cell r="C125">
            <v>351.24500399999999</v>
          </cell>
          <cell r="D125">
            <v>323.23693199999997</v>
          </cell>
          <cell r="E125">
            <v>240.63858000000002</v>
          </cell>
          <cell r="F125">
            <v>163.131426</v>
          </cell>
          <cell r="G125">
            <v>142.341219</v>
          </cell>
          <cell r="H125">
            <v>117.41051999999999</v>
          </cell>
          <cell r="I125">
            <v>124.56775200000003</v>
          </cell>
          <cell r="J125">
            <v>157.28272200000001</v>
          </cell>
          <cell r="K125">
            <v>253.773763</v>
          </cell>
          <cell r="L125">
            <v>386.26366200000001</v>
          </cell>
          <cell r="M125">
            <v>420.39111200000008</v>
          </cell>
        </row>
        <row r="131">
          <cell r="B131">
            <v>0</v>
          </cell>
          <cell r="C131">
            <v>1498.1567190000005</v>
          </cell>
          <cell r="D131">
            <v>435.95139</v>
          </cell>
          <cell r="E131">
            <v>396.37604700000009</v>
          </cell>
          <cell r="F131">
            <v>612.07023200000003</v>
          </cell>
          <cell r="G131">
            <v>635.72125799999981</v>
          </cell>
          <cell r="H131">
            <v>2.2409480000000004</v>
          </cell>
          <cell r="I131">
            <v>664.2178449999999</v>
          </cell>
          <cell r="J131">
            <v>117.64328599999996</v>
          </cell>
          <cell r="K131">
            <v>47.371340000000004</v>
          </cell>
          <cell r="L131">
            <v>1009.7374669999997</v>
          </cell>
          <cell r="M131">
            <v>1569.845994</v>
          </cell>
          <cell r="N131">
            <v>1597.6128890000002</v>
          </cell>
          <cell r="O131">
            <v>521.44203300000015</v>
          </cell>
        </row>
        <row r="132">
          <cell r="B132">
            <v>35.435701000000002</v>
          </cell>
          <cell r="C132">
            <v>99.298883000000004</v>
          </cell>
          <cell r="D132">
            <v>66.823721000000035</v>
          </cell>
          <cell r="E132">
            <v>6.1189999999999998</v>
          </cell>
          <cell r="F132">
            <v>38.023378999999998</v>
          </cell>
          <cell r="G132">
            <v>28.951168000000003</v>
          </cell>
          <cell r="H132">
            <v>8.1914500000000015</v>
          </cell>
          <cell r="I132">
            <v>1.008702</v>
          </cell>
          <cell r="J132">
            <v>42.013536000000002</v>
          </cell>
          <cell r="K132">
            <v>61.670393000000033</v>
          </cell>
          <cell r="L132">
            <v>51.76003</v>
          </cell>
          <cell r="M132">
            <v>41.58441100000001</v>
          </cell>
          <cell r="N132">
            <v>5.6772969999999985</v>
          </cell>
          <cell r="O132">
            <v>8.9292400000000018</v>
          </cell>
        </row>
        <row r="133">
          <cell r="B133">
            <v>0</v>
          </cell>
          <cell r="C133">
            <v>0</v>
          </cell>
          <cell r="D133">
            <v>0.18204999999999999</v>
          </cell>
          <cell r="E133">
            <v>0</v>
          </cell>
          <cell r="F133">
            <v>0</v>
          </cell>
          <cell r="G133">
            <v>2.6035000000000004</v>
          </cell>
          <cell r="H133">
            <v>0.17066999999999999</v>
          </cell>
          <cell r="I133">
            <v>5124.7203679999975</v>
          </cell>
          <cell r="J133">
            <v>0</v>
          </cell>
          <cell r="K133">
            <v>0</v>
          </cell>
          <cell r="L133">
            <v>0</v>
          </cell>
          <cell r="M133">
            <v>0</v>
          </cell>
          <cell r="N133">
            <v>2.5228899999999994</v>
          </cell>
          <cell r="O133">
            <v>26.13824</v>
          </cell>
        </row>
        <row r="134">
          <cell r="B134">
            <v>0</v>
          </cell>
          <cell r="C134">
            <v>7.0499999999999993E-2</v>
          </cell>
          <cell r="D134">
            <v>7.4345999999999997</v>
          </cell>
          <cell r="E134">
            <v>0</v>
          </cell>
          <cell r="F134">
            <v>1.56748</v>
          </cell>
          <cell r="G134">
            <v>4.1477000000000004</v>
          </cell>
          <cell r="H134">
            <v>0.64166000000000001</v>
          </cell>
          <cell r="I134">
            <v>0.14786000000000002</v>
          </cell>
          <cell r="J134">
            <v>0.169179</v>
          </cell>
          <cell r="K134">
            <v>27.757999999999999</v>
          </cell>
          <cell r="L134">
            <v>3.5305800000000001</v>
          </cell>
          <cell r="M134">
            <v>41.917062000000001</v>
          </cell>
          <cell r="N134">
            <v>0.67103000000000002</v>
          </cell>
          <cell r="O134">
            <v>0.21199999999999999</v>
          </cell>
        </row>
        <row r="135">
          <cell r="B135">
            <v>31.59018</v>
          </cell>
          <cell r="C135">
            <v>0</v>
          </cell>
          <cell r="D135">
            <v>0.26641500000000001</v>
          </cell>
          <cell r="E135">
            <v>4.0168699999999999</v>
          </cell>
          <cell r="F135">
            <v>0.46822000000000003</v>
          </cell>
          <cell r="G135">
            <v>0</v>
          </cell>
          <cell r="H135">
            <v>1.3615200000000001</v>
          </cell>
          <cell r="I135">
            <v>0</v>
          </cell>
          <cell r="J135">
            <v>0</v>
          </cell>
          <cell r="K135">
            <v>0</v>
          </cell>
          <cell r="L135">
            <v>0.93600000000000005</v>
          </cell>
          <cell r="M135">
            <v>0</v>
          </cell>
          <cell r="N135">
            <v>53.737200000000001</v>
          </cell>
          <cell r="O135">
            <v>1.8134539999999999</v>
          </cell>
        </row>
        <row r="136">
          <cell r="B136">
            <v>0</v>
          </cell>
          <cell r="C136">
            <v>0</v>
          </cell>
          <cell r="D136">
            <v>0.21797900000000001</v>
          </cell>
          <cell r="E136">
            <v>1.5380100000000001</v>
          </cell>
          <cell r="F136">
            <v>0.15619999999999998</v>
          </cell>
          <cell r="G136">
            <v>1.1099999999999997E-2</v>
          </cell>
          <cell r="H136">
            <v>0</v>
          </cell>
          <cell r="I136">
            <v>0</v>
          </cell>
          <cell r="J136">
            <v>0</v>
          </cell>
          <cell r="K136">
            <v>0</v>
          </cell>
          <cell r="L136">
            <v>0</v>
          </cell>
          <cell r="M136">
            <v>0</v>
          </cell>
          <cell r="N136">
            <v>7.2999999999999995E-2</v>
          </cell>
          <cell r="O136">
            <v>0</v>
          </cell>
        </row>
        <row r="137">
          <cell r="B137">
            <v>0</v>
          </cell>
          <cell r="C137">
            <v>939.00872900000002</v>
          </cell>
          <cell r="D137">
            <v>14.259039</v>
          </cell>
          <cell r="E137">
            <v>1892.3630679999997</v>
          </cell>
          <cell r="F137">
            <v>191.05343299999998</v>
          </cell>
          <cell r="G137">
            <v>1036.3107300000001</v>
          </cell>
          <cell r="H137">
            <v>75.847369999999998</v>
          </cell>
          <cell r="I137">
            <v>284.45755299999996</v>
          </cell>
          <cell r="J137">
            <v>1176.4835009999997</v>
          </cell>
          <cell r="K137">
            <v>3031.8012039999999</v>
          </cell>
          <cell r="L137">
            <v>1760.9394930000001</v>
          </cell>
          <cell r="M137">
            <v>10323.621620000002</v>
          </cell>
          <cell r="N137">
            <v>8446.660039000004</v>
          </cell>
          <cell r="O137">
            <v>1501.9742220000001</v>
          </cell>
        </row>
        <row r="138">
          <cell r="B138">
            <v>0</v>
          </cell>
          <cell r="C138">
            <v>877.22675000000004</v>
          </cell>
          <cell r="D138">
            <v>0</v>
          </cell>
          <cell r="E138">
            <v>0</v>
          </cell>
          <cell r="F138">
            <v>40.747250000000001</v>
          </cell>
          <cell r="G138">
            <v>0</v>
          </cell>
          <cell r="H138">
            <v>0</v>
          </cell>
          <cell r="I138">
            <v>0</v>
          </cell>
          <cell r="J138">
            <v>0</v>
          </cell>
          <cell r="K138">
            <v>0</v>
          </cell>
          <cell r="L138">
            <v>0</v>
          </cell>
          <cell r="M138">
            <v>0</v>
          </cell>
          <cell r="N138">
            <v>0</v>
          </cell>
          <cell r="O138">
            <v>0</v>
          </cell>
        </row>
        <row r="139">
          <cell r="B139">
            <v>0</v>
          </cell>
          <cell r="C139">
            <v>0</v>
          </cell>
          <cell r="D139">
            <v>0</v>
          </cell>
          <cell r="E139">
            <v>0</v>
          </cell>
          <cell r="F139">
            <v>0</v>
          </cell>
          <cell r="G139">
            <v>0</v>
          </cell>
          <cell r="H139">
            <v>0</v>
          </cell>
          <cell r="I139">
            <v>0</v>
          </cell>
          <cell r="J139">
            <v>0</v>
          </cell>
          <cell r="K139">
            <v>0</v>
          </cell>
          <cell r="L139">
            <v>0</v>
          </cell>
          <cell r="M139">
            <v>5.6000000000000001E-2</v>
          </cell>
          <cell r="N139">
            <v>0</v>
          </cell>
          <cell r="O139">
            <v>0</v>
          </cell>
        </row>
        <row r="140">
          <cell r="B140">
            <v>0</v>
          </cell>
          <cell r="C140">
            <v>0</v>
          </cell>
          <cell r="D140">
            <v>58.313216999999995</v>
          </cell>
          <cell r="E140">
            <v>0.66422999999999999</v>
          </cell>
          <cell r="F140">
            <v>19.835474000000001</v>
          </cell>
          <cell r="G140">
            <v>0</v>
          </cell>
          <cell r="H140">
            <v>3.0157000000000003</v>
          </cell>
          <cell r="I140">
            <v>586.79716000000008</v>
          </cell>
          <cell r="J140">
            <v>0</v>
          </cell>
          <cell r="K140">
            <v>16.466999999999999</v>
          </cell>
          <cell r="L140">
            <v>0</v>
          </cell>
          <cell r="M140">
            <v>263.89377500000001</v>
          </cell>
          <cell r="N140">
            <v>2.8180149999999999</v>
          </cell>
          <cell r="O140">
            <v>17.888999999999999</v>
          </cell>
        </row>
        <row r="141">
          <cell r="B141">
            <v>0</v>
          </cell>
          <cell r="C141">
            <v>0</v>
          </cell>
          <cell r="D141">
            <v>0</v>
          </cell>
          <cell r="E141">
            <v>0</v>
          </cell>
          <cell r="F141">
            <v>0</v>
          </cell>
          <cell r="G141">
            <v>0</v>
          </cell>
          <cell r="H141">
            <v>0</v>
          </cell>
          <cell r="I141">
            <v>0</v>
          </cell>
          <cell r="J141">
            <v>0.34292999999999996</v>
          </cell>
          <cell r="K141">
            <v>0</v>
          </cell>
          <cell r="L141">
            <v>0</v>
          </cell>
          <cell r="M141">
            <v>11.819370999999999</v>
          </cell>
          <cell r="N141">
            <v>0</v>
          </cell>
          <cell r="O141">
            <v>28.507000000000001</v>
          </cell>
        </row>
        <row r="142">
          <cell r="B142">
            <v>805.78499999999997</v>
          </cell>
          <cell r="C142">
            <v>8.5290280000000003</v>
          </cell>
          <cell r="D142">
            <v>1192.5250800000003</v>
          </cell>
          <cell r="E142">
            <v>1.0325739999999999</v>
          </cell>
          <cell r="F142">
            <v>8.7680400000000009</v>
          </cell>
          <cell r="G142">
            <v>0</v>
          </cell>
          <cell r="H142">
            <v>510.42399999999998</v>
          </cell>
          <cell r="I142">
            <v>16.114000000000001</v>
          </cell>
          <cell r="J142">
            <v>377.50012400000003</v>
          </cell>
          <cell r="K142">
            <v>0</v>
          </cell>
          <cell r="L142">
            <v>282.13557799999995</v>
          </cell>
          <cell r="M142">
            <v>68.962000000000003</v>
          </cell>
          <cell r="N142">
            <v>6.6827600000000009</v>
          </cell>
          <cell r="O142">
            <v>28.616000000000003</v>
          </cell>
        </row>
        <row r="143">
          <cell r="B143">
            <v>0</v>
          </cell>
          <cell r="C143">
            <v>0.58686200000000011</v>
          </cell>
          <cell r="D143">
            <v>0</v>
          </cell>
          <cell r="E143">
            <v>24.421210000000002</v>
          </cell>
          <cell r="F143">
            <v>0</v>
          </cell>
          <cell r="G143">
            <v>0</v>
          </cell>
          <cell r="H143">
            <v>0</v>
          </cell>
          <cell r="I143">
            <v>1377.7679279999998</v>
          </cell>
          <cell r="J143">
            <v>0</v>
          </cell>
          <cell r="K143">
            <v>0</v>
          </cell>
          <cell r="L143">
            <v>0.36499999999999999</v>
          </cell>
          <cell r="M143">
            <v>555.220553</v>
          </cell>
          <cell r="N143">
            <v>59.360999999999997</v>
          </cell>
          <cell r="O143">
            <v>120.178</v>
          </cell>
        </row>
        <row r="144">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B145">
            <v>4.5999999999999999E-2</v>
          </cell>
          <cell r="C145">
            <v>20.584150000000001</v>
          </cell>
          <cell r="D145">
            <v>7.9061380000000012</v>
          </cell>
          <cell r="E145">
            <v>0.572542</v>
          </cell>
          <cell r="F145">
            <v>0.16200000000000001</v>
          </cell>
          <cell r="G145">
            <v>3.3680300000000005</v>
          </cell>
          <cell r="H145">
            <v>16.137222000000001</v>
          </cell>
          <cell r="I145">
            <v>46.662362999999999</v>
          </cell>
          <cell r="J145">
            <v>76.838855999999993</v>
          </cell>
          <cell r="K145">
            <v>0.34529399999999999</v>
          </cell>
          <cell r="L145">
            <v>7.754179999999999</v>
          </cell>
          <cell r="M145">
            <v>23.055932999999985</v>
          </cell>
          <cell r="N145">
            <v>2.2838970000000005</v>
          </cell>
          <cell r="O145">
            <v>1.6433700000000002</v>
          </cell>
        </row>
        <row r="146">
          <cell r="B146">
            <v>2648.6237599999995</v>
          </cell>
          <cell r="C146">
            <v>517.15917799999988</v>
          </cell>
          <cell r="D146">
            <v>2962.5284800000027</v>
          </cell>
          <cell r="E146">
            <v>837.25595800000008</v>
          </cell>
          <cell r="F146">
            <v>574.12609400000031</v>
          </cell>
          <cell r="G146">
            <v>927.78426600000023</v>
          </cell>
          <cell r="H146">
            <v>1181.741217</v>
          </cell>
          <cell r="I146">
            <v>1899.8556729999993</v>
          </cell>
          <cell r="J146">
            <v>1158.1904969999994</v>
          </cell>
          <cell r="K146">
            <v>366.38140699999997</v>
          </cell>
          <cell r="L146">
            <v>595.75658900000042</v>
          </cell>
          <cell r="M146">
            <v>4202.7517680000001</v>
          </cell>
          <cell r="N146">
            <v>988.80042200000059</v>
          </cell>
          <cell r="O146">
            <v>941.45956300000046</v>
          </cell>
        </row>
        <row r="153">
          <cell r="B153">
            <v>56.308879999999995</v>
          </cell>
          <cell r="C153">
            <v>21.243119999999998</v>
          </cell>
          <cell r="D153">
            <v>27.154589999999999</v>
          </cell>
          <cell r="E153">
            <v>1.3599100000000002</v>
          </cell>
          <cell r="F153">
            <v>4.3885899999999998</v>
          </cell>
          <cell r="G153">
            <v>3.2588200000000001</v>
          </cell>
          <cell r="H153">
            <v>3.9665700000000004</v>
          </cell>
          <cell r="I153">
            <v>6.9315200000000008</v>
          </cell>
          <cell r="J153">
            <v>0.81520000000000004</v>
          </cell>
          <cell r="K153">
            <v>5.1467499999999999</v>
          </cell>
          <cell r="L153">
            <v>49.931729999999995</v>
          </cell>
          <cell r="M153">
            <v>56.178150000000002</v>
          </cell>
        </row>
        <row r="154">
          <cell r="B154">
            <v>1000.9362460000001</v>
          </cell>
          <cell r="C154">
            <v>611.86052000000007</v>
          </cell>
          <cell r="D154">
            <v>550.07339400000001</v>
          </cell>
          <cell r="E154">
            <v>389.64815299999998</v>
          </cell>
          <cell r="F154">
            <v>153.166617</v>
          </cell>
          <cell r="G154">
            <v>115.32348599999999</v>
          </cell>
          <cell r="H154">
            <v>80.427700000000002</v>
          </cell>
          <cell r="I154">
            <v>94.241042000000007</v>
          </cell>
          <cell r="J154">
            <v>125.77087800000001</v>
          </cell>
          <cell r="K154">
            <v>374.83876600000002</v>
          </cell>
          <cell r="L154">
            <v>658.50962000000004</v>
          </cell>
          <cell r="M154">
            <v>764.85746600000004</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575.13258000000008</v>
          </cell>
          <cell r="C156">
            <v>348.70419299999998</v>
          </cell>
          <cell r="D156">
            <v>369.41837500000003</v>
          </cell>
          <cell r="E156">
            <v>222.33596900000001</v>
          </cell>
          <cell r="F156">
            <v>153.26100599999998</v>
          </cell>
          <cell r="G156">
            <v>116.39977800000001</v>
          </cell>
          <cell r="H156">
            <v>70.149237999999997</v>
          </cell>
          <cell r="I156">
            <v>72.288678000000004</v>
          </cell>
          <cell r="J156">
            <v>143.96983899999998</v>
          </cell>
          <cell r="K156">
            <v>207.410393</v>
          </cell>
          <cell r="L156">
            <v>401.14530199999996</v>
          </cell>
          <cell r="M156">
            <v>453.90419400000007</v>
          </cell>
        </row>
        <row r="157">
          <cell r="B157">
            <v>4762.2657090000002</v>
          </cell>
          <cell r="C157">
            <v>3287.9972909999997</v>
          </cell>
          <cell r="D157">
            <v>2853.2497549999998</v>
          </cell>
          <cell r="E157">
            <v>2101.1727980000001</v>
          </cell>
          <cell r="F157">
            <v>1206.0574930000002</v>
          </cell>
          <cell r="G157">
            <v>889.14513099999976</v>
          </cell>
          <cell r="H157">
            <v>621.85239299999989</v>
          </cell>
          <cell r="I157">
            <v>715.91646099999991</v>
          </cell>
          <cell r="J157">
            <v>1188.1018280000001</v>
          </cell>
          <cell r="K157">
            <v>2225.3696849999997</v>
          </cell>
          <cell r="L157">
            <v>3509.8227140000004</v>
          </cell>
          <cell r="M157">
            <v>4178.7461979999998</v>
          </cell>
        </row>
        <row r="158">
          <cell r="B158">
            <v>0.29799999999999999</v>
          </cell>
          <cell r="C158">
            <v>0.19600000000000001</v>
          </cell>
          <cell r="D158">
            <v>0</v>
          </cell>
          <cell r="E158">
            <v>9.0999999999999998E-2</v>
          </cell>
          <cell r="F158">
            <v>0</v>
          </cell>
          <cell r="G158">
            <v>0</v>
          </cell>
          <cell r="H158">
            <v>0</v>
          </cell>
          <cell r="I158">
            <v>0</v>
          </cell>
          <cell r="J158">
            <v>2.1000000000000001E-2</v>
          </cell>
          <cell r="K158">
            <v>7.5999999999999998E-2</v>
          </cell>
          <cell r="L158">
            <v>9.4E-2</v>
          </cell>
          <cell r="M158">
            <v>0.187</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2">
          <cell r="B162">
            <v>98.008571000000032</v>
          </cell>
          <cell r="C162">
            <v>68.458877999999984</v>
          </cell>
          <cell r="D162">
            <v>63.011163000000003</v>
          </cell>
          <cell r="E162">
            <v>44.384729000000007</v>
          </cell>
          <cell r="F162">
            <v>23.286592999999996</v>
          </cell>
          <cell r="G162">
            <v>21.598074</v>
          </cell>
          <cell r="H162">
            <v>6.5616940000000001</v>
          </cell>
          <cell r="I162">
            <v>11.454621000000001</v>
          </cell>
          <cell r="J162">
            <v>21.653371000000003</v>
          </cell>
          <cell r="K162">
            <v>48.605956999999997</v>
          </cell>
          <cell r="L162">
            <v>82.605693999999986</v>
          </cell>
          <cell r="M162">
            <v>77.526407000000006</v>
          </cell>
        </row>
        <row r="163">
          <cell r="B163">
            <v>96.903320000000008</v>
          </cell>
          <cell r="C163">
            <v>83.41789</v>
          </cell>
          <cell r="D163">
            <v>87.574250000000006</v>
          </cell>
          <cell r="E163">
            <v>77.139060000000001</v>
          </cell>
          <cell r="F163">
            <v>77.179490000000001</v>
          </cell>
          <cell r="G163">
            <v>69.909639999999996</v>
          </cell>
          <cell r="H163">
            <v>66.302940000000007</v>
          </cell>
          <cell r="I163">
            <v>74.627690000000001</v>
          </cell>
          <cell r="J163">
            <v>67.406759999999991</v>
          </cell>
          <cell r="K163">
            <v>48.826709999999999</v>
          </cell>
          <cell r="L163">
            <v>84.55328999999999</v>
          </cell>
          <cell r="M163">
            <v>90.561800000000005</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0.55146000000000006</v>
          </cell>
          <cell r="C165">
            <v>0.86016000000000004</v>
          </cell>
          <cell r="D165">
            <v>0</v>
          </cell>
          <cell r="E165">
            <v>0</v>
          </cell>
          <cell r="F165">
            <v>0</v>
          </cell>
          <cell r="G165">
            <v>0</v>
          </cell>
          <cell r="H165">
            <v>0</v>
          </cell>
          <cell r="I165">
            <v>0</v>
          </cell>
          <cell r="J165">
            <v>0</v>
          </cell>
          <cell r="K165">
            <v>0</v>
          </cell>
          <cell r="L165">
            <v>0</v>
          </cell>
          <cell r="M165">
            <v>0</v>
          </cell>
        </row>
        <row r="166">
          <cell r="B166">
            <v>3.7999999999999999E-2</v>
          </cell>
          <cell r="C166">
            <v>3.6999999999999998E-2</v>
          </cell>
          <cell r="D166">
            <v>4.3999999999999997E-2</v>
          </cell>
          <cell r="E166">
            <v>4.2000000000000003E-2</v>
          </cell>
          <cell r="F166">
            <v>0</v>
          </cell>
          <cell r="G166">
            <v>0</v>
          </cell>
          <cell r="H166">
            <v>0</v>
          </cell>
          <cell r="I166">
            <v>0</v>
          </cell>
          <cell r="J166">
            <v>2.5000000000000001E-2</v>
          </cell>
          <cell r="K166">
            <v>4.8000000000000001E-2</v>
          </cell>
          <cell r="L166">
            <v>5.8999999999999997E-2</v>
          </cell>
          <cell r="M166">
            <v>4.3999999999999997E-2</v>
          </cell>
        </row>
        <row r="167">
          <cell r="B167">
            <v>961.68217899999979</v>
          </cell>
          <cell r="C167">
            <v>798.62759000000028</v>
          </cell>
          <cell r="D167">
            <v>791.68223499999976</v>
          </cell>
          <cell r="E167">
            <v>598.98732000000007</v>
          </cell>
          <cell r="F167">
            <v>345.59844200000003</v>
          </cell>
          <cell r="G167">
            <v>244.83389199999993</v>
          </cell>
          <cell r="H167">
            <v>259.46904499999999</v>
          </cell>
          <cell r="I167">
            <v>238.50152200000008</v>
          </cell>
          <cell r="J167">
            <v>327.49131299999999</v>
          </cell>
          <cell r="K167">
            <v>683.81721300000027</v>
          </cell>
          <cell r="L167">
            <v>953.03649599999983</v>
          </cell>
          <cell r="M167">
            <v>1075.543066</v>
          </cell>
        </row>
        <row r="168">
          <cell r="B168">
            <v>63.316425000000002</v>
          </cell>
          <cell r="C168">
            <v>35.581732000000002</v>
          </cell>
          <cell r="D168">
            <v>29.891777999999999</v>
          </cell>
          <cell r="E168">
            <v>17.606798000000001</v>
          </cell>
          <cell r="F168">
            <v>13.232469000000002</v>
          </cell>
          <cell r="G168">
            <v>8.6750139999999991</v>
          </cell>
          <cell r="H168">
            <v>8.3614429999999995</v>
          </cell>
          <cell r="I168">
            <v>8.9184390000000011</v>
          </cell>
          <cell r="J168">
            <v>19.280169000000001</v>
          </cell>
          <cell r="K168">
            <v>30.320961</v>
          </cell>
          <cell r="L168">
            <v>49.193139000000002</v>
          </cell>
          <cell r="M168">
            <v>51.431556000000008</v>
          </cell>
        </row>
        <row r="170">
          <cell r="B170">
            <v>3.46</v>
          </cell>
          <cell r="C170">
            <v>5.05</v>
          </cell>
          <cell r="D170">
            <v>3.6320000000000001</v>
          </cell>
          <cell r="E170">
            <v>3.472</v>
          </cell>
          <cell r="F170">
            <v>2.57</v>
          </cell>
          <cell r="G170">
            <v>2.0098780000000001</v>
          </cell>
          <cell r="H170">
            <v>1.964105</v>
          </cell>
          <cell r="I170">
            <v>2.4906190000000001</v>
          </cell>
          <cell r="J170">
            <v>2.444099</v>
          </cell>
          <cell r="K170">
            <v>3.6320000000000001</v>
          </cell>
          <cell r="L170">
            <v>3.524</v>
          </cell>
          <cell r="M170">
            <v>3.9039999999999999</v>
          </cell>
        </row>
        <row r="171">
          <cell r="B171">
            <v>0.84442399999999995</v>
          </cell>
          <cell r="C171">
            <v>1.4708919999999999</v>
          </cell>
          <cell r="D171">
            <v>1.574076</v>
          </cell>
          <cell r="E171">
            <v>1.752921</v>
          </cell>
          <cell r="F171">
            <v>1.3132409999999999</v>
          </cell>
          <cell r="G171">
            <v>1.5104980000000001</v>
          </cell>
          <cell r="H171">
            <v>1.2306889999999999</v>
          </cell>
          <cell r="I171">
            <v>0.92045500000000002</v>
          </cell>
          <cell r="J171">
            <v>1.0245390000000001</v>
          </cell>
          <cell r="K171">
            <v>1.1953090000000002</v>
          </cell>
          <cell r="L171">
            <v>1.0235909999999999</v>
          </cell>
          <cell r="M171">
            <v>0.91765399999999997</v>
          </cell>
        </row>
        <row r="172">
          <cell r="B172">
            <v>55.021015999999996</v>
          </cell>
          <cell r="C172">
            <v>45.693416000000006</v>
          </cell>
          <cell r="D172">
            <v>43.832010000000018</v>
          </cell>
          <cell r="E172">
            <v>36.330558000000003</v>
          </cell>
          <cell r="F172">
            <v>29.268256000000012</v>
          </cell>
          <cell r="G172">
            <v>23.885017000000005</v>
          </cell>
          <cell r="H172">
            <v>21.636954999999997</v>
          </cell>
          <cell r="I172">
            <v>20.235430000000001</v>
          </cell>
          <cell r="J172">
            <v>25.892252000000006</v>
          </cell>
          <cell r="K172">
            <v>38.372672000000001</v>
          </cell>
          <cell r="L172">
            <v>48.425518000000004</v>
          </cell>
          <cell r="M172">
            <v>53.962821000000019</v>
          </cell>
        </row>
        <row r="180">
          <cell r="B180">
            <v>1576.0312000000006</v>
          </cell>
          <cell r="C180">
            <v>1576.3686000000005</v>
          </cell>
          <cell r="D180">
            <v>1576.3756000000005</v>
          </cell>
          <cell r="E180">
            <v>1571.9986000000006</v>
          </cell>
          <cell r="F180">
            <v>1571.9986000000006</v>
          </cell>
          <cell r="G180">
            <v>1571.9986000000006</v>
          </cell>
          <cell r="H180">
            <v>1572.0936000000006</v>
          </cell>
          <cell r="I180">
            <v>1570.5936000000006</v>
          </cell>
          <cell r="J180">
            <v>1570.5686000000007</v>
          </cell>
          <cell r="K180">
            <v>1567.4436000000007</v>
          </cell>
          <cell r="L180">
            <v>1567.4436000000007</v>
          </cell>
          <cell r="M180">
            <v>1567.4436000000007</v>
          </cell>
        </row>
        <row r="181">
          <cell r="B181">
            <v>2164.307000000003</v>
          </cell>
          <cell r="C181">
            <v>2164.4070000000033</v>
          </cell>
          <cell r="D181">
            <v>2165.0100000000034</v>
          </cell>
          <cell r="E181">
            <v>2161.8930000000032</v>
          </cell>
          <cell r="F181">
            <v>2161.8880000000031</v>
          </cell>
          <cell r="G181">
            <v>2161.8040000000028</v>
          </cell>
          <cell r="H181">
            <v>2167.5680000000034</v>
          </cell>
          <cell r="I181">
            <v>2146.4080000000031</v>
          </cell>
          <cell r="J181">
            <v>2167.5680000000038</v>
          </cell>
          <cell r="K181">
            <v>2168.4820000000036</v>
          </cell>
          <cell r="L181">
            <v>2168.4620000000036</v>
          </cell>
          <cell r="M181">
            <v>2171.5680000000034</v>
          </cell>
        </row>
        <row r="182">
          <cell r="B182">
            <v>1568.2801999999988</v>
          </cell>
          <cell r="C182">
            <v>1567.1911999999988</v>
          </cell>
          <cell r="D182">
            <v>1567.4431999999988</v>
          </cell>
          <cell r="E182">
            <v>1568.0865599999988</v>
          </cell>
          <cell r="F182">
            <v>1566.2296599999988</v>
          </cell>
          <cell r="G182">
            <v>1566.2296599999988</v>
          </cell>
          <cell r="H182">
            <v>1566.698159999999</v>
          </cell>
          <cell r="I182">
            <v>1566.698159999999</v>
          </cell>
          <cell r="J182">
            <v>1566.4181599999988</v>
          </cell>
          <cell r="K182">
            <v>1547.8221599999993</v>
          </cell>
          <cell r="L182">
            <v>1547.8502599999993</v>
          </cell>
          <cell r="M182">
            <v>1547.985259999999</v>
          </cell>
        </row>
        <row r="183">
          <cell r="B183">
            <v>2831.5130000000004</v>
          </cell>
          <cell r="C183">
            <v>2831.0750000000003</v>
          </cell>
          <cell r="D183">
            <v>2831.0750000000003</v>
          </cell>
          <cell r="E183">
            <v>2828.7750000000005</v>
          </cell>
          <cell r="F183">
            <v>2828.7750000000005</v>
          </cell>
          <cell r="G183">
            <v>2828.7750000000005</v>
          </cell>
          <cell r="H183">
            <v>2829.2010000000005</v>
          </cell>
          <cell r="I183">
            <v>2829.2010000000005</v>
          </cell>
          <cell r="J183">
            <v>2812.4060000000004</v>
          </cell>
          <cell r="K183">
            <v>2812.386</v>
          </cell>
          <cell r="L183">
            <v>2812.386</v>
          </cell>
          <cell r="M183">
            <v>2812.386</v>
          </cell>
        </row>
        <row r="184">
          <cell r="B184">
            <v>638.88810000000035</v>
          </cell>
          <cell r="C184">
            <v>624.19960000000037</v>
          </cell>
          <cell r="D184">
            <v>624.15660000000037</v>
          </cell>
          <cell r="E184">
            <v>624.70060000000035</v>
          </cell>
          <cell r="F184">
            <v>624.70060000000035</v>
          </cell>
          <cell r="G184">
            <v>624.70460000000026</v>
          </cell>
          <cell r="H184">
            <v>624.63070000000027</v>
          </cell>
          <cell r="I184">
            <v>624.53020000000026</v>
          </cell>
          <cell r="J184">
            <v>624.52720000000022</v>
          </cell>
          <cell r="K184">
            <v>625.74760000000026</v>
          </cell>
          <cell r="L184">
            <v>626.30200000000025</v>
          </cell>
          <cell r="M184">
            <v>625.74760000000026</v>
          </cell>
        </row>
        <row r="185">
          <cell r="B185">
            <v>973.08539999999971</v>
          </cell>
          <cell r="C185">
            <v>972.82509999999979</v>
          </cell>
          <cell r="D185">
            <v>973.04809999999964</v>
          </cell>
          <cell r="E185">
            <v>982.94709999999975</v>
          </cell>
          <cell r="F185">
            <v>982.94709999999975</v>
          </cell>
          <cell r="G185">
            <v>982.82609999999977</v>
          </cell>
          <cell r="H185">
            <v>980.74009999999964</v>
          </cell>
          <cell r="I185">
            <v>980.73109999999963</v>
          </cell>
          <cell r="J185">
            <v>980.73109999999963</v>
          </cell>
          <cell r="K185">
            <v>980.73109999999963</v>
          </cell>
          <cell r="L185">
            <v>980.73109999999963</v>
          </cell>
          <cell r="M185">
            <v>980.7370999999996</v>
          </cell>
        </row>
        <row r="186">
          <cell r="B186">
            <v>452.0224</v>
          </cell>
          <cell r="C186">
            <v>452.32439999999991</v>
          </cell>
          <cell r="D186">
            <v>451.76940000000002</v>
          </cell>
          <cell r="E186">
            <v>451.76940000000002</v>
          </cell>
          <cell r="F186">
            <v>452.77139999999997</v>
          </cell>
          <cell r="G186">
            <v>453.98839999999996</v>
          </cell>
          <cell r="H186">
            <v>453.89839999999998</v>
          </cell>
          <cell r="I186">
            <v>454.61739999999998</v>
          </cell>
          <cell r="J186">
            <v>454.61739999999998</v>
          </cell>
          <cell r="K186">
            <v>456.91540000000003</v>
          </cell>
          <cell r="L186">
            <v>455.56140000000005</v>
          </cell>
          <cell r="M186">
            <v>455.56140000000005</v>
          </cell>
        </row>
        <row r="187">
          <cell r="B187">
            <v>6018.4544999999925</v>
          </cell>
          <cell r="C187">
            <v>6018.4545999999928</v>
          </cell>
          <cell r="D187">
            <v>6018.5139999999928</v>
          </cell>
          <cell r="E187">
            <v>6030.6209999999928</v>
          </cell>
          <cell r="F187">
            <v>6028.1939999999931</v>
          </cell>
          <cell r="G187">
            <v>6011.2179999999944</v>
          </cell>
          <cell r="H187">
            <v>6006.9599999999946</v>
          </cell>
          <cell r="I187">
            <v>6005.1439999999948</v>
          </cell>
          <cell r="J187">
            <v>6000.6279999999952</v>
          </cell>
          <cell r="K187">
            <v>5968.6262999999963</v>
          </cell>
          <cell r="L187">
            <v>5968.8062999999966</v>
          </cell>
          <cell r="M187">
            <v>5968.9677999999967</v>
          </cell>
        </row>
        <row r="188">
          <cell r="B188">
            <v>1365.5904499999988</v>
          </cell>
          <cell r="C188">
            <v>1360.7084499999989</v>
          </cell>
          <cell r="D188">
            <v>1360.7084499999989</v>
          </cell>
          <cell r="E188">
            <v>1234.2454500000006</v>
          </cell>
          <cell r="F188">
            <v>1234.2454500000006</v>
          </cell>
          <cell r="G188">
            <v>1234.2454500000006</v>
          </cell>
          <cell r="H188">
            <v>1253.2634499999999</v>
          </cell>
          <cell r="I188">
            <v>1253.2634499999999</v>
          </cell>
          <cell r="J188">
            <v>1253.2634499999999</v>
          </cell>
          <cell r="K188">
            <v>1249.0634499999999</v>
          </cell>
          <cell r="L188">
            <v>1246.70145</v>
          </cell>
          <cell r="M188">
            <v>1246.70145</v>
          </cell>
        </row>
        <row r="189">
          <cell r="B189">
            <v>3497.8317000000002</v>
          </cell>
          <cell r="C189">
            <v>3497.8217</v>
          </cell>
          <cell r="D189">
            <v>3497.8217</v>
          </cell>
          <cell r="E189">
            <v>3498.0787</v>
          </cell>
          <cell r="F189">
            <v>3498.0787</v>
          </cell>
          <cell r="G189">
            <v>3498.0756999999994</v>
          </cell>
          <cell r="H189">
            <v>3495.0026999999995</v>
          </cell>
          <cell r="I189">
            <v>3495.0056999999997</v>
          </cell>
          <cell r="J189">
            <v>3495.0026999999995</v>
          </cell>
          <cell r="K189">
            <v>3494.7832999999991</v>
          </cell>
          <cell r="L189">
            <v>3494.7832999999991</v>
          </cell>
          <cell r="M189">
            <v>3494.7832999999991</v>
          </cell>
        </row>
        <row r="190">
          <cell r="B190">
            <v>1058.4918000000002</v>
          </cell>
          <cell r="C190">
            <v>1058.4918000000002</v>
          </cell>
          <cell r="D190">
            <v>1058.4918000000002</v>
          </cell>
          <cell r="E190">
            <v>1050.9458000000002</v>
          </cell>
          <cell r="F190">
            <v>1050.9458000000002</v>
          </cell>
          <cell r="G190">
            <v>1050.4758000000004</v>
          </cell>
          <cell r="H190">
            <v>1058.3618000000001</v>
          </cell>
          <cell r="I190">
            <v>1058.3618000000001</v>
          </cell>
          <cell r="J190">
            <v>1058.4118000000001</v>
          </cell>
          <cell r="K190">
            <v>1038.7928000000006</v>
          </cell>
          <cell r="L190">
            <v>1038.7928000000006</v>
          </cell>
          <cell r="M190">
            <v>1038.6728000000005</v>
          </cell>
        </row>
        <row r="191">
          <cell r="B191">
            <v>4661.5541999999987</v>
          </cell>
          <cell r="C191">
            <v>4660.7891999999993</v>
          </cell>
          <cell r="D191">
            <v>4660.9892</v>
          </cell>
          <cell r="E191">
            <v>4664.1091999999999</v>
          </cell>
          <cell r="F191">
            <v>4658.1091999999999</v>
          </cell>
          <cell r="G191">
            <v>4612.9632000000001</v>
          </cell>
          <cell r="H191">
            <v>4605.6742000000013</v>
          </cell>
          <cell r="I191">
            <v>4605.6722000000009</v>
          </cell>
          <cell r="J191">
            <v>4606.1722000000009</v>
          </cell>
          <cell r="K191">
            <v>4559.9132000000009</v>
          </cell>
          <cell r="L191">
            <v>4559.4612000000006</v>
          </cell>
          <cell r="M191">
            <v>4561.3752000000013</v>
          </cell>
        </row>
        <row r="192">
          <cell r="B192">
            <v>9912.8393000000015</v>
          </cell>
          <cell r="C192">
            <v>9912.2973000000002</v>
          </cell>
          <cell r="D192">
            <v>9912.2847999999994</v>
          </cell>
          <cell r="E192">
            <v>9913.0388000000003</v>
          </cell>
          <cell r="F192">
            <v>9913.0388000000003</v>
          </cell>
          <cell r="G192">
            <v>9913.0717999999961</v>
          </cell>
          <cell r="H192">
            <v>9903.6548000000003</v>
          </cell>
          <cell r="I192">
            <v>9903.6548000000003</v>
          </cell>
          <cell r="J192">
            <v>9903.6548000000003</v>
          </cell>
          <cell r="K192">
            <v>9903.6548000000003</v>
          </cell>
          <cell r="L192">
            <v>9903.6548000000003</v>
          </cell>
          <cell r="M192">
            <v>9903.6548000000003</v>
          </cell>
        </row>
        <row r="193">
          <cell r="B193">
            <v>1269.7549999999994</v>
          </cell>
          <cell r="C193">
            <v>1269.7549999999994</v>
          </cell>
          <cell r="D193">
            <v>1269.4149999999995</v>
          </cell>
          <cell r="E193">
            <v>1269.6609999999994</v>
          </cell>
          <cell r="F193">
            <v>1269.6609999999994</v>
          </cell>
          <cell r="G193">
            <v>1270.7349999999992</v>
          </cell>
          <cell r="H193">
            <v>1270.7349999999992</v>
          </cell>
          <cell r="I193">
            <v>1270.7349999999992</v>
          </cell>
          <cell r="J193">
            <v>1270.7149999999992</v>
          </cell>
          <cell r="K193">
            <v>1270.2169999999992</v>
          </cell>
          <cell r="L193">
            <v>1270.2169999999992</v>
          </cell>
          <cell r="M193">
            <v>1272.7769999999991</v>
          </cell>
        </row>
        <row r="201">
          <cell r="B201">
            <v>1988.7722349999997</v>
          </cell>
          <cell r="C201">
            <v>1509.3538129999993</v>
          </cell>
          <cell r="D201">
            <v>1397.7265550000002</v>
          </cell>
          <cell r="E201">
            <v>1148.628665</v>
          </cell>
          <cell r="F201">
            <v>1009.2821449999998</v>
          </cell>
          <cell r="G201">
            <v>889.30793300000028</v>
          </cell>
          <cell r="H201">
            <v>787.02042000000029</v>
          </cell>
          <cell r="I201">
            <v>805.89863200000002</v>
          </cell>
          <cell r="J201">
            <v>865.96320200000014</v>
          </cell>
          <cell r="K201">
            <v>1161.6996830000001</v>
          </cell>
          <cell r="L201">
            <v>1546.980599</v>
          </cell>
          <cell r="M201">
            <v>1630.5934020000002</v>
          </cell>
        </row>
        <row r="202">
          <cell r="B202">
            <v>314.43469600000003</v>
          </cell>
          <cell r="C202">
            <v>254.30757699999998</v>
          </cell>
          <cell r="D202">
            <v>231.24476499999997</v>
          </cell>
          <cell r="E202">
            <v>177.047642</v>
          </cell>
          <cell r="F202">
            <v>133.485277</v>
          </cell>
          <cell r="G202">
            <v>116.08096900000001</v>
          </cell>
          <cell r="H202">
            <v>111.594599</v>
          </cell>
          <cell r="I202">
            <v>121.03664499999999</v>
          </cell>
          <cell r="J202">
            <v>113.089032</v>
          </cell>
          <cell r="K202">
            <v>179.89421099999998</v>
          </cell>
          <cell r="L202">
            <v>227.826491</v>
          </cell>
          <cell r="M202">
            <v>265.91231900000002</v>
          </cell>
        </row>
        <row r="203">
          <cell r="B203">
            <v>103.205364</v>
          </cell>
          <cell r="C203">
            <v>84.998989000000009</v>
          </cell>
          <cell r="D203">
            <v>60.823780999999997</v>
          </cell>
          <cell r="E203">
            <v>47.984081999999994</v>
          </cell>
          <cell r="F203">
            <v>17.756594</v>
          </cell>
          <cell r="G203">
            <v>4.8103900000000008</v>
          </cell>
          <cell r="H203">
            <v>4.1574099999999996</v>
          </cell>
          <cell r="I203">
            <v>3.8885939999999994</v>
          </cell>
          <cell r="J203">
            <v>7.0743450000000001</v>
          </cell>
          <cell r="K203">
            <v>30.959159999999997</v>
          </cell>
          <cell r="L203">
            <v>69.010783999999987</v>
          </cell>
          <cell r="M203">
            <v>97.517302000000001</v>
          </cell>
        </row>
        <row r="204">
          <cell r="B204">
            <v>51.950377999999994</v>
          </cell>
          <cell r="C204">
            <v>34.313905999999996</v>
          </cell>
          <cell r="D204">
            <v>26.497553999999997</v>
          </cell>
          <cell r="E204">
            <v>19.003565000000002</v>
          </cell>
          <cell r="F204">
            <v>6.2011260000000012</v>
          </cell>
          <cell r="G204">
            <v>2.8934799999999998</v>
          </cell>
          <cell r="H204">
            <v>2.1741160000000002</v>
          </cell>
          <cell r="I204">
            <v>2.5859529999999999</v>
          </cell>
          <cell r="J204">
            <v>4.2836350000000003</v>
          </cell>
          <cell r="K204">
            <v>14.962713000000001</v>
          </cell>
          <cell r="L204">
            <v>32.352787000000006</v>
          </cell>
          <cell r="M204">
            <v>40.437474000000009</v>
          </cell>
        </row>
        <row r="205">
          <cell r="B205">
            <v>73.907429999999991</v>
          </cell>
          <cell r="C205">
            <v>59.674689999999991</v>
          </cell>
          <cell r="D205">
            <v>56.937942</v>
          </cell>
          <cell r="E205">
            <v>45.494248000000006</v>
          </cell>
          <cell r="F205">
            <v>35.049373999999993</v>
          </cell>
          <cell r="G205">
            <v>25.222608000000005</v>
          </cell>
          <cell r="H205">
            <v>20.402159999999995</v>
          </cell>
          <cell r="I205">
            <v>18.290945999999995</v>
          </cell>
          <cell r="J205">
            <v>31.141836999999999</v>
          </cell>
          <cell r="K205">
            <v>48.442775999999988</v>
          </cell>
          <cell r="L205">
            <v>58.168648000000005</v>
          </cell>
          <cell r="M205">
            <v>54.789953000000011</v>
          </cell>
        </row>
        <row r="206">
          <cell r="B206">
            <v>5314.1871050000018</v>
          </cell>
          <cell r="C206">
            <v>3254.6908569999996</v>
          </cell>
          <cell r="D206">
            <v>3276.2081619999999</v>
          </cell>
          <cell r="E206">
            <v>2140.9252710000001</v>
          </cell>
          <cell r="F206">
            <v>1145.0548649999998</v>
          </cell>
          <cell r="G206">
            <v>889.047507</v>
          </cell>
          <cell r="H206">
            <v>790.13161500000001</v>
          </cell>
          <cell r="I206">
            <v>818.0751790000005</v>
          </cell>
          <cell r="J206">
            <v>1284.0952509999997</v>
          </cell>
          <cell r="K206">
            <v>2793.705542000002</v>
          </cell>
          <cell r="L206">
            <v>4326.3681899999974</v>
          </cell>
          <cell r="M206">
            <v>4906.4912010000025</v>
          </cell>
        </row>
        <row r="207">
          <cell r="B207">
            <v>2777.9129579999985</v>
          </cell>
          <cell r="C207">
            <v>2083.4906829999995</v>
          </cell>
          <cell r="D207">
            <v>1626.1847719999998</v>
          </cell>
          <cell r="E207">
            <v>1179.4553119999989</v>
          </cell>
          <cell r="F207">
            <v>551.6649759999998</v>
          </cell>
          <cell r="G207">
            <v>351.46408799999983</v>
          </cell>
          <cell r="H207">
            <v>322.56758700000012</v>
          </cell>
          <cell r="I207">
            <v>299.58868799999993</v>
          </cell>
          <cell r="J207">
            <v>429.82384800000011</v>
          </cell>
          <cell r="K207">
            <v>1101.4067060000002</v>
          </cell>
          <cell r="L207">
            <v>1948.6059669999993</v>
          </cell>
          <cell r="M207">
            <v>2527.5017789999974</v>
          </cell>
        </row>
        <row r="208">
          <cell r="B208">
            <v>278.11003200000005</v>
          </cell>
          <cell r="C208">
            <v>182.48295500000006</v>
          </cell>
          <cell r="D208">
            <v>157.91658900000002</v>
          </cell>
          <cell r="E208">
            <v>106.79679100000001</v>
          </cell>
          <cell r="F208">
            <v>50.425460000000001</v>
          </cell>
          <cell r="G208">
            <v>32.037745000000001</v>
          </cell>
          <cell r="H208">
            <v>36.939429000000004</v>
          </cell>
          <cell r="I208">
            <v>31.800995999999998</v>
          </cell>
          <cell r="J208">
            <v>56.174126000000001</v>
          </cell>
          <cell r="K208">
            <v>124.63864100000002</v>
          </cell>
          <cell r="L208">
            <v>207.163175</v>
          </cell>
          <cell r="M208">
            <v>240.20240299999998</v>
          </cell>
        </row>
        <row r="215">
          <cell r="B215">
            <v>260.20172700000001</v>
          </cell>
          <cell r="C215">
            <v>34.048538000000001</v>
          </cell>
          <cell r="D215">
            <v>175.65179900000001</v>
          </cell>
          <cell r="E215">
            <v>35.613153000000004</v>
          </cell>
          <cell r="F215">
            <v>4.373659</v>
          </cell>
          <cell r="G215">
            <v>5855.3670699999948</v>
          </cell>
          <cell r="H215">
            <v>3596.7465129999978</v>
          </cell>
          <cell r="I215">
            <v>74.722981999999988</v>
          </cell>
        </row>
        <row r="216">
          <cell r="B216">
            <v>744.05900199999985</v>
          </cell>
          <cell r="C216">
            <v>28.780010000000004</v>
          </cell>
          <cell r="D216">
            <v>39.813208999999993</v>
          </cell>
          <cell r="E216">
            <v>4.8983469999999993</v>
          </cell>
          <cell r="F216">
            <v>20.500376000000003</v>
          </cell>
          <cell r="G216">
            <v>1913.2000620000003</v>
          </cell>
          <cell r="H216">
            <v>948.73237300000017</v>
          </cell>
          <cell r="I216">
            <v>100.70328499999997</v>
          </cell>
        </row>
        <row r="217">
          <cell r="B217">
            <v>425.50017000000014</v>
          </cell>
          <cell r="C217">
            <v>4.7105200000000007</v>
          </cell>
          <cell r="D217">
            <v>0.55000000000000004</v>
          </cell>
          <cell r="E217">
            <v>0.65249000000000013</v>
          </cell>
          <cell r="F217">
            <v>41.786006999999998</v>
          </cell>
          <cell r="G217">
            <v>2412.804421000003</v>
          </cell>
          <cell r="H217">
            <v>655.79757600000005</v>
          </cell>
          <cell r="I217">
            <v>562.07469800000001</v>
          </cell>
        </row>
        <row r="218">
          <cell r="B218">
            <v>131.69077900000005</v>
          </cell>
          <cell r="C218">
            <v>89.049269999999993</v>
          </cell>
          <cell r="D218">
            <v>13.171477999999999</v>
          </cell>
          <cell r="E218">
            <v>20.154173999999998</v>
          </cell>
          <cell r="F218">
            <v>5.8194999999999997</v>
          </cell>
          <cell r="G218">
            <v>1665.346550999999</v>
          </cell>
          <cell r="H218">
            <v>682.22579899999994</v>
          </cell>
          <cell r="I218">
            <v>164.15854999999996</v>
          </cell>
        </row>
        <row r="219">
          <cell r="B219">
            <v>130.09369400000003</v>
          </cell>
          <cell r="C219">
            <v>40.749499999999998</v>
          </cell>
          <cell r="D219">
            <v>2.5008300000000001</v>
          </cell>
          <cell r="E219">
            <v>2.9266300000000007</v>
          </cell>
          <cell r="F219">
            <v>60.938789</v>
          </cell>
          <cell r="G219">
            <v>784.20943</v>
          </cell>
          <cell r="H219">
            <v>318.48711599999979</v>
          </cell>
          <cell r="I219">
            <v>8.9336999999999982</v>
          </cell>
        </row>
        <row r="220">
          <cell r="B220">
            <v>640.97544400000015</v>
          </cell>
          <cell r="C220">
            <v>6.1140400000000001</v>
          </cell>
          <cell r="D220">
            <v>14.8184</v>
          </cell>
          <cell r="E220">
            <v>6.1</v>
          </cell>
          <cell r="F220">
            <v>0.99399999999999999</v>
          </cell>
          <cell r="G220">
            <v>1335.516696000001</v>
          </cell>
          <cell r="H220">
            <v>915.87102199999993</v>
          </cell>
          <cell r="I220">
            <v>44.357740000000014</v>
          </cell>
        </row>
        <row r="221">
          <cell r="B221">
            <v>155.79828499999999</v>
          </cell>
          <cell r="C221">
            <v>2.4521000000000002</v>
          </cell>
          <cell r="D221">
            <v>6.8970000000000002</v>
          </cell>
          <cell r="E221">
            <v>1.2930999999999999</v>
          </cell>
          <cell r="F221">
            <v>8.1914500000000015</v>
          </cell>
          <cell r="G221">
            <v>882.27301800000009</v>
          </cell>
          <cell r="H221">
            <v>500.9413090000001</v>
          </cell>
          <cell r="I221">
            <v>10.292107</v>
          </cell>
        </row>
        <row r="222">
          <cell r="B222">
            <v>1746.8243329999984</v>
          </cell>
          <cell r="C222">
            <v>624.3147560000001</v>
          </cell>
          <cell r="D222">
            <v>43.585143999999985</v>
          </cell>
          <cell r="E222">
            <v>102.451725</v>
          </cell>
          <cell r="F222">
            <v>35.620985000000005</v>
          </cell>
          <cell r="G222">
            <v>4873.5166949999993</v>
          </cell>
          <cell r="H222">
            <v>2041.5190690000004</v>
          </cell>
          <cell r="I222">
            <v>123.55724900000004</v>
          </cell>
        </row>
        <row r="223">
          <cell r="B223">
            <v>424.91124699999995</v>
          </cell>
          <cell r="C223">
            <v>37.555841000000001</v>
          </cell>
          <cell r="D223">
            <v>0.96275999999999995</v>
          </cell>
          <cell r="E223">
            <v>20.468387000000003</v>
          </cell>
          <cell r="F223">
            <v>11.909395</v>
          </cell>
          <cell r="G223">
            <v>1419.8329320000005</v>
          </cell>
          <cell r="H223">
            <v>811.86745500000006</v>
          </cell>
          <cell r="I223">
            <v>30.037288</v>
          </cell>
        </row>
        <row r="224">
          <cell r="B224">
            <v>366.89028599999995</v>
          </cell>
          <cell r="C224">
            <v>14.218108999999998</v>
          </cell>
          <cell r="D224">
            <v>51.970355000000005</v>
          </cell>
          <cell r="E224">
            <v>19.836199000000001</v>
          </cell>
          <cell r="F224">
            <v>58.223629999999979</v>
          </cell>
          <cell r="G224">
            <v>1142.5450970000004</v>
          </cell>
          <cell r="H224">
            <v>689.97619200000008</v>
          </cell>
          <cell r="I224">
            <v>166.55729600000001</v>
          </cell>
        </row>
        <row r="225">
          <cell r="B225">
            <v>373.22370300000011</v>
          </cell>
          <cell r="C225">
            <v>0</v>
          </cell>
          <cell r="D225">
            <v>24.63251</v>
          </cell>
          <cell r="E225">
            <v>3.4716970000000003</v>
          </cell>
          <cell r="F225">
            <v>34.559275</v>
          </cell>
          <cell r="G225">
            <v>1670.4556020000002</v>
          </cell>
          <cell r="H225">
            <v>1103.1190349999993</v>
          </cell>
          <cell r="I225">
            <v>47.372599999999998</v>
          </cell>
        </row>
        <row r="226">
          <cell r="B226">
            <v>4240.2156699999996</v>
          </cell>
          <cell r="C226">
            <v>965.92774800000007</v>
          </cell>
          <cell r="D226">
            <v>17.641500000000001</v>
          </cell>
          <cell r="E226">
            <v>1.147429</v>
          </cell>
          <cell r="F226">
            <v>15.172376</v>
          </cell>
          <cell r="G226">
            <v>2256.3420560000013</v>
          </cell>
          <cell r="H226">
            <v>959.53882300000032</v>
          </cell>
          <cell r="I226">
            <v>11.552832000000002</v>
          </cell>
        </row>
        <row r="227">
          <cell r="B227">
            <v>3581.1659329999984</v>
          </cell>
          <cell r="C227">
            <v>395.71009699999985</v>
          </cell>
          <cell r="D227">
            <v>127.42094</v>
          </cell>
          <cell r="E227">
            <v>8.7023659999999978</v>
          </cell>
          <cell r="F227">
            <v>218.93847999999997</v>
          </cell>
          <cell r="G227">
            <v>3615.9616479999981</v>
          </cell>
          <cell r="H227">
            <v>1531.1620120000009</v>
          </cell>
          <cell r="I227">
            <v>156.56523700000002</v>
          </cell>
        </row>
        <row r="228">
          <cell r="B228">
            <v>1519.677011</v>
          </cell>
          <cell r="C228">
            <v>2.3236939999999997</v>
          </cell>
          <cell r="D228">
            <v>12.570869999999999</v>
          </cell>
          <cell r="E228">
            <v>9.9409899999999993</v>
          </cell>
          <cell r="F228">
            <v>10.49469</v>
          </cell>
          <cell r="G228">
            <v>1111.6094669999998</v>
          </cell>
          <cell r="H228">
            <v>443.68306999999993</v>
          </cell>
          <cell r="I228">
            <v>3.8027780000000004</v>
          </cell>
        </row>
        <row r="236">
          <cell r="B236">
            <v>1576.0312000000006</v>
          </cell>
          <cell r="C236">
            <v>1576.3686000000005</v>
          </cell>
          <cell r="D236">
            <v>1576.3756000000005</v>
          </cell>
          <cell r="E236">
            <v>1571.9986000000006</v>
          </cell>
          <cell r="F236">
            <v>1571.9986000000006</v>
          </cell>
          <cell r="G236">
            <v>1571.9986000000006</v>
          </cell>
          <cell r="H236">
            <v>1572.0936000000006</v>
          </cell>
          <cell r="I236">
            <v>1570.5936000000006</v>
          </cell>
          <cell r="J236">
            <v>1570.5686000000007</v>
          </cell>
          <cell r="K236">
            <v>1567.4436000000007</v>
          </cell>
          <cell r="L236">
            <v>1567.4436000000007</v>
          </cell>
          <cell r="M236">
            <v>1567.4436000000007</v>
          </cell>
          <cell r="N236">
            <v>1567.4436000000007</v>
          </cell>
          <cell r="O236">
            <v>4.1633780208746099E-2</v>
          </cell>
        </row>
        <row r="237">
          <cell r="B237">
            <v>709.83696699999985</v>
          </cell>
          <cell r="C237">
            <v>489.3691290000001</v>
          </cell>
          <cell r="D237">
            <v>441.84842499999996</v>
          </cell>
          <cell r="E237">
            <v>344.88409499999995</v>
          </cell>
          <cell r="F237">
            <v>252.18253299999998</v>
          </cell>
          <cell r="G237">
            <v>196.37544199999999</v>
          </cell>
          <cell r="H237">
            <v>243.70063200000004</v>
          </cell>
          <cell r="I237">
            <v>201.72032999999996</v>
          </cell>
          <cell r="J237">
            <v>205.13895399999993</v>
          </cell>
          <cell r="K237">
            <v>447.70486500000004</v>
          </cell>
          <cell r="L237">
            <v>570.2993110000001</v>
          </cell>
          <cell r="M237">
            <v>642.20258899999999</v>
          </cell>
          <cell r="N237">
            <v>4745.2632720000001</v>
          </cell>
          <cell r="O237">
            <v>3.5722488468598206E-2</v>
          </cell>
        </row>
        <row r="238">
          <cell r="B238">
            <v>551.66553899999997</v>
          </cell>
          <cell r="C238">
            <v>389.81385799999998</v>
          </cell>
          <cell r="D238">
            <v>332.95324299999993</v>
          </cell>
          <cell r="E238">
            <v>268.01589000000001</v>
          </cell>
          <cell r="F238">
            <v>180.11054300000001</v>
          </cell>
          <cell r="G238">
            <v>134.53581799999998</v>
          </cell>
          <cell r="H238">
            <v>176.67440199999996</v>
          </cell>
          <cell r="I238">
            <v>137.272964</v>
          </cell>
          <cell r="J238">
            <v>121.050911</v>
          </cell>
          <cell r="K238">
            <v>309.29397299999994</v>
          </cell>
          <cell r="L238">
            <v>419.67380100000008</v>
          </cell>
          <cell r="M238">
            <v>500.41969900000004</v>
          </cell>
          <cell r="N238">
            <v>3521.4806409999997</v>
          </cell>
          <cell r="O238">
            <v>4.8237750488199518E-2</v>
          </cell>
        </row>
        <row r="239">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B240">
            <v>3.46</v>
          </cell>
          <cell r="C240">
            <v>3.677</v>
          </cell>
          <cell r="D240">
            <v>3.2109999999999999</v>
          </cell>
          <cell r="E240">
            <v>3.4470000000000001</v>
          </cell>
          <cell r="F240">
            <v>2.57</v>
          </cell>
          <cell r="G240">
            <v>2.0098780000000001</v>
          </cell>
          <cell r="H240">
            <v>1.964105</v>
          </cell>
          <cell r="I240">
            <v>2.3986190000000001</v>
          </cell>
          <cell r="J240">
            <v>2.444099</v>
          </cell>
          <cell r="K240">
            <v>3.6320000000000001</v>
          </cell>
          <cell r="L240">
            <v>3.105</v>
          </cell>
          <cell r="M240">
            <v>3.5169999999999999</v>
          </cell>
          <cell r="N240">
            <v>35.435701000000009</v>
          </cell>
          <cell r="O240">
            <v>7.1516926508680259E-2</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B243">
            <v>1.6025100000000001</v>
          </cell>
          <cell r="C243">
            <v>1.6108800000000001</v>
          </cell>
          <cell r="D243">
            <v>2.2950299999999997</v>
          </cell>
          <cell r="E243">
            <v>2.6947200000000002</v>
          </cell>
          <cell r="F243">
            <v>3.4668099999999997</v>
          </cell>
          <cell r="G243">
            <v>4.0168299999999997</v>
          </cell>
          <cell r="H243">
            <v>4.8313800000000002</v>
          </cell>
          <cell r="I243">
            <v>3.50318</v>
          </cell>
          <cell r="J243">
            <v>2.4825599999999999</v>
          </cell>
          <cell r="K243">
            <v>2.9992100000000002</v>
          </cell>
          <cell r="L243">
            <v>1.1087499999999999</v>
          </cell>
          <cell r="M243">
            <v>0.97832000000000008</v>
          </cell>
          <cell r="N243">
            <v>31.59018</v>
          </cell>
          <cell r="O243">
            <v>0.33538833517098693</v>
          </cell>
        </row>
        <row r="244">
          <cell r="B244">
            <v>0</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B247">
            <v>0</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B250">
            <v>84.908000000000001</v>
          </cell>
          <cell r="C250">
            <v>67.728999999999999</v>
          </cell>
          <cell r="D250">
            <v>69.739000000000004</v>
          </cell>
          <cell r="E250">
            <v>74.209000000000003</v>
          </cell>
          <cell r="F250">
            <v>64.680000000000007</v>
          </cell>
          <cell r="G250">
            <v>56.121000000000002</v>
          </cell>
          <cell r="H250">
            <v>47.56</v>
          </cell>
          <cell r="I250">
            <v>66.266999999999996</v>
          </cell>
          <cell r="J250">
            <v>42.058999999999997</v>
          </cell>
          <cell r="K250">
            <v>76.08</v>
          </cell>
          <cell r="L250">
            <v>78.257000000000005</v>
          </cell>
          <cell r="M250">
            <v>78.176000000000002</v>
          </cell>
          <cell r="N250">
            <v>805.78499999999997</v>
          </cell>
          <cell r="O250">
            <v>0.24365495152738909</v>
          </cell>
        </row>
        <row r="251">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B253">
            <v>0</v>
          </cell>
          <cell r="C253">
            <v>0</v>
          </cell>
          <cell r="D253">
            <v>0</v>
          </cell>
          <cell r="E253">
            <v>0</v>
          </cell>
          <cell r="F253">
            <v>0</v>
          </cell>
          <cell r="G253">
            <v>0</v>
          </cell>
          <cell r="H253">
            <v>4.5999999999999999E-2</v>
          </cell>
          <cell r="I253">
            <v>0</v>
          </cell>
          <cell r="J253">
            <v>0</v>
          </cell>
          <cell r="K253">
            <v>0</v>
          </cell>
          <cell r="L253">
            <v>0</v>
          </cell>
          <cell r="M253">
            <v>0</v>
          </cell>
          <cell r="N253">
            <v>4.5999999999999999E-2</v>
          </cell>
          <cell r="O253">
            <v>2.2183644649841422E-4</v>
          </cell>
        </row>
        <row r="254">
          <cell r="B254">
            <v>461.69502899999992</v>
          </cell>
          <cell r="C254">
            <v>316.79697799999997</v>
          </cell>
          <cell r="D254">
            <v>257.70821299999994</v>
          </cell>
          <cell r="E254">
            <v>187.66516999999999</v>
          </cell>
          <cell r="F254">
            <v>109.39373299999998</v>
          </cell>
          <cell r="G254">
            <v>72.388109999999969</v>
          </cell>
          <cell r="H254">
            <v>122.27291699999996</v>
          </cell>
          <cell r="I254">
            <v>65.104165000000009</v>
          </cell>
          <cell r="J254">
            <v>74.065252000000001</v>
          </cell>
          <cell r="K254">
            <v>226.58276299999994</v>
          </cell>
          <cell r="L254">
            <v>337.20305100000007</v>
          </cell>
          <cell r="M254">
            <v>417.748379</v>
          </cell>
          <cell r="N254">
            <v>2648.6237599999995</v>
          </cell>
          <cell r="O254">
            <v>0.13375256387265527</v>
          </cell>
        </row>
        <row r="255">
          <cell r="B255">
            <v>1402.2402099999999</v>
          </cell>
          <cell r="C255">
            <v>969.47528699999998</v>
          </cell>
          <cell r="D255">
            <v>869.32349999999997</v>
          </cell>
          <cell r="E255">
            <v>588.99644999999998</v>
          </cell>
          <cell r="F255">
            <v>322.60199999999998</v>
          </cell>
          <cell r="G255">
            <v>237.63305</v>
          </cell>
          <cell r="H255">
            <v>136.28800000000001</v>
          </cell>
          <cell r="I255">
            <v>205.49399700000001</v>
          </cell>
          <cell r="J255">
            <v>351.09199999999998</v>
          </cell>
          <cell r="K255">
            <v>646.13800000000003</v>
          </cell>
          <cell r="L255">
            <v>1084.066</v>
          </cell>
          <cell r="M255">
            <v>1283.307</v>
          </cell>
          <cell r="N255">
            <v>8096.6554939999987</v>
          </cell>
        </row>
        <row r="256">
          <cell r="B256">
            <v>1764.232119</v>
          </cell>
          <cell r="C256">
            <v>1163.1630899999998</v>
          </cell>
          <cell r="D256">
            <v>1090.2899359999999</v>
          </cell>
          <cell r="E256">
            <v>681.3344790000001</v>
          </cell>
          <cell r="F256">
            <v>382.80225200000001</v>
          </cell>
          <cell r="G256">
            <v>273.27157699999998</v>
          </cell>
          <cell r="H256">
            <v>231.09330400000002</v>
          </cell>
          <cell r="I256">
            <v>255.24264300000002</v>
          </cell>
          <cell r="J256">
            <v>359.12222600000007</v>
          </cell>
          <cell r="K256">
            <v>865.02389499999992</v>
          </cell>
          <cell r="L256">
            <v>1387.5295680000002</v>
          </cell>
          <cell r="M256">
            <v>1583.6203519999997</v>
          </cell>
          <cell r="N256">
            <v>10036.725441000001</v>
          </cell>
          <cell r="O256">
            <v>0.15223794279645966</v>
          </cell>
        </row>
        <row r="257">
          <cell r="B257">
            <v>40.828612999999997</v>
          </cell>
          <cell r="C257">
            <v>49.967764000000003</v>
          </cell>
          <cell r="D257">
            <v>25.560449000000002</v>
          </cell>
          <cell r="E257">
            <v>23.66582</v>
          </cell>
          <cell r="F257">
            <v>10.777826000000001</v>
          </cell>
          <cell r="G257">
            <v>5.2128259999999997</v>
          </cell>
          <cell r="H257">
            <v>6.0865600000000004</v>
          </cell>
          <cell r="I257">
            <v>6.0847259999999999</v>
          </cell>
          <cell r="J257">
            <v>8.5199449999999999</v>
          </cell>
          <cell r="K257">
            <v>13.710162</v>
          </cell>
          <cell r="L257">
            <v>25.787171999999998</v>
          </cell>
          <cell r="M257">
            <v>43.999864000000002</v>
          </cell>
          <cell r="N257">
            <v>260.20172700000001</v>
          </cell>
          <cell r="O257">
            <v>1.7651293341255286E-2</v>
          </cell>
        </row>
        <row r="258">
          <cell r="B258">
            <v>3.1061860000000001</v>
          </cell>
          <cell r="C258">
            <v>9.9678579999999997</v>
          </cell>
          <cell r="D258">
            <v>5.6743419999999993</v>
          </cell>
          <cell r="E258">
            <v>3.7062569999999999</v>
          </cell>
          <cell r="F258">
            <v>1.1673930000000001</v>
          </cell>
          <cell r="G258">
            <v>0.31229000000000001</v>
          </cell>
          <cell r="H258">
            <v>0.22364200000000001</v>
          </cell>
          <cell r="I258">
            <v>0.21593600000000002</v>
          </cell>
          <cell r="J258">
            <v>0.26932799999999996</v>
          </cell>
          <cell r="K258">
            <v>0.78491299999999997</v>
          </cell>
          <cell r="L258">
            <v>2.7191160000000001</v>
          </cell>
          <cell r="M258">
            <v>5.9012769999999994</v>
          </cell>
          <cell r="N258">
            <v>34.048538000000001</v>
          </cell>
          <cell r="O258">
            <v>1.5159942999425949E-2</v>
          </cell>
        </row>
        <row r="259">
          <cell r="B259">
            <v>30.354210999999999</v>
          </cell>
          <cell r="C259">
            <v>37.910966999999999</v>
          </cell>
          <cell r="D259">
            <v>19.473238000000002</v>
          </cell>
          <cell r="E259">
            <v>19.6935</v>
          </cell>
          <cell r="F259">
            <v>10.394644</v>
          </cell>
          <cell r="G259">
            <v>1.1716500000000001</v>
          </cell>
          <cell r="H259">
            <v>0.93813099999999994</v>
          </cell>
          <cell r="I259">
            <v>0.71499599999999996</v>
          </cell>
          <cell r="J259">
            <v>1.1566509999999999</v>
          </cell>
          <cell r="K259">
            <v>2.6233530000000003</v>
          </cell>
          <cell r="L259">
            <v>17.141040999999998</v>
          </cell>
          <cell r="M259">
            <v>34.079416999999999</v>
          </cell>
          <cell r="N259">
            <v>175.65179899999998</v>
          </cell>
          <cell r="O259">
            <v>0.3300566655360172</v>
          </cell>
        </row>
        <row r="260">
          <cell r="B260">
            <v>6.0455030000000001</v>
          </cell>
          <cell r="C260">
            <v>7.7419570000000002</v>
          </cell>
          <cell r="D260">
            <v>4.3696360000000007</v>
          </cell>
          <cell r="E260">
            <v>4.2496530000000003</v>
          </cell>
          <cell r="F260">
            <v>1.6212170000000001</v>
          </cell>
          <cell r="G260">
            <v>0.46962599999999999</v>
          </cell>
          <cell r="H260">
            <v>0.49637100000000001</v>
          </cell>
          <cell r="I260">
            <v>0.43987099999999996</v>
          </cell>
          <cell r="J260">
            <v>0.52478099999999994</v>
          </cell>
          <cell r="K260">
            <v>1.6030609999999998</v>
          </cell>
          <cell r="L260">
            <v>2.583758</v>
          </cell>
          <cell r="M260">
            <v>5.4677189999999998</v>
          </cell>
          <cell r="N260">
            <v>35.613153000000004</v>
          </cell>
          <cell r="O260">
            <v>0.14985125581591568</v>
          </cell>
        </row>
        <row r="261">
          <cell r="B261">
            <v>0.85945499999999997</v>
          </cell>
          <cell r="C261">
            <v>0.81835400000000003</v>
          </cell>
          <cell r="D261">
            <v>0.57100899999999999</v>
          </cell>
          <cell r="E261">
            <v>0.49696500000000005</v>
          </cell>
          <cell r="F261">
            <v>0.24723300000000001</v>
          </cell>
          <cell r="G261">
            <v>6.4561999999999994E-2</v>
          </cell>
          <cell r="H261">
            <v>4.8000000000000001E-2</v>
          </cell>
          <cell r="I261">
            <v>4.1000000000000002E-2</v>
          </cell>
          <cell r="J261">
            <v>3.7999999999999999E-2</v>
          </cell>
          <cell r="K261">
            <v>0.18099100000000001</v>
          </cell>
          <cell r="L261">
            <v>0.33761000000000002</v>
          </cell>
          <cell r="M261">
            <v>0.67047999999999996</v>
          </cell>
          <cell r="N261">
            <v>4.373659</v>
          </cell>
          <cell r="O261">
            <v>8.290941280067821E-3</v>
          </cell>
        </row>
        <row r="262">
          <cell r="B262">
            <v>1073.8204350000001</v>
          </cell>
          <cell r="C262">
            <v>403.30402800000002</v>
          </cell>
          <cell r="D262">
            <v>657.99529900000005</v>
          </cell>
          <cell r="E262">
            <v>289.70895699999994</v>
          </cell>
          <cell r="F262">
            <v>185.626364</v>
          </cell>
          <cell r="G262">
            <v>193.744517</v>
          </cell>
          <cell r="H262">
            <v>161.29066400000002</v>
          </cell>
          <cell r="I262">
            <v>195.676681</v>
          </cell>
          <cell r="J262">
            <v>284.83222400000005</v>
          </cell>
          <cell r="K262">
            <v>655.37750000000005</v>
          </cell>
          <cell r="L262">
            <v>941.26053899999999</v>
          </cell>
          <cell r="M262">
            <v>812.72986199999991</v>
          </cell>
          <cell r="N262">
            <v>5855.3670700000011</v>
          </cell>
          <cell r="O262">
            <v>0.18925533191478125</v>
          </cell>
        </row>
        <row r="263">
          <cell r="B263">
            <v>595.83491099999992</v>
          </cell>
          <cell r="C263">
            <v>641.32349599999975</v>
          </cell>
          <cell r="D263">
            <v>369.11879499999981</v>
          </cell>
          <cell r="E263">
            <v>333.61544800000007</v>
          </cell>
          <cell r="F263">
            <v>170.23618199999999</v>
          </cell>
          <cell r="G263">
            <v>71.441423999999969</v>
          </cell>
          <cell r="H263">
            <v>61.205912000000005</v>
          </cell>
          <cell r="I263">
            <v>51.093554000000005</v>
          </cell>
          <cell r="J263">
            <v>62.336410000000008</v>
          </cell>
          <cell r="K263">
            <v>186.59458099999995</v>
          </cell>
          <cell r="L263">
            <v>389.024272</v>
          </cell>
          <cell r="M263">
            <v>664.92152799999985</v>
          </cell>
          <cell r="N263">
            <v>3596.7465129999991</v>
          </cell>
          <cell r="O263">
            <v>0.23663323853512724</v>
          </cell>
        </row>
        <row r="264">
          <cell r="B264">
            <v>13.382805000000001</v>
          </cell>
          <cell r="C264">
            <v>12.128666000000001</v>
          </cell>
          <cell r="D264">
            <v>7.5271679999999996</v>
          </cell>
          <cell r="E264">
            <v>6.1978790000000012</v>
          </cell>
          <cell r="F264">
            <v>2.7313930000000002</v>
          </cell>
          <cell r="G264">
            <v>0.85468200000000005</v>
          </cell>
          <cell r="H264">
            <v>0.80402399999999996</v>
          </cell>
          <cell r="I264">
            <v>0.97587900000000005</v>
          </cell>
          <cell r="J264">
            <v>1.444887</v>
          </cell>
          <cell r="K264">
            <v>4.1493339999999996</v>
          </cell>
          <cell r="L264">
            <v>8.6760600000000014</v>
          </cell>
          <cell r="M264">
            <v>15.850204999999999</v>
          </cell>
          <cell r="N264">
            <v>74.722981999999988</v>
          </cell>
          <cell r="O264">
            <v>4.9660105627375148E-2</v>
          </cell>
        </row>
        <row r="272">
          <cell r="B272">
            <v>2164.307000000003</v>
          </cell>
          <cell r="C272">
            <v>2164.4070000000033</v>
          </cell>
          <cell r="D272">
            <v>2165.0100000000034</v>
          </cell>
          <cell r="E272">
            <v>2161.8930000000032</v>
          </cell>
          <cell r="F272">
            <v>2161.8880000000031</v>
          </cell>
          <cell r="G272">
            <v>2161.8040000000028</v>
          </cell>
          <cell r="H272">
            <v>2167.5680000000034</v>
          </cell>
          <cell r="I272">
            <v>2146.4080000000031</v>
          </cell>
          <cell r="J272">
            <v>2167.5680000000038</v>
          </cell>
          <cell r="K272">
            <v>2168.4820000000036</v>
          </cell>
          <cell r="L272">
            <v>2168.4620000000036</v>
          </cell>
          <cell r="M272">
            <v>2171.5680000000034</v>
          </cell>
          <cell r="N272">
            <v>2171.5680000000034</v>
          </cell>
          <cell r="O272">
            <v>5.7680279418249214E-2</v>
          </cell>
        </row>
        <row r="273">
          <cell r="B273">
            <v>968.58602799999926</v>
          </cell>
          <cell r="C273">
            <v>691.68114800000012</v>
          </cell>
          <cell r="D273">
            <v>644.13819699999976</v>
          </cell>
          <cell r="E273">
            <v>499.10301100000021</v>
          </cell>
          <cell r="F273">
            <v>355.47183700000005</v>
          </cell>
          <cell r="G273">
            <v>262.86066499999998</v>
          </cell>
          <cell r="H273">
            <v>246.66564699999992</v>
          </cell>
          <cell r="I273">
            <v>253.93849300000005</v>
          </cell>
          <cell r="J273">
            <v>333.38459000000012</v>
          </cell>
          <cell r="K273">
            <v>537.02471300000002</v>
          </cell>
          <cell r="L273">
            <v>758.7670840000003</v>
          </cell>
          <cell r="M273">
            <v>869.11883599999965</v>
          </cell>
          <cell r="N273">
            <v>6420.7402489999986</v>
          </cell>
          <cell r="O273">
            <v>4.8335530898393285E-2</v>
          </cell>
        </row>
        <row r="274">
          <cell r="B274">
            <v>659.87680400000011</v>
          </cell>
          <cell r="C274">
            <v>453.30953700000003</v>
          </cell>
          <cell r="D274">
            <v>415.33317299999999</v>
          </cell>
          <cell r="E274">
            <v>291.63518600000003</v>
          </cell>
          <cell r="F274">
            <v>179.259694</v>
          </cell>
          <cell r="G274">
            <v>132.74645900000002</v>
          </cell>
          <cell r="H274">
            <v>116.15575599999998</v>
          </cell>
          <cell r="I274">
            <v>116.88854099999998</v>
          </cell>
          <cell r="J274">
            <v>180.01199300000002</v>
          </cell>
          <cell r="K274">
            <v>326.64874199999997</v>
          </cell>
          <cell r="L274">
            <v>505.14905900000002</v>
          </cell>
          <cell r="M274">
            <v>583.60585500000002</v>
          </cell>
          <cell r="N274">
            <v>3960.6207990000003</v>
          </cell>
          <cell r="O274">
            <v>5.4253155805020215E-2</v>
          </cell>
        </row>
        <row r="275">
          <cell r="B275">
            <v>248.12244000000004</v>
          </cell>
          <cell r="C275">
            <v>163.69400299999998</v>
          </cell>
          <cell r="D275">
            <v>151.54027300000001</v>
          </cell>
          <cell r="E275">
            <v>104.71753600000002</v>
          </cell>
          <cell r="F275">
            <v>62.695815999999994</v>
          </cell>
          <cell r="G275">
            <v>45.994689000000008</v>
          </cell>
          <cell r="H275">
            <v>50.865414999999992</v>
          </cell>
          <cell r="I275">
            <v>47.205167999999993</v>
          </cell>
          <cell r="J275">
            <v>79.325013000000013</v>
          </cell>
          <cell r="K275">
            <v>135.31115699999998</v>
          </cell>
          <cell r="L275">
            <v>190.08908000000002</v>
          </cell>
          <cell r="M275">
            <v>218.59612900000002</v>
          </cell>
          <cell r="N275">
            <v>1498.1567189999998</v>
          </cell>
          <cell r="O275">
            <v>0.16448100473909483</v>
          </cell>
        </row>
        <row r="276">
          <cell r="B276">
            <v>11.905053000000001</v>
          </cell>
          <cell r="C276">
            <v>9.389933000000001</v>
          </cell>
          <cell r="D276">
            <v>9.9274259999999988</v>
          </cell>
          <cell r="E276">
            <v>8.1592530000000014</v>
          </cell>
          <cell r="F276">
            <v>7.8207650000000006</v>
          </cell>
          <cell r="G276">
            <v>6.6649309999999993</v>
          </cell>
          <cell r="H276">
            <v>6.4702590000000004</v>
          </cell>
          <cell r="I276">
            <v>6.1697570000000006</v>
          </cell>
          <cell r="J276">
            <v>6.9794460000000003</v>
          </cell>
          <cell r="K276">
            <v>7.7464870000000001</v>
          </cell>
          <cell r="L276">
            <v>8.3136729999999996</v>
          </cell>
          <cell r="M276">
            <v>9.7518999999999991</v>
          </cell>
          <cell r="N276">
            <v>99.298882999999989</v>
          </cell>
          <cell r="O276">
            <v>0.20040667229653614</v>
          </cell>
        </row>
        <row r="277">
          <cell r="B277">
            <v>0</v>
          </cell>
          <cell r="C277">
            <v>0</v>
          </cell>
          <cell r="D277">
            <v>0</v>
          </cell>
          <cell r="E277">
            <v>0</v>
          </cell>
          <cell r="F277">
            <v>0</v>
          </cell>
          <cell r="G277">
            <v>0</v>
          </cell>
          <cell r="H277">
            <v>0</v>
          </cell>
          <cell r="I277">
            <v>0</v>
          </cell>
          <cell r="J277">
            <v>0</v>
          </cell>
          <cell r="K277">
            <v>0</v>
          </cell>
          <cell r="L277">
            <v>0</v>
          </cell>
          <cell r="M277">
            <v>0</v>
          </cell>
          <cell r="N277">
            <v>0</v>
          </cell>
          <cell r="O277">
            <v>0</v>
          </cell>
        </row>
        <row r="278">
          <cell r="B278">
            <v>0</v>
          </cell>
          <cell r="C278">
            <v>0</v>
          </cell>
          <cell r="D278">
            <v>0</v>
          </cell>
          <cell r="E278">
            <v>0</v>
          </cell>
          <cell r="F278">
            <v>2.2499999999999999E-2</v>
          </cell>
          <cell r="G278">
            <v>1.4999999999999999E-2</v>
          </cell>
          <cell r="H278">
            <v>7.0000000000000001E-3</v>
          </cell>
          <cell r="I278">
            <v>1.2999999999999999E-2</v>
          </cell>
          <cell r="J278">
            <v>5.3E-3</v>
          </cell>
          <cell r="K278">
            <v>6.7000000000000002E-3</v>
          </cell>
          <cell r="L278">
            <v>0</v>
          </cell>
          <cell r="M278">
            <v>1E-3</v>
          </cell>
          <cell r="N278">
            <v>7.0499999999999993E-2</v>
          </cell>
          <cell r="O278">
            <v>7.9870710505256317E-4</v>
          </cell>
        </row>
        <row r="279">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row>
        <row r="281">
          <cell r="B281">
            <v>154.27045500000003</v>
          </cell>
          <cell r="C281">
            <v>124.24414</v>
          </cell>
          <cell r="D281">
            <v>98.528486000000001</v>
          </cell>
          <cell r="E281">
            <v>65.150317000000001</v>
          </cell>
          <cell r="F281">
            <v>34.853792999999996</v>
          </cell>
          <cell r="G281">
            <v>27.061186999999997</v>
          </cell>
          <cell r="H281">
            <v>23.931459999999998</v>
          </cell>
          <cell r="I281">
            <v>42.541616999999995</v>
          </cell>
          <cell r="J281">
            <v>56.702741000000003</v>
          </cell>
          <cell r="K281">
            <v>63.772020000000005</v>
          </cell>
          <cell r="L281">
            <v>111.48047800000001</v>
          </cell>
          <cell r="M281">
            <v>136.47203500000001</v>
          </cell>
          <cell r="N281">
            <v>939.00872900000013</v>
          </cell>
          <cell r="O281">
            <v>3.0611751053125347E-2</v>
          </cell>
        </row>
        <row r="282">
          <cell r="B282">
            <v>158.63900000000001</v>
          </cell>
          <cell r="C282">
            <v>89.948660000000004</v>
          </cell>
          <cell r="D282">
            <v>100.94001</v>
          </cell>
          <cell r="E282">
            <v>74.255769999999998</v>
          </cell>
          <cell r="F282">
            <v>42.562190000000001</v>
          </cell>
          <cell r="G282">
            <v>27.184099999999997</v>
          </cell>
          <cell r="H282">
            <v>15.81401</v>
          </cell>
          <cell r="I282">
            <v>4.8730099999999998</v>
          </cell>
          <cell r="J282">
            <v>8.4899400000000007</v>
          </cell>
          <cell r="K282">
            <v>77.078999999999994</v>
          </cell>
          <cell r="L282">
            <v>129.50716</v>
          </cell>
          <cell r="M282">
            <v>147.93389999999999</v>
          </cell>
          <cell r="N282">
            <v>877.22675000000004</v>
          </cell>
          <cell r="O282">
            <v>0.95561176024593286</v>
          </cell>
        </row>
        <row r="283">
          <cell r="B283">
            <v>0</v>
          </cell>
          <cell r="C283">
            <v>0</v>
          </cell>
          <cell r="D283">
            <v>0</v>
          </cell>
          <cell r="E283">
            <v>0</v>
          </cell>
          <cell r="F283">
            <v>0</v>
          </cell>
          <cell r="G283">
            <v>0</v>
          </cell>
          <cell r="H283">
            <v>0</v>
          </cell>
          <cell r="I283">
            <v>0</v>
          </cell>
          <cell r="J283">
            <v>0</v>
          </cell>
          <cell r="K283">
            <v>0</v>
          </cell>
          <cell r="L283">
            <v>0</v>
          </cell>
          <cell r="M283">
            <v>0</v>
          </cell>
          <cell r="N283">
            <v>0</v>
          </cell>
          <cell r="O283">
            <v>0</v>
          </cell>
        </row>
        <row r="284">
          <cell r="B284">
            <v>0</v>
          </cell>
          <cell r="C284">
            <v>0</v>
          </cell>
          <cell r="D284">
            <v>0</v>
          </cell>
          <cell r="E284">
            <v>0</v>
          </cell>
          <cell r="F284">
            <v>0</v>
          </cell>
          <cell r="G284">
            <v>0</v>
          </cell>
          <cell r="H284">
            <v>0</v>
          </cell>
          <cell r="I284">
            <v>0</v>
          </cell>
          <cell r="J284">
            <v>0</v>
          </cell>
          <cell r="K284">
            <v>0</v>
          </cell>
          <cell r="L284">
            <v>0</v>
          </cell>
          <cell r="M284">
            <v>0</v>
          </cell>
          <cell r="N284">
            <v>0</v>
          </cell>
          <cell r="O284">
            <v>0</v>
          </cell>
        </row>
        <row r="285">
          <cell r="B285">
            <v>0</v>
          </cell>
          <cell r="C285">
            <v>0</v>
          </cell>
          <cell r="D285">
            <v>0</v>
          </cell>
          <cell r="E285">
            <v>0</v>
          </cell>
          <cell r="F285">
            <v>0</v>
          </cell>
          <cell r="G285">
            <v>0</v>
          </cell>
          <cell r="H285">
            <v>0</v>
          </cell>
          <cell r="I285">
            <v>0</v>
          </cell>
          <cell r="J285">
            <v>0</v>
          </cell>
          <cell r="K285">
            <v>0</v>
          </cell>
          <cell r="L285">
            <v>0</v>
          </cell>
          <cell r="M285">
            <v>0</v>
          </cell>
          <cell r="N285">
            <v>0</v>
          </cell>
          <cell r="O285">
            <v>0</v>
          </cell>
        </row>
        <row r="286">
          <cell r="B286">
            <v>0.86593299999999995</v>
          </cell>
          <cell r="C286">
            <v>0.79151899999999997</v>
          </cell>
          <cell r="D286">
            <v>0.65112900000000007</v>
          </cell>
          <cell r="E286">
            <v>0.76936699999999991</v>
          </cell>
          <cell r="F286">
            <v>0.68213499999999994</v>
          </cell>
          <cell r="G286">
            <v>0.62950600000000001</v>
          </cell>
          <cell r="H286">
            <v>0.90344000000000002</v>
          </cell>
          <cell r="I286">
            <v>0.32699299999999998</v>
          </cell>
          <cell r="J286">
            <v>0.70570699999999997</v>
          </cell>
          <cell r="K286">
            <v>0.87843300000000002</v>
          </cell>
          <cell r="L286">
            <v>0.84731200000000007</v>
          </cell>
          <cell r="M286">
            <v>0.47755399999999998</v>
          </cell>
          <cell r="N286">
            <v>8.5290280000000003</v>
          </cell>
          <cell r="O286">
            <v>2.5790253031711245E-3</v>
          </cell>
        </row>
        <row r="287">
          <cell r="B287">
            <v>8.9867000000000002E-2</v>
          </cell>
          <cell r="C287">
            <v>6.6519000000000009E-2</v>
          </cell>
          <cell r="D287">
            <v>6.6213999999999995E-2</v>
          </cell>
          <cell r="E287">
            <v>4.6188E-2</v>
          </cell>
          <cell r="F287">
            <v>2.5381000000000001E-2</v>
          </cell>
          <cell r="G287">
            <v>1.8022E-2</v>
          </cell>
          <cell r="H287">
            <v>1.5571E-2</v>
          </cell>
          <cell r="I287">
            <v>1.9588000000000001E-2</v>
          </cell>
          <cell r="J287">
            <v>3.0536000000000001E-2</v>
          </cell>
          <cell r="K287">
            <v>4.8562000000000001E-2</v>
          </cell>
          <cell r="L287">
            <v>7.8447000000000003E-2</v>
          </cell>
          <cell r="M287">
            <v>8.1966999999999998E-2</v>
          </cell>
          <cell r="N287">
            <v>0.58686199999999999</v>
          </cell>
          <cell r="O287">
            <v>2.7450388147217059E-4</v>
          </cell>
        </row>
        <row r="288">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row>
        <row r="289">
          <cell r="B289">
            <v>5.2518899999999995</v>
          </cell>
          <cell r="C289">
            <v>1.895815</v>
          </cell>
          <cell r="D289">
            <v>0.595696</v>
          </cell>
          <cell r="E289">
            <v>5.3397119999999996</v>
          </cell>
          <cell r="F289">
            <v>4.6835999999999996E-2</v>
          </cell>
          <cell r="G289">
            <v>2.6794169999999999</v>
          </cell>
          <cell r="H289">
            <v>4.8462000000000005E-2</v>
          </cell>
          <cell r="I289">
            <v>4.9301000000000005E-2</v>
          </cell>
          <cell r="J289">
            <v>0.168487</v>
          </cell>
          <cell r="K289">
            <v>0.36396200000000001</v>
          </cell>
          <cell r="L289">
            <v>3.457084</v>
          </cell>
          <cell r="M289">
            <v>0.68748799999999999</v>
          </cell>
          <cell r="N289">
            <v>20.584149999999998</v>
          </cell>
          <cell r="O289">
            <v>9.926771065631157E-2</v>
          </cell>
        </row>
        <row r="290">
          <cell r="B290">
            <v>80.732166000000007</v>
          </cell>
          <cell r="C290">
            <v>63.278947999999971</v>
          </cell>
          <cell r="D290">
            <v>53.083939000000001</v>
          </cell>
          <cell r="E290">
            <v>33.197043000000008</v>
          </cell>
          <cell r="F290">
            <v>30.550278000000002</v>
          </cell>
          <cell r="G290">
            <v>22.499607000000005</v>
          </cell>
          <cell r="H290">
            <v>18.100138999999999</v>
          </cell>
          <cell r="I290">
            <v>15.690106999999999</v>
          </cell>
          <cell r="J290">
            <v>27.604823000000003</v>
          </cell>
          <cell r="K290">
            <v>41.442421000000003</v>
          </cell>
          <cell r="L290">
            <v>61.375825000000013</v>
          </cell>
          <cell r="M290">
            <v>69.603882000000013</v>
          </cell>
          <cell r="N290">
            <v>517.15917800000011</v>
          </cell>
          <cell r="O290">
            <v>2.6115965216507359E-2</v>
          </cell>
        </row>
        <row r="291">
          <cell r="B291">
            <v>637.11773199999982</v>
          </cell>
          <cell r="C291">
            <v>433.80238200000002</v>
          </cell>
          <cell r="D291">
            <v>396.97240200000005</v>
          </cell>
          <cell r="E291">
            <v>282.91904300000004</v>
          </cell>
          <cell r="F291">
            <v>166.03980999999999</v>
          </cell>
          <cell r="G291">
            <v>123.84033299999997</v>
          </cell>
          <cell r="H291">
            <v>108.46438499999998</v>
          </cell>
          <cell r="I291">
            <v>108.54898599999999</v>
          </cell>
          <cell r="J291">
            <v>171.405576</v>
          </cell>
          <cell r="K291">
            <v>311.95705000000004</v>
          </cell>
          <cell r="L291">
            <v>487.08768600000002</v>
          </cell>
          <cell r="M291">
            <v>572.53127900000004</v>
          </cell>
          <cell r="N291">
            <v>3800.6866639999998</v>
          </cell>
          <cell r="O291">
            <v>5.7649152838004696E-2</v>
          </cell>
        </row>
        <row r="292">
          <cell r="B292">
            <v>109.78600799999998</v>
          </cell>
          <cell r="C292">
            <v>79.789570999999995</v>
          </cell>
          <cell r="D292">
            <v>71.143126999999993</v>
          </cell>
          <cell r="E292">
            <v>61.852875000000004</v>
          </cell>
          <cell r="F292">
            <v>49.059232000000002</v>
          </cell>
          <cell r="G292">
            <v>42.409002999999991</v>
          </cell>
          <cell r="H292">
            <v>37.416681999999994</v>
          </cell>
          <cell r="I292">
            <v>38.433004999999994</v>
          </cell>
          <cell r="J292">
            <v>43.290683999999999</v>
          </cell>
          <cell r="K292">
            <v>55.515021999999995</v>
          </cell>
          <cell r="L292">
            <v>76.179079999999999</v>
          </cell>
          <cell r="M292">
            <v>79.184713000000016</v>
          </cell>
          <cell r="N292">
            <v>744.05900199999996</v>
          </cell>
          <cell r="O292">
            <v>5.0474698453879412E-2</v>
          </cell>
        </row>
        <row r="293">
          <cell r="B293">
            <v>3.8097000000000003</v>
          </cell>
          <cell r="C293">
            <v>3.4833699999999999</v>
          </cell>
          <cell r="D293">
            <v>3.36856</v>
          </cell>
          <cell r="E293">
            <v>2.6022599999999998</v>
          </cell>
          <cell r="F293">
            <v>1.4702999999999999</v>
          </cell>
          <cell r="G293">
            <v>0.96049000000000007</v>
          </cell>
          <cell r="H293">
            <v>0.93386999999999998</v>
          </cell>
          <cell r="I293">
            <v>0.93376999999999999</v>
          </cell>
          <cell r="J293">
            <v>1.2053099999999999</v>
          </cell>
          <cell r="K293">
            <v>2.5400500000000004</v>
          </cell>
          <cell r="L293">
            <v>3.4476500000000003</v>
          </cell>
          <cell r="M293">
            <v>4.02468</v>
          </cell>
          <cell r="N293">
            <v>28.780010000000001</v>
          </cell>
          <cell r="O293">
            <v>1.2814156987383975E-2</v>
          </cell>
        </row>
        <row r="294">
          <cell r="B294">
            <v>8.7346299999999992</v>
          </cell>
          <cell r="C294">
            <v>4.9499839999999997</v>
          </cell>
          <cell r="D294">
            <v>4.6419390000000007</v>
          </cell>
          <cell r="E294">
            <v>2.7534540000000001</v>
          </cell>
          <cell r="F294">
            <v>0.59474099999999996</v>
          </cell>
          <cell r="G294">
            <v>0.28457100000000002</v>
          </cell>
          <cell r="H294">
            <v>0.242342</v>
          </cell>
          <cell r="I294">
            <v>0.23815699999999998</v>
          </cell>
          <cell r="J294">
            <v>0.77277700000000005</v>
          </cell>
          <cell r="K294">
            <v>3.1633830000000001</v>
          </cell>
          <cell r="L294">
            <v>5.9965989999999998</v>
          </cell>
          <cell r="M294">
            <v>7.4406320000000008</v>
          </cell>
          <cell r="N294">
            <v>39.813209000000008</v>
          </cell>
          <cell r="O294">
            <v>7.4810591645739735E-2</v>
          </cell>
        </row>
        <row r="295">
          <cell r="B295">
            <v>0.78571800000000003</v>
          </cell>
          <cell r="C295">
            <v>0.5512760000000001</v>
          </cell>
          <cell r="D295">
            <v>0.50798200000000004</v>
          </cell>
          <cell r="E295">
            <v>0.39335299999999995</v>
          </cell>
          <cell r="F295">
            <v>0.17425399999999999</v>
          </cell>
          <cell r="G295">
            <v>0.140101</v>
          </cell>
          <cell r="H295">
            <v>0.12311099999999998</v>
          </cell>
          <cell r="I295">
            <v>0.121848</v>
          </cell>
          <cell r="J295">
            <v>0.17498900000000001</v>
          </cell>
          <cell r="K295">
            <v>0.41347699999999998</v>
          </cell>
          <cell r="L295">
            <v>0.70813599999999999</v>
          </cell>
          <cell r="M295">
            <v>0.80410199999999998</v>
          </cell>
          <cell r="N295">
            <v>4.8983470000000002</v>
          </cell>
          <cell r="O295">
            <v>2.0611021140760074E-2</v>
          </cell>
        </row>
        <row r="296">
          <cell r="B296">
            <v>2.9071340000000001</v>
          </cell>
          <cell r="C296">
            <v>2.1619360000000003</v>
          </cell>
          <cell r="D296">
            <v>2.1901289999999998</v>
          </cell>
          <cell r="E296">
            <v>1.781166</v>
          </cell>
          <cell r="F296">
            <v>1.2923370000000001</v>
          </cell>
          <cell r="G296">
            <v>0.70380199999999993</v>
          </cell>
          <cell r="H296">
            <v>0.69824800000000009</v>
          </cell>
          <cell r="I296">
            <v>0.55218899999999993</v>
          </cell>
          <cell r="J296">
            <v>1.086349</v>
          </cell>
          <cell r="K296">
            <v>1.7008320000000001</v>
          </cell>
          <cell r="L296">
            <v>2.418831</v>
          </cell>
          <cell r="M296">
            <v>3.0074229999999997</v>
          </cell>
          <cell r="N296">
            <v>20.500375999999999</v>
          </cell>
          <cell r="O296">
            <v>3.8861606182674875E-2</v>
          </cell>
        </row>
        <row r="297">
          <cell r="B297">
            <v>323.07284199999992</v>
          </cell>
          <cell r="C297">
            <v>219.92558700000006</v>
          </cell>
          <cell r="D297">
            <v>202.17505400000005</v>
          </cell>
          <cell r="E297">
            <v>137.17861300000004</v>
          </cell>
          <cell r="F297">
            <v>76.883838999999995</v>
          </cell>
          <cell r="G297">
            <v>53.941672999999987</v>
          </cell>
          <cell r="H297">
            <v>48.513909999999996</v>
          </cell>
          <cell r="I297">
            <v>47.07612799999999</v>
          </cell>
          <cell r="J297">
            <v>84.196827999999996</v>
          </cell>
          <cell r="K297">
            <v>159.21955400000002</v>
          </cell>
          <cell r="L297">
            <v>254.59813400000004</v>
          </cell>
          <cell r="M297">
            <v>306.41790000000003</v>
          </cell>
          <cell r="N297">
            <v>1913.2000620000003</v>
          </cell>
          <cell r="O297">
            <v>6.1837850372921208E-2</v>
          </cell>
        </row>
        <row r="298">
          <cell r="B298">
            <v>170.92996299999996</v>
          </cell>
          <cell r="C298">
            <v>111.38898900000001</v>
          </cell>
          <cell r="D298">
            <v>101.817369</v>
          </cell>
          <cell r="E298">
            <v>69.158410000000018</v>
          </cell>
          <cell r="F298">
            <v>32.585332000000001</v>
          </cell>
          <cell r="G298">
            <v>22.609305999999997</v>
          </cell>
          <cell r="H298">
            <v>18.217065999999996</v>
          </cell>
          <cell r="I298">
            <v>18.663651000000002</v>
          </cell>
          <cell r="J298">
            <v>36.069114000000006</v>
          </cell>
          <cell r="K298">
            <v>81.056983999999986</v>
          </cell>
          <cell r="L298">
            <v>130.196541</v>
          </cell>
          <cell r="M298">
            <v>156.03964799999997</v>
          </cell>
          <cell r="N298">
            <v>948.73237299999982</v>
          </cell>
          <cell r="O298">
            <v>6.2417969438400153E-2</v>
          </cell>
        </row>
        <row r="299">
          <cell r="B299">
            <v>17.091737000000006</v>
          </cell>
          <cell r="C299">
            <v>11.551669</v>
          </cell>
          <cell r="D299">
            <v>11.128241999999998</v>
          </cell>
          <cell r="E299">
            <v>7.1989119999999991</v>
          </cell>
          <cell r="F299">
            <v>3.9797749999999996</v>
          </cell>
          <cell r="G299">
            <v>2.7913870000000003</v>
          </cell>
          <cell r="H299">
            <v>2.319156</v>
          </cell>
          <cell r="I299">
            <v>2.5302379999999998</v>
          </cell>
          <cell r="J299">
            <v>4.6095250000000005</v>
          </cell>
          <cell r="K299">
            <v>8.3477480000000011</v>
          </cell>
          <cell r="L299">
            <v>13.542714999999999</v>
          </cell>
          <cell r="M299">
            <v>15.612181000000003</v>
          </cell>
          <cell r="N299">
            <v>100.70328500000001</v>
          </cell>
          <cell r="O299">
            <v>6.6926340949878912E-2</v>
          </cell>
        </row>
        <row r="307">
          <cell r="B307">
            <v>1568.2801999999988</v>
          </cell>
          <cell r="C307">
            <v>1567.1911999999988</v>
          </cell>
          <cell r="D307">
            <v>1567.4431999999988</v>
          </cell>
          <cell r="E307">
            <v>1568.0865599999988</v>
          </cell>
          <cell r="F307">
            <v>1566.2296599999988</v>
          </cell>
          <cell r="G307">
            <v>1566.2296599999988</v>
          </cell>
          <cell r="H307">
            <v>1566.698159999999</v>
          </cell>
          <cell r="I307">
            <v>1566.698159999999</v>
          </cell>
          <cell r="J307">
            <v>1566.4181599999988</v>
          </cell>
          <cell r="K307">
            <v>1547.8221599999993</v>
          </cell>
          <cell r="L307">
            <v>1547.8502599999993</v>
          </cell>
          <cell r="M307">
            <v>1547.985259999999</v>
          </cell>
          <cell r="N307">
            <v>1547.985259999999</v>
          </cell>
          <cell r="O307">
            <v>4.1116935933910873E-2</v>
          </cell>
        </row>
        <row r="308">
          <cell r="B308">
            <v>1054.9490259999998</v>
          </cell>
          <cell r="C308">
            <v>701.84169299999996</v>
          </cell>
          <cell r="D308">
            <v>646.04975900000045</v>
          </cell>
          <cell r="E308">
            <v>459.6152839999998</v>
          </cell>
          <cell r="F308">
            <v>335.29356399999966</v>
          </cell>
          <cell r="G308">
            <v>277.48238900000013</v>
          </cell>
          <cell r="H308">
            <v>259.60013000000015</v>
          </cell>
          <cell r="I308">
            <v>256.44718899999992</v>
          </cell>
          <cell r="J308">
            <v>324.20441999999991</v>
          </cell>
          <cell r="K308">
            <v>596.70037499999955</v>
          </cell>
          <cell r="L308">
            <v>880.86294999999961</v>
          </cell>
          <cell r="M308">
            <v>1022.1245539999996</v>
          </cell>
          <cell r="N308">
            <v>6815.1713329999993</v>
          </cell>
          <cell r="O308">
            <v>5.1304820280709929E-2</v>
          </cell>
        </row>
        <row r="309">
          <cell r="B309">
            <v>798.57394999999985</v>
          </cell>
          <cell r="C309">
            <v>523.71604999999988</v>
          </cell>
          <cell r="D309">
            <v>469.12391200000002</v>
          </cell>
          <cell r="E309">
            <v>327.686691</v>
          </cell>
          <cell r="F309">
            <v>222.59827200000001</v>
          </cell>
          <cell r="G309">
            <v>179.52453300000002</v>
          </cell>
          <cell r="H309">
            <v>160.482281</v>
          </cell>
          <cell r="I309">
            <v>160.47281000000001</v>
          </cell>
          <cell r="J309">
            <v>204.91248200000001</v>
          </cell>
          <cell r="K309">
            <v>365.73141500000003</v>
          </cell>
          <cell r="L309">
            <v>613.84894399999996</v>
          </cell>
          <cell r="M309">
            <v>719.73676899999987</v>
          </cell>
          <cell r="N309">
            <v>4746.408109</v>
          </cell>
          <cell r="O309">
            <v>6.5016983882124069E-2</v>
          </cell>
        </row>
        <row r="310">
          <cell r="B310">
            <v>65.772720000000007</v>
          </cell>
          <cell r="C310">
            <v>46.189489999999999</v>
          </cell>
          <cell r="D310">
            <v>40.310600000000001</v>
          </cell>
          <cell r="E310">
            <v>31.361939999999997</v>
          </cell>
          <cell r="F310">
            <v>20.201160000000002</v>
          </cell>
          <cell r="G310">
            <v>17.954049999999999</v>
          </cell>
          <cell r="H310">
            <v>15.376580000000001</v>
          </cell>
          <cell r="I310">
            <v>17.099799999999998</v>
          </cell>
          <cell r="J310">
            <v>19.260680000000001</v>
          </cell>
          <cell r="K310">
            <v>37.402080000000005</v>
          </cell>
          <cell r="L310">
            <v>57.260580000000004</v>
          </cell>
          <cell r="M310">
            <v>67.761709999999994</v>
          </cell>
          <cell r="N310">
            <v>435.95139</v>
          </cell>
          <cell r="O310">
            <v>4.7862631282305113E-2</v>
          </cell>
        </row>
        <row r="311">
          <cell r="B311">
            <v>7.1913019999999994</v>
          </cell>
          <cell r="C311">
            <v>6.9718390000000001</v>
          </cell>
          <cell r="D311">
            <v>6.5175290000000006</v>
          </cell>
          <cell r="E311">
            <v>5.498462</v>
          </cell>
          <cell r="F311">
            <v>4.5064289999999998</v>
          </cell>
          <cell r="G311">
            <v>3.2129440000000002</v>
          </cell>
          <cell r="H311">
            <v>2.4983339999999998</v>
          </cell>
          <cell r="I311">
            <v>2.0933890000000002</v>
          </cell>
          <cell r="J311">
            <v>3.5841820000000006</v>
          </cell>
          <cell r="K311">
            <v>6.471768</v>
          </cell>
          <cell r="L311">
            <v>8.6234649999999995</v>
          </cell>
          <cell r="M311">
            <v>9.6540780000000019</v>
          </cell>
          <cell r="N311">
            <v>66.823720999999992</v>
          </cell>
          <cell r="O311">
            <v>0.1348647552871482</v>
          </cell>
        </row>
        <row r="312">
          <cell r="B312">
            <v>4.6719999999999998E-2</v>
          </cell>
          <cell r="C312">
            <v>8.5599999999999999E-3</v>
          </cell>
          <cell r="D312">
            <v>0.11985999999999999</v>
          </cell>
          <cell r="E312">
            <v>6.9100000000000003E-3</v>
          </cell>
          <cell r="F312">
            <v>0</v>
          </cell>
          <cell r="G312">
            <v>0</v>
          </cell>
          <cell r="H312">
            <v>0</v>
          </cell>
          <cell r="I312">
            <v>0</v>
          </cell>
          <cell r="J312">
            <v>0</v>
          </cell>
          <cell r="K312">
            <v>0</v>
          </cell>
          <cell r="L312">
            <v>0</v>
          </cell>
          <cell r="M312">
            <v>0</v>
          </cell>
          <cell r="N312">
            <v>0.18204999999999999</v>
          </cell>
          <cell r="O312">
            <v>3.5306066040727097E-5</v>
          </cell>
        </row>
        <row r="313">
          <cell r="B313">
            <v>0.52200000000000002</v>
          </cell>
          <cell r="C313">
            <v>0.47199999999999998</v>
          </cell>
          <cell r="D313">
            <v>0.46500000000000002</v>
          </cell>
          <cell r="E313">
            <v>0.95299999999999996</v>
          </cell>
          <cell r="F313">
            <v>0.83299999999999996</v>
          </cell>
          <cell r="G313">
            <v>0.53600000000000003</v>
          </cell>
          <cell r="H313">
            <v>0.69989999999999997</v>
          </cell>
          <cell r="I313">
            <v>0.9153</v>
          </cell>
          <cell r="J313">
            <v>0.60139999999999993</v>
          </cell>
          <cell r="K313">
            <v>0.46800000000000003</v>
          </cell>
          <cell r="L313">
            <v>0.50700000000000001</v>
          </cell>
          <cell r="M313">
            <v>0.46200000000000002</v>
          </cell>
          <cell r="N313">
            <v>7.4345999999999997</v>
          </cell>
          <cell r="O313">
            <v>8.4227912669840935E-2</v>
          </cell>
        </row>
        <row r="314">
          <cell r="B314">
            <v>0</v>
          </cell>
          <cell r="C314">
            <v>2.1000000000000001E-2</v>
          </cell>
          <cell r="D314">
            <v>2.1999999999999999E-2</v>
          </cell>
          <cell r="E314">
            <v>3.2000000000000001E-2</v>
          </cell>
          <cell r="F314">
            <v>4.7E-2</v>
          </cell>
          <cell r="G314">
            <v>1.2E-2</v>
          </cell>
          <cell r="H314">
            <v>4.0000000000000001E-3</v>
          </cell>
          <cell r="I314">
            <v>0</v>
          </cell>
          <cell r="J314">
            <v>0</v>
          </cell>
          <cell r="K314">
            <v>1.0999999999999999E-2</v>
          </cell>
          <cell r="L314">
            <v>5.8999999999999997E-2</v>
          </cell>
          <cell r="M314">
            <v>5.8415000000000002E-2</v>
          </cell>
          <cell r="N314">
            <v>0.26641500000000001</v>
          </cell>
          <cell r="O314">
            <v>2.8284892113491751E-3</v>
          </cell>
        </row>
        <row r="315">
          <cell r="B315">
            <v>0</v>
          </cell>
          <cell r="C315">
            <v>0</v>
          </cell>
          <cell r="D315">
            <v>0</v>
          </cell>
          <cell r="E315">
            <v>2.1999999999999999E-2</v>
          </cell>
          <cell r="F315">
            <v>0.03</v>
          </cell>
          <cell r="G315">
            <v>2.9000000000000001E-2</v>
          </cell>
          <cell r="H315">
            <v>4.2999999999999997E-2</v>
          </cell>
          <cell r="I315">
            <v>3.6999999999999998E-2</v>
          </cell>
          <cell r="J315">
            <v>0.02</v>
          </cell>
          <cell r="K315">
            <v>2.1000000000000001E-2</v>
          </cell>
          <cell r="L315">
            <v>1.0999999999999999E-2</v>
          </cell>
          <cell r="M315">
            <v>4.9789999999999999E-3</v>
          </cell>
          <cell r="N315">
            <v>0.21797900000000001</v>
          </cell>
          <cell r="O315">
            <v>0.10919210595259506</v>
          </cell>
        </row>
        <row r="316">
          <cell r="B316">
            <v>5.7526200000000003</v>
          </cell>
          <cell r="C316">
            <v>1.54277</v>
          </cell>
          <cell r="D316">
            <v>3.2909000000000002</v>
          </cell>
          <cell r="E316">
            <v>2.1015999999999999</v>
          </cell>
          <cell r="F316">
            <v>0.183</v>
          </cell>
          <cell r="G316">
            <v>0.157</v>
          </cell>
          <cell r="H316">
            <v>0.13300000000000001</v>
          </cell>
          <cell r="I316">
            <v>0.126</v>
          </cell>
          <cell r="J316">
            <v>0.153</v>
          </cell>
          <cell r="K316">
            <v>0.192</v>
          </cell>
          <cell r="L316">
            <v>0.26900000000000002</v>
          </cell>
          <cell r="M316">
            <v>0.358149</v>
          </cell>
          <cell r="N316">
            <v>14.259038999999998</v>
          </cell>
          <cell r="O316">
            <v>4.6484568102966509E-4</v>
          </cell>
        </row>
        <row r="317">
          <cell r="B317">
            <v>0</v>
          </cell>
          <cell r="C317">
            <v>0</v>
          </cell>
          <cell r="D317">
            <v>0</v>
          </cell>
          <cell r="E317">
            <v>0</v>
          </cell>
          <cell r="F317">
            <v>0</v>
          </cell>
          <cell r="G317">
            <v>0</v>
          </cell>
          <cell r="H317">
            <v>0</v>
          </cell>
          <cell r="I317">
            <v>0</v>
          </cell>
          <cell r="J317">
            <v>0</v>
          </cell>
          <cell r="K317">
            <v>0</v>
          </cell>
          <cell r="L317">
            <v>0</v>
          </cell>
          <cell r="M317">
            <v>0</v>
          </cell>
          <cell r="N317">
            <v>0</v>
          </cell>
          <cell r="O317">
            <v>0</v>
          </cell>
        </row>
        <row r="318">
          <cell r="B318">
            <v>0</v>
          </cell>
          <cell r="C318">
            <v>0</v>
          </cell>
          <cell r="D318">
            <v>0</v>
          </cell>
          <cell r="E318">
            <v>0</v>
          </cell>
          <cell r="F318">
            <v>0</v>
          </cell>
          <cell r="G318">
            <v>0</v>
          </cell>
          <cell r="H318">
            <v>0</v>
          </cell>
          <cell r="I318">
            <v>0</v>
          </cell>
          <cell r="J318">
            <v>0</v>
          </cell>
          <cell r="K318">
            <v>0</v>
          </cell>
          <cell r="L318">
            <v>0</v>
          </cell>
          <cell r="M318">
            <v>0</v>
          </cell>
          <cell r="N318">
            <v>0</v>
          </cell>
          <cell r="O318">
            <v>0</v>
          </cell>
        </row>
        <row r="319">
          <cell r="B319">
            <v>4.8822799999999997</v>
          </cell>
          <cell r="C319">
            <v>7.3385600000000002</v>
          </cell>
          <cell r="D319">
            <v>7.3734099999999998</v>
          </cell>
          <cell r="E319">
            <v>5.6717399999999998</v>
          </cell>
          <cell r="F319">
            <v>2.3883400000000004</v>
          </cell>
          <cell r="G319">
            <v>1.7517</v>
          </cell>
          <cell r="H319">
            <v>1.9178199999999999</v>
          </cell>
          <cell r="I319">
            <v>1.9349000000000001</v>
          </cell>
          <cell r="J319">
            <v>2.4274499999999999</v>
          </cell>
          <cell r="K319">
            <v>6.8807290000000005</v>
          </cell>
          <cell r="L319">
            <v>7.7886419999999994</v>
          </cell>
          <cell r="M319">
            <v>7.9576459999999996</v>
          </cell>
          <cell r="N319">
            <v>58.313216999999995</v>
          </cell>
          <cell r="O319">
            <v>6.0135715801296154E-2</v>
          </cell>
        </row>
        <row r="320">
          <cell r="B320">
            <v>0</v>
          </cell>
          <cell r="C320">
            <v>0</v>
          </cell>
          <cell r="D320">
            <v>0</v>
          </cell>
          <cell r="E320">
            <v>0</v>
          </cell>
          <cell r="F320">
            <v>0</v>
          </cell>
          <cell r="G320">
            <v>0</v>
          </cell>
          <cell r="H320">
            <v>0</v>
          </cell>
          <cell r="I320">
            <v>0</v>
          </cell>
          <cell r="J320">
            <v>0</v>
          </cell>
          <cell r="K320">
            <v>0</v>
          </cell>
          <cell r="L320">
            <v>0</v>
          </cell>
          <cell r="M320">
            <v>0</v>
          </cell>
          <cell r="N320">
            <v>0</v>
          </cell>
          <cell r="O320">
            <v>0</v>
          </cell>
        </row>
        <row r="321">
          <cell r="B321">
            <v>109.26</v>
          </cell>
          <cell r="C321">
            <v>114.361</v>
          </cell>
          <cell r="D321">
            <v>105.104</v>
          </cell>
          <cell r="E321">
            <v>87.763869999999997</v>
          </cell>
          <cell r="F321">
            <v>116.818</v>
          </cell>
          <cell r="G321">
            <v>102.941</v>
          </cell>
          <cell r="H321">
            <v>92.903999999999996</v>
          </cell>
          <cell r="I321">
            <v>91.296000000000006</v>
          </cell>
          <cell r="J321">
            <v>106.91</v>
          </cell>
          <cell r="K321">
            <v>49.290210000000002</v>
          </cell>
          <cell r="L321">
            <v>115.929</v>
          </cell>
          <cell r="M321">
            <v>99.947999999999993</v>
          </cell>
          <cell r="N321">
            <v>1192.5250800000001</v>
          </cell>
          <cell r="O321">
            <v>0.36059822479023046</v>
          </cell>
        </row>
        <row r="322">
          <cell r="B322">
            <v>0</v>
          </cell>
          <cell r="C322">
            <v>0</v>
          </cell>
          <cell r="D322">
            <v>0</v>
          </cell>
          <cell r="E322">
            <v>0</v>
          </cell>
          <cell r="F322">
            <v>0</v>
          </cell>
          <cell r="G322">
            <v>0</v>
          </cell>
          <cell r="H322">
            <v>0</v>
          </cell>
          <cell r="I322">
            <v>0</v>
          </cell>
          <cell r="J322">
            <v>0</v>
          </cell>
          <cell r="K322">
            <v>0</v>
          </cell>
          <cell r="L322">
            <v>0</v>
          </cell>
          <cell r="M322">
            <v>0</v>
          </cell>
          <cell r="N322">
            <v>0</v>
          </cell>
          <cell r="O322">
            <v>0</v>
          </cell>
        </row>
        <row r="323">
          <cell r="B323">
            <v>0</v>
          </cell>
          <cell r="C323">
            <v>0</v>
          </cell>
          <cell r="D323">
            <v>0</v>
          </cell>
          <cell r="E323">
            <v>0</v>
          </cell>
          <cell r="F323">
            <v>0</v>
          </cell>
          <cell r="G323">
            <v>0</v>
          </cell>
          <cell r="H323">
            <v>0</v>
          </cell>
          <cell r="I323">
            <v>0</v>
          </cell>
          <cell r="J323">
            <v>0</v>
          </cell>
          <cell r="K323">
            <v>0</v>
          </cell>
          <cell r="L323">
            <v>0</v>
          </cell>
          <cell r="M323">
            <v>0</v>
          </cell>
          <cell r="N323">
            <v>0</v>
          </cell>
          <cell r="O323">
            <v>0</v>
          </cell>
        </row>
        <row r="324">
          <cell r="B324">
            <v>1.9361E-2</v>
          </cell>
          <cell r="C324">
            <v>2.0292000000000001E-2</v>
          </cell>
          <cell r="D324">
            <v>1.4378630000000001</v>
          </cell>
          <cell r="E324">
            <v>6.3677190000000001</v>
          </cell>
          <cell r="F324">
            <v>3.9950000000000003E-3</v>
          </cell>
          <cell r="G324">
            <v>6.7469999999999995E-3</v>
          </cell>
          <cell r="H324">
            <v>1.9910000000000001E-3</v>
          </cell>
          <cell r="I324">
            <v>7.1299999999999998E-4</v>
          </cell>
          <cell r="J324">
            <v>1.3609E-2</v>
          </cell>
          <cell r="K324">
            <v>2.2370000000000003E-3</v>
          </cell>
          <cell r="L324">
            <v>1.5823E-2</v>
          </cell>
          <cell r="M324">
            <v>1.5788E-2</v>
          </cell>
          <cell r="N324">
            <v>7.9061380000000003</v>
          </cell>
          <cell r="O324">
            <v>3.8127599118393037E-2</v>
          </cell>
        </row>
        <row r="325">
          <cell r="B325">
            <v>605.12694699999986</v>
          </cell>
          <cell r="C325">
            <v>346.79053899999985</v>
          </cell>
          <cell r="D325">
            <v>304.48275000000001</v>
          </cell>
          <cell r="E325">
            <v>187.90745000000001</v>
          </cell>
          <cell r="F325">
            <v>77.587347999999992</v>
          </cell>
          <cell r="G325">
            <v>52.924092000000009</v>
          </cell>
          <cell r="H325">
            <v>46.903655999999998</v>
          </cell>
          <cell r="I325">
            <v>46.969708000000004</v>
          </cell>
          <cell r="J325">
            <v>71.942160999999999</v>
          </cell>
          <cell r="K325">
            <v>264.992391</v>
          </cell>
          <cell r="L325">
            <v>423.38543399999992</v>
          </cell>
          <cell r="M325">
            <v>533.51600399999984</v>
          </cell>
          <cell r="N325">
            <v>2962.528479999999</v>
          </cell>
          <cell r="O325">
            <v>0.14960440426833607</v>
          </cell>
        </row>
        <row r="326">
          <cell r="B326">
            <v>738.55322200000001</v>
          </cell>
          <cell r="C326">
            <v>478.70953699999995</v>
          </cell>
          <cell r="D326">
            <v>419.25563899999992</v>
          </cell>
          <cell r="E326">
            <v>283.70789099999996</v>
          </cell>
          <cell r="F326">
            <v>159.040165</v>
          </cell>
          <cell r="G326">
            <v>119.98864099999997</v>
          </cell>
          <cell r="H326">
            <v>105.156736</v>
          </cell>
          <cell r="I326">
            <v>103.939836</v>
          </cell>
          <cell r="J326">
            <v>146.85252</v>
          </cell>
          <cell r="K326">
            <v>327.64491800000002</v>
          </cell>
          <cell r="L326">
            <v>559.15847599999984</v>
          </cell>
          <cell r="M326">
            <v>661.86830100000009</v>
          </cell>
          <cell r="N326">
            <v>4103.8758820000003</v>
          </cell>
          <cell r="O326">
            <v>6.224795382122543E-2</v>
          </cell>
        </row>
        <row r="327">
          <cell r="B327">
            <v>80.524640000000005</v>
          </cell>
          <cell r="C327">
            <v>53.007160999999996</v>
          </cell>
          <cell r="D327">
            <v>42.924827000000001</v>
          </cell>
          <cell r="E327">
            <v>31.046195999999998</v>
          </cell>
          <cell r="F327">
            <v>20.892068999999999</v>
          </cell>
          <cell r="G327">
            <v>15.757089999999998</v>
          </cell>
          <cell r="H327">
            <v>13.256609999999998</v>
          </cell>
          <cell r="I327">
            <v>12.866110999999998</v>
          </cell>
          <cell r="J327">
            <v>13.455691</v>
          </cell>
          <cell r="K327">
            <v>27.226491000000003</v>
          </cell>
          <cell r="L327">
            <v>51.328334000000005</v>
          </cell>
          <cell r="M327">
            <v>63.214950000000002</v>
          </cell>
          <cell r="N327">
            <v>425.50016999999997</v>
          </cell>
          <cell r="O327">
            <v>2.8864636695604993E-2</v>
          </cell>
        </row>
        <row r="328">
          <cell r="B328">
            <v>1.1770399999999999</v>
          </cell>
          <cell r="C328">
            <v>0.6129</v>
          </cell>
          <cell r="D328">
            <v>0.52945000000000009</v>
          </cell>
          <cell r="E328">
            <v>0.22291</v>
          </cell>
          <cell r="F328">
            <v>3.7159999999999999E-2</v>
          </cell>
          <cell r="G328">
            <v>1.609E-2</v>
          </cell>
          <cell r="H328">
            <v>1.349E-2</v>
          </cell>
          <cell r="I328">
            <v>1.4630000000000001E-2</v>
          </cell>
          <cell r="J328">
            <v>3.4189999999999998E-2</v>
          </cell>
          <cell r="K328">
            <v>0.24543999999999999</v>
          </cell>
          <cell r="L328">
            <v>0.79070000000000007</v>
          </cell>
          <cell r="M328">
            <v>1.0165199999999999</v>
          </cell>
          <cell r="N328">
            <v>4.7105200000000007</v>
          </cell>
          <cell r="O328">
            <v>2.0973357122604187E-3</v>
          </cell>
        </row>
        <row r="329">
          <cell r="B329">
            <v>0.11600000000000001</v>
          </cell>
          <cell r="C329">
            <v>0.06</v>
          </cell>
          <cell r="D329">
            <v>5.6000000000000001E-2</v>
          </cell>
          <cell r="E329">
            <v>3.7999999999999999E-2</v>
          </cell>
          <cell r="F329">
            <v>1.2E-2</v>
          </cell>
          <cell r="G329">
            <v>0.01</v>
          </cell>
          <cell r="H329">
            <v>8.9999999999999993E-3</v>
          </cell>
          <cell r="I329">
            <v>8.9999999999999993E-3</v>
          </cell>
          <cell r="J329">
            <v>1.2999999999999999E-2</v>
          </cell>
          <cell r="K329">
            <v>3.9E-2</v>
          </cell>
          <cell r="L329">
            <v>8.3000000000000004E-2</v>
          </cell>
          <cell r="M329">
            <v>0.105</v>
          </cell>
          <cell r="N329">
            <v>0.55000000000000004</v>
          </cell>
          <cell r="O329">
            <v>1.0334717155092133E-3</v>
          </cell>
        </row>
        <row r="330">
          <cell r="B330">
            <v>0.13575000000000001</v>
          </cell>
          <cell r="C330">
            <v>8.5809999999999997E-2</v>
          </cell>
          <cell r="D330">
            <v>5.3359999999999998E-2</v>
          </cell>
          <cell r="E330">
            <v>3.0359999999999998E-2</v>
          </cell>
          <cell r="F330">
            <v>0</v>
          </cell>
          <cell r="G330">
            <v>0</v>
          </cell>
          <cell r="H330">
            <v>0</v>
          </cell>
          <cell r="I330">
            <v>0</v>
          </cell>
          <cell r="J330">
            <v>0</v>
          </cell>
          <cell r="K330">
            <v>5.7790000000000001E-2</v>
          </cell>
          <cell r="L330">
            <v>0.12009</v>
          </cell>
          <cell r="M330">
            <v>0.16932999999999998</v>
          </cell>
          <cell r="N330">
            <v>0.65249000000000001</v>
          </cell>
          <cell r="O330">
            <v>2.7455150041707011E-3</v>
          </cell>
        </row>
        <row r="331">
          <cell r="B331">
            <v>5.2481599999999995</v>
          </cell>
          <cell r="C331">
            <v>4.8687070000000006</v>
          </cell>
          <cell r="D331">
            <v>4.0439720000000001</v>
          </cell>
          <cell r="E331">
            <v>2.3720700000000003</v>
          </cell>
          <cell r="F331">
            <v>1.6890049999999999</v>
          </cell>
          <cell r="G331">
            <v>2.4462380000000001</v>
          </cell>
          <cell r="H331">
            <v>1.9803999999999999</v>
          </cell>
          <cell r="I331">
            <v>1.704701</v>
          </cell>
          <cell r="J331">
            <v>3.0996840000000003</v>
          </cell>
          <cell r="K331">
            <v>4.5395780000000006</v>
          </cell>
          <cell r="L331">
            <v>4.9960000000000004</v>
          </cell>
          <cell r="M331">
            <v>4.7974920000000001</v>
          </cell>
          <cell r="N331">
            <v>41.786006999999998</v>
          </cell>
          <cell r="O331">
            <v>7.9211783626822047E-2</v>
          </cell>
        </row>
        <row r="332">
          <cell r="B332">
            <v>411.16733600000003</v>
          </cell>
          <cell r="C332">
            <v>271.18287599999996</v>
          </cell>
          <cell r="D332">
            <v>242.08806199999995</v>
          </cell>
          <cell r="E332">
            <v>166.36865099999997</v>
          </cell>
          <cell r="F332">
            <v>97.331091999999998</v>
          </cell>
          <cell r="G332">
            <v>76.549275999999978</v>
          </cell>
          <cell r="H332">
            <v>68.116748999999999</v>
          </cell>
          <cell r="I332">
            <v>70.033171999999993</v>
          </cell>
          <cell r="J332">
            <v>94.900268999999994</v>
          </cell>
          <cell r="K332">
            <v>197.49285900000007</v>
          </cell>
          <cell r="L332">
            <v>321.02564699999982</v>
          </cell>
          <cell r="M332">
            <v>396.54843199999999</v>
          </cell>
          <cell r="N332">
            <v>2412.8044209999998</v>
          </cell>
          <cell r="O332">
            <v>7.7985905252871954E-2</v>
          </cell>
        </row>
        <row r="333">
          <cell r="B333">
            <v>126.07405999999997</v>
          </cell>
          <cell r="C333">
            <v>78.307427999999973</v>
          </cell>
          <cell r="D333">
            <v>68.354264000000001</v>
          </cell>
          <cell r="E333">
            <v>45.192187000000004</v>
          </cell>
          <cell r="F333">
            <v>21.784648000000001</v>
          </cell>
          <cell r="G333">
            <v>15.860624000000001</v>
          </cell>
          <cell r="H333">
            <v>13.399683999999999</v>
          </cell>
          <cell r="I333">
            <v>13.335701</v>
          </cell>
          <cell r="J333">
            <v>20.542348000000004</v>
          </cell>
          <cell r="K333">
            <v>52.354658000000001</v>
          </cell>
          <cell r="L333">
            <v>94.420614999999984</v>
          </cell>
          <cell r="M333">
            <v>106.171359</v>
          </cell>
          <cell r="N333">
            <v>655.79757599999994</v>
          </cell>
          <cell r="O333">
            <v>4.3145521562744128E-2</v>
          </cell>
        </row>
        <row r="334">
          <cell r="B334">
            <v>114.110236</v>
          </cell>
          <cell r="C334">
            <v>70.584654999999998</v>
          </cell>
          <cell r="D334">
            <v>61.20570399999999</v>
          </cell>
          <cell r="E334">
            <v>38.437517000000007</v>
          </cell>
          <cell r="F334">
            <v>17.294191000000001</v>
          </cell>
          <cell r="G334">
            <v>9.3493229999999983</v>
          </cell>
          <cell r="H334">
            <v>8.3808030000000002</v>
          </cell>
          <cell r="I334">
            <v>5.9765210000000009</v>
          </cell>
          <cell r="J334">
            <v>14.807338</v>
          </cell>
          <cell r="K334">
            <v>45.689101999999998</v>
          </cell>
          <cell r="L334">
            <v>86.394089999999991</v>
          </cell>
          <cell r="M334">
            <v>89.845218000000003</v>
          </cell>
          <cell r="N334">
            <v>562.07469800000001</v>
          </cell>
          <cell r="O334">
            <v>0.37354891528760176</v>
          </cell>
        </row>
        <row r="342">
          <cell r="B342">
            <v>2831.5130000000004</v>
          </cell>
          <cell r="C342">
            <v>2831.0750000000003</v>
          </cell>
          <cell r="D342">
            <v>2831.0750000000003</v>
          </cell>
          <cell r="E342">
            <v>2828.7750000000005</v>
          </cell>
          <cell r="F342">
            <v>2828.7750000000005</v>
          </cell>
          <cell r="G342">
            <v>2828.7750000000005</v>
          </cell>
          <cell r="H342">
            <v>2829.2010000000005</v>
          </cell>
          <cell r="I342">
            <v>2829.2010000000005</v>
          </cell>
          <cell r="J342">
            <v>2812.4060000000004</v>
          </cell>
          <cell r="K342">
            <v>2812.386</v>
          </cell>
          <cell r="L342">
            <v>2812.386</v>
          </cell>
          <cell r="M342">
            <v>2812.386</v>
          </cell>
          <cell r="N342">
            <v>2812.386</v>
          </cell>
          <cell r="O342">
            <v>7.4701418657841689E-2</v>
          </cell>
        </row>
        <row r="343">
          <cell r="B343">
            <v>856.57304399999998</v>
          </cell>
          <cell r="C343">
            <v>714.36007300000017</v>
          </cell>
          <cell r="D343">
            <v>688.43884100000002</v>
          </cell>
          <cell r="E343">
            <v>609.22500699999989</v>
          </cell>
          <cell r="F343">
            <v>464.44853000000001</v>
          </cell>
          <cell r="G343">
            <v>312.19961800000004</v>
          </cell>
          <cell r="H343">
            <v>315.69650099999996</v>
          </cell>
          <cell r="I343">
            <v>171.56165099999998</v>
          </cell>
          <cell r="J343">
            <v>308.77924100000007</v>
          </cell>
          <cell r="K343">
            <v>503.52574500000003</v>
          </cell>
          <cell r="L343">
            <v>664.29413900000009</v>
          </cell>
          <cell r="M343">
            <v>743.9230220000004</v>
          </cell>
          <cell r="N343">
            <v>6353.0254120000009</v>
          </cell>
          <cell r="O343">
            <v>4.7825771514091328E-2</v>
          </cell>
        </row>
        <row r="344">
          <cell r="B344">
            <v>485.668475</v>
          </cell>
          <cell r="C344">
            <v>349.80263400000001</v>
          </cell>
          <cell r="D344">
            <v>323.94357500000001</v>
          </cell>
          <cell r="E344">
            <v>257.89040399999999</v>
          </cell>
          <cell r="F344">
            <v>160.40491299999996</v>
          </cell>
          <cell r="G344">
            <v>109.70933199999999</v>
          </cell>
          <cell r="H344">
            <v>112.870351</v>
          </cell>
          <cell r="I344">
            <v>104.80710699999999</v>
          </cell>
          <cell r="J344">
            <v>147.07202700000002</v>
          </cell>
          <cell r="K344">
            <v>281.28094299999998</v>
          </cell>
          <cell r="L344">
            <v>379.39222700000005</v>
          </cell>
          <cell r="M344">
            <v>451.51752099999999</v>
          </cell>
          <cell r="N344">
            <v>3164.3595089999999</v>
          </cell>
          <cell r="O344">
            <v>4.334585363693997E-2</v>
          </cell>
        </row>
        <row r="345">
          <cell r="B345">
            <v>50.437451000000003</v>
          </cell>
          <cell r="C345">
            <v>43.675129999999996</v>
          </cell>
          <cell r="D345">
            <v>41.435518999999999</v>
          </cell>
          <cell r="E345">
            <v>35.297358000000003</v>
          </cell>
          <cell r="F345">
            <v>21.302226000000001</v>
          </cell>
          <cell r="G345">
            <v>14.039122999999998</v>
          </cell>
          <cell r="H345">
            <v>11.992351000000001</v>
          </cell>
          <cell r="I345">
            <v>9.474219999999999</v>
          </cell>
          <cell r="J345">
            <v>18.783168</v>
          </cell>
          <cell r="K345">
            <v>42.734383000000001</v>
          </cell>
          <cell r="L345">
            <v>50.158447000000002</v>
          </cell>
          <cell r="M345">
            <v>57.046670999999996</v>
          </cell>
          <cell r="N345">
            <v>396.37604700000003</v>
          </cell>
          <cell r="O345">
            <v>4.3517697206329913E-2</v>
          </cell>
        </row>
        <row r="346">
          <cell r="B346">
            <v>0.374</v>
          </cell>
          <cell r="C346">
            <v>0.68</v>
          </cell>
          <cell r="D346">
            <v>0.70399999999999996</v>
          </cell>
          <cell r="E346">
            <v>0.66700000000000004</v>
          </cell>
          <cell r="F346">
            <v>0.80600000000000005</v>
          </cell>
          <cell r="G346">
            <v>0.254</v>
          </cell>
          <cell r="H346">
            <v>0.13100000000000001</v>
          </cell>
          <cell r="I346">
            <v>0.155</v>
          </cell>
          <cell r="J346">
            <v>0.42</v>
          </cell>
          <cell r="K346">
            <v>0.55400000000000005</v>
          </cell>
          <cell r="L346">
            <v>0.77200000000000002</v>
          </cell>
          <cell r="M346">
            <v>0.60199999999999998</v>
          </cell>
          <cell r="N346">
            <v>6.1190000000000007</v>
          </cell>
          <cell r="O346">
            <v>1.2349468500894465E-2</v>
          </cell>
        </row>
        <row r="347">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row>
        <row r="348">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row>
        <row r="349">
          <cell r="B349">
            <v>0.36960000000000004</v>
          </cell>
          <cell r="C349">
            <v>0.38224000000000002</v>
          </cell>
          <cell r="D349">
            <v>0.40282000000000001</v>
          </cell>
          <cell r="E349">
            <v>0.35413</v>
          </cell>
          <cell r="F349">
            <v>0.29330000000000001</v>
          </cell>
          <cell r="G349">
            <v>0.32199</v>
          </cell>
          <cell r="H349">
            <v>0.28850999999999999</v>
          </cell>
          <cell r="I349">
            <v>0.26785999999999999</v>
          </cell>
          <cell r="J349">
            <v>0.37920999999999999</v>
          </cell>
          <cell r="K349">
            <v>0.34350999999999998</v>
          </cell>
          <cell r="L349">
            <v>0.30710999999999999</v>
          </cell>
          <cell r="M349">
            <v>0.30658999999999997</v>
          </cell>
          <cell r="N349">
            <v>4.0168699999999999</v>
          </cell>
          <cell r="O349">
            <v>4.2646523125169984E-2</v>
          </cell>
        </row>
        <row r="350">
          <cell r="B350">
            <v>0.27262000000000003</v>
          </cell>
          <cell r="C350">
            <v>9.9710000000000007E-2</v>
          </cell>
          <cell r="D350">
            <v>0.18718000000000001</v>
          </cell>
          <cell r="E350">
            <v>6.4219999999999999E-2</v>
          </cell>
          <cell r="F350">
            <v>4.3529999999999999E-2</v>
          </cell>
          <cell r="G350">
            <v>2.8579999999999998E-2</v>
          </cell>
          <cell r="H350">
            <v>2.989E-2</v>
          </cell>
          <cell r="I350">
            <v>3.1979999999999995E-2</v>
          </cell>
          <cell r="J350">
            <v>8.2339999999999983E-2</v>
          </cell>
          <cell r="K350">
            <v>0.15357000000000001</v>
          </cell>
          <cell r="L350">
            <v>0.24790000000000001</v>
          </cell>
          <cell r="M350">
            <v>0.29649000000000003</v>
          </cell>
          <cell r="N350">
            <v>1.5380099999999999</v>
          </cell>
          <cell r="O350">
            <v>0.77043454129136613</v>
          </cell>
        </row>
        <row r="351">
          <cell r="B351">
            <v>323.18168700000001</v>
          </cell>
          <cell r="C351">
            <v>225.70792200000002</v>
          </cell>
          <cell r="D351">
            <v>205.33156500000001</v>
          </cell>
          <cell r="E351">
            <v>168.77986100000001</v>
          </cell>
          <cell r="F351">
            <v>105.99568999999998</v>
          </cell>
          <cell r="G351">
            <v>38.237919000000005</v>
          </cell>
          <cell r="H351">
            <v>51.648339999999997</v>
          </cell>
          <cell r="I351">
            <v>0</v>
          </cell>
          <cell r="J351">
            <v>56.840410000000006</v>
          </cell>
          <cell r="K351">
            <v>184.09862699999996</v>
          </cell>
          <cell r="L351">
            <v>243.902917</v>
          </cell>
          <cell r="M351">
            <v>288.63812999999999</v>
          </cell>
          <cell r="N351">
            <v>1892.3630679999999</v>
          </cell>
          <cell r="O351">
            <v>6.1691170008010117E-2</v>
          </cell>
        </row>
        <row r="352">
          <cell r="B352">
            <v>0</v>
          </cell>
          <cell r="C352">
            <v>0</v>
          </cell>
          <cell r="D352">
            <v>0</v>
          </cell>
          <cell r="E352">
            <v>0</v>
          </cell>
          <cell r="F352">
            <v>0</v>
          </cell>
          <cell r="G352">
            <v>0</v>
          </cell>
          <cell r="H352">
            <v>0</v>
          </cell>
          <cell r="I352">
            <v>0</v>
          </cell>
          <cell r="J352">
            <v>0</v>
          </cell>
          <cell r="K352">
            <v>0</v>
          </cell>
          <cell r="L352">
            <v>0</v>
          </cell>
          <cell r="M352">
            <v>0</v>
          </cell>
          <cell r="N352">
            <v>0</v>
          </cell>
          <cell r="O352">
            <v>0</v>
          </cell>
        </row>
        <row r="353">
          <cell r="B353">
            <v>0</v>
          </cell>
          <cell r="C353">
            <v>0</v>
          </cell>
          <cell r="D353">
            <v>0</v>
          </cell>
          <cell r="E353">
            <v>0</v>
          </cell>
          <cell r="F353">
            <v>0</v>
          </cell>
          <cell r="G353">
            <v>0</v>
          </cell>
          <cell r="H353">
            <v>0</v>
          </cell>
          <cell r="I353">
            <v>0</v>
          </cell>
          <cell r="J353">
            <v>0</v>
          </cell>
          <cell r="K353">
            <v>0</v>
          </cell>
          <cell r="L353">
            <v>0</v>
          </cell>
          <cell r="M353">
            <v>0</v>
          </cell>
          <cell r="N353">
            <v>0</v>
          </cell>
          <cell r="O353">
            <v>0</v>
          </cell>
        </row>
        <row r="354">
          <cell r="B354">
            <v>0.17917</v>
          </cell>
          <cell r="C354">
            <v>0.13297</v>
          </cell>
          <cell r="D354">
            <v>0.12631000000000001</v>
          </cell>
          <cell r="E354">
            <v>9.4540000000000013E-2</v>
          </cell>
          <cell r="F354">
            <v>4.5670000000000002E-2</v>
          </cell>
          <cell r="G354">
            <v>2.7089999999999999E-2</v>
          </cell>
          <cell r="H354">
            <v>0</v>
          </cell>
          <cell r="I354">
            <v>5.8479999999999997E-2</v>
          </cell>
          <cell r="J354">
            <v>0</v>
          </cell>
          <cell r="K354">
            <v>0</v>
          </cell>
          <cell r="L354">
            <v>0</v>
          </cell>
          <cell r="M354">
            <v>0</v>
          </cell>
          <cell r="N354">
            <v>0.66422999999999999</v>
          </cell>
          <cell r="O354">
            <v>6.8498958832428924E-4</v>
          </cell>
        </row>
        <row r="355">
          <cell r="B355">
            <v>0</v>
          </cell>
          <cell r="C355">
            <v>0</v>
          </cell>
          <cell r="D355">
            <v>0</v>
          </cell>
          <cell r="E355">
            <v>0</v>
          </cell>
          <cell r="F355">
            <v>0</v>
          </cell>
          <cell r="G355">
            <v>0</v>
          </cell>
          <cell r="H355">
            <v>0</v>
          </cell>
          <cell r="I355">
            <v>0</v>
          </cell>
          <cell r="J355">
            <v>0</v>
          </cell>
          <cell r="K355">
            <v>0</v>
          </cell>
          <cell r="L355">
            <v>0</v>
          </cell>
          <cell r="M355">
            <v>0</v>
          </cell>
          <cell r="N355">
            <v>0</v>
          </cell>
          <cell r="O355">
            <v>0</v>
          </cell>
        </row>
        <row r="356">
          <cell r="B356">
            <v>0</v>
          </cell>
          <cell r="C356">
            <v>0.17861399999999999</v>
          </cell>
          <cell r="D356">
            <v>0</v>
          </cell>
          <cell r="E356">
            <v>0</v>
          </cell>
          <cell r="F356">
            <v>0</v>
          </cell>
          <cell r="G356">
            <v>0</v>
          </cell>
          <cell r="H356">
            <v>0</v>
          </cell>
          <cell r="I356">
            <v>0</v>
          </cell>
          <cell r="J356">
            <v>0</v>
          </cell>
          <cell r="K356">
            <v>0</v>
          </cell>
          <cell r="L356">
            <v>0.32239999999999996</v>
          </cell>
          <cell r="M356">
            <v>0.53155999999999992</v>
          </cell>
          <cell r="N356">
            <v>1.0325739999999999</v>
          </cell>
          <cell r="O356">
            <v>3.1223188309343339E-4</v>
          </cell>
        </row>
        <row r="357">
          <cell r="B357">
            <v>3.08331</v>
          </cell>
          <cell r="C357">
            <v>4.5990699999999993</v>
          </cell>
          <cell r="D357">
            <v>4.8219599999999989</v>
          </cell>
          <cell r="E357">
            <v>3.9075500000000001</v>
          </cell>
          <cell r="F357">
            <v>3.3438000000000003</v>
          </cell>
          <cell r="G357">
            <v>1.474</v>
          </cell>
          <cell r="H357">
            <v>3.1915200000000001</v>
          </cell>
          <cell r="I357">
            <v>0</v>
          </cell>
          <cell r="J357">
            <v>0</v>
          </cell>
          <cell r="K357">
            <v>0</v>
          </cell>
          <cell r="L357">
            <v>0</v>
          </cell>
          <cell r="M357">
            <v>0</v>
          </cell>
          <cell r="N357">
            <v>24.421210000000002</v>
          </cell>
          <cell r="O357">
            <v>1.1422986895125239E-2</v>
          </cell>
        </row>
        <row r="358">
          <cell r="B358">
            <v>0</v>
          </cell>
          <cell r="C358">
            <v>0</v>
          </cell>
          <cell r="D358">
            <v>0</v>
          </cell>
          <cell r="E358">
            <v>0</v>
          </cell>
          <cell r="F358">
            <v>0</v>
          </cell>
          <cell r="G358">
            <v>0</v>
          </cell>
          <cell r="H358">
            <v>0</v>
          </cell>
          <cell r="I358">
            <v>0</v>
          </cell>
          <cell r="J358">
            <v>0</v>
          </cell>
          <cell r="K358">
            <v>0</v>
          </cell>
          <cell r="L358">
            <v>0</v>
          </cell>
          <cell r="M358">
            <v>0</v>
          </cell>
          <cell r="N358">
            <v>0</v>
          </cell>
          <cell r="O358">
            <v>0</v>
          </cell>
        </row>
        <row r="359">
          <cell r="B359">
            <v>0</v>
          </cell>
          <cell r="C359">
            <v>0</v>
          </cell>
          <cell r="D359">
            <v>0</v>
          </cell>
          <cell r="E359">
            <v>3.2149999999999998E-2</v>
          </cell>
          <cell r="F359">
            <v>0</v>
          </cell>
          <cell r="G359">
            <v>0</v>
          </cell>
          <cell r="H359">
            <v>0</v>
          </cell>
          <cell r="I359">
            <v>0.177482</v>
          </cell>
          <cell r="J359">
            <v>0</v>
          </cell>
          <cell r="K359">
            <v>0</v>
          </cell>
          <cell r="L359">
            <v>5.5479999999999995E-2</v>
          </cell>
          <cell r="M359">
            <v>0.30742999999999998</v>
          </cell>
          <cell r="N359">
            <v>0.57254199999999988</v>
          </cell>
          <cell r="O359">
            <v>2.7611017989368487E-3</v>
          </cell>
        </row>
        <row r="360">
          <cell r="B360">
            <v>107.77063700000002</v>
          </cell>
          <cell r="C360">
            <v>74.346978000000021</v>
          </cell>
          <cell r="D360">
            <v>70.934221000000008</v>
          </cell>
          <cell r="E360">
            <v>48.693595000000009</v>
          </cell>
          <cell r="F360">
            <v>28.574696999999997</v>
          </cell>
          <cell r="G360">
            <v>55.326629999999994</v>
          </cell>
          <cell r="H360">
            <v>45.588740000000008</v>
          </cell>
          <cell r="I360">
            <v>94.642084999999994</v>
          </cell>
          <cell r="J360">
            <v>70.566899000000006</v>
          </cell>
          <cell r="K360">
            <v>53.396853</v>
          </cell>
          <cell r="L360">
            <v>83.625973000000045</v>
          </cell>
          <cell r="M360">
            <v>103.78864999999998</v>
          </cell>
          <cell r="N360">
            <v>837.25595800000008</v>
          </cell>
          <cell r="O360">
            <v>4.2280497778271163E-2</v>
          </cell>
        </row>
        <row r="361">
          <cell r="B361">
            <v>423.82662200000004</v>
          </cell>
          <cell r="C361">
            <v>297.55628400000001</v>
          </cell>
          <cell r="D361">
            <v>275.81075000000004</v>
          </cell>
          <cell r="E361">
            <v>210.975763</v>
          </cell>
          <cell r="F361">
            <v>123.97477700000002</v>
          </cell>
          <cell r="G361">
            <v>78.536781000000005</v>
          </cell>
          <cell r="H361">
            <v>73.974183000000011</v>
          </cell>
          <cell r="I361">
            <v>67.802861000000007</v>
          </cell>
          <cell r="J361">
            <v>133.76810900000001</v>
          </cell>
          <cell r="K361">
            <v>267.96609100000001</v>
          </cell>
          <cell r="L361">
            <v>369.24645100000004</v>
          </cell>
          <cell r="M361">
            <v>448.17742899999996</v>
          </cell>
          <cell r="N361">
            <v>2771.6161010000005</v>
          </cell>
          <cell r="O361">
            <v>4.2040119152222673E-2</v>
          </cell>
        </row>
        <row r="362">
          <cell r="B362">
            <v>25.180714999999996</v>
          </cell>
          <cell r="C362">
            <v>18.108240000000002</v>
          </cell>
          <cell r="D362">
            <v>14.954270999999999</v>
          </cell>
          <cell r="E362">
            <v>10.240950999999999</v>
          </cell>
          <cell r="F362">
            <v>6.3348309999999994</v>
          </cell>
          <cell r="G362">
            <v>4.6642390000000002</v>
          </cell>
          <cell r="H362">
            <v>2.8785379999999998</v>
          </cell>
          <cell r="I362">
            <v>2.4857279999999999</v>
          </cell>
          <cell r="J362">
            <v>4.7952360000000001</v>
          </cell>
          <cell r="K362">
            <v>13.243690000000001</v>
          </cell>
          <cell r="L362">
            <v>13.101692</v>
          </cell>
          <cell r="M362">
            <v>15.702648000000002</v>
          </cell>
          <cell r="N362">
            <v>131.69077899999999</v>
          </cell>
          <cell r="O362">
            <v>8.9335016998846484E-3</v>
          </cell>
        </row>
        <row r="363">
          <cell r="B363">
            <v>13.14579</v>
          </cell>
          <cell r="C363">
            <v>9.6472999999999995</v>
          </cell>
          <cell r="D363">
            <v>8.0715800000000009</v>
          </cell>
          <cell r="E363">
            <v>7.4264299999999999</v>
          </cell>
          <cell r="F363">
            <v>4.7906599999999999</v>
          </cell>
          <cell r="G363">
            <v>3.0412699999999999</v>
          </cell>
          <cell r="H363">
            <v>3.12784</v>
          </cell>
          <cell r="I363">
            <v>2.6942499999999994</v>
          </cell>
          <cell r="J363">
            <v>4.3778000000000006</v>
          </cell>
          <cell r="K363">
            <v>7.8567299999999998</v>
          </cell>
          <cell r="L363">
            <v>11.07015</v>
          </cell>
          <cell r="M363">
            <v>13.799470000000001</v>
          </cell>
          <cell r="N363">
            <v>89.049269999999993</v>
          </cell>
          <cell r="O363">
            <v>3.9648746661031117E-2</v>
          </cell>
        </row>
        <row r="364">
          <cell r="B364">
            <v>2.2720039999999999</v>
          </cell>
          <cell r="C364">
            <v>1.572805</v>
          </cell>
          <cell r="D364">
            <v>1.489876</v>
          </cell>
          <cell r="E364">
            <v>1.1425999999999998</v>
          </cell>
          <cell r="F364">
            <v>0.65460000000000007</v>
          </cell>
          <cell r="G364">
            <v>0.464449</v>
          </cell>
          <cell r="H364">
            <v>0.39471500000000004</v>
          </cell>
          <cell r="I364">
            <v>0.34688999999999998</v>
          </cell>
          <cell r="J364">
            <v>0.52895599999999998</v>
          </cell>
          <cell r="K364">
            <v>1.022235</v>
          </cell>
          <cell r="L364">
            <v>1.504578</v>
          </cell>
          <cell r="M364">
            <v>1.7777700000000001</v>
          </cell>
          <cell r="N364">
            <v>13.171478</v>
          </cell>
          <cell r="O364">
            <v>2.4749727208094291E-2</v>
          </cell>
        </row>
        <row r="365">
          <cell r="B365">
            <v>4.3093599999999999</v>
          </cell>
          <cell r="C365">
            <v>2.7830909999999998</v>
          </cell>
          <cell r="D365">
            <v>2.4794740000000002</v>
          </cell>
          <cell r="E365">
            <v>1.885067</v>
          </cell>
          <cell r="F365">
            <v>0.71973399999999987</v>
          </cell>
          <cell r="G365">
            <v>0.31115199999999998</v>
          </cell>
          <cell r="H365">
            <v>0.24990899999999999</v>
          </cell>
          <cell r="I365">
            <v>0.19258400000000001</v>
          </cell>
          <cell r="J365">
            <v>0.41374</v>
          </cell>
          <cell r="K365">
            <v>1.4400759999999999</v>
          </cell>
          <cell r="L365">
            <v>2.7750030000000003</v>
          </cell>
          <cell r="M365">
            <v>2.5949839999999997</v>
          </cell>
          <cell r="N365">
            <v>20.154174000000001</v>
          </cell>
          <cell r="O365">
            <v>8.4803732032164528E-2</v>
          </cell>
        </row>
        <row r="366">
          <cell r="B366">
            <v>0.50131999999999999</v>
          </cell>
          <cell r="C366">
            <v>0.76549</v>
          </cell>
          <cell r="D366">
            <v>0.77968000000000004</v>
          </cell>
          <cell r="E366">
            <v>0.44189999999999996</v>
          </cell>
          <cell r="F366">
            <v>0.56847000000000003</v>
          </cell>
          <cell r="G366">
            <v>0.21439</v>
          </cell>
          <cell r="H366">
            <v>0.13263999999999998</v>
          </cell>
          <cell r="I366">
            <v>0.16363</v>
          </cell>
          <cell r="J366">
            <v>0.27273999999999998</v>
          </cell>
          <cell r="K366">
            <v>0.56955</v>
          </cell>
          <cell r="L366">
            <v>0.77290000000000003</v>
          </cell>
          <cell r="M366">
            <v>0.63678999999999997</v>
          </cell>
          <cell r="N366">
            <v>5.8194999999999997</v>
          </cell>
          <cell r="O366">
            <v>1.1031754597090142E-2</v>
          </cell>
        </row>
        <row r="367">
          <cell r="B367">
            <v>240.89442700000004</v>
          </cell>
          <cell r="C367">
            <v>168.670659</v>
          </cell>
          <cell r="D367">
            <v>159.96653300000003</v>
          </cell>
          <cell r="E367">
            <v>120.94810599999998</v>
          </cell>
          <cell r="F367">
            <v>72.953692000000004</v>
          </cell>
          <cell r="G367">
            <v>45.488306999999999</v>
          </cell>
          <cell r="H367">
            <v>42.06793600000001</v>
          </cell>
          <cell r="I367">
            <v>40.398273000000003</v>
          </cell>
          <cell r="J367">
            <v>87.187719000000001</v>
          </cell>
          <cell r="K367">
            <v>165.70172399999998</v>
          </cell>
          <cell r="L367">
            <v>234.65260500000005</v>
          </cell>
          <cell r="M367">
            <v>286.41656999999998</v>
          </cell>
          <cell r="N367">
            <v>1665.3465510000001</v>
          </cell>
          <cell r="O367">
            <v>5.382680718301084E-2</v>
          </cell>
        </row>
        <row r="368">
          <cell r="B368">
            <v>114.05104300000001</v>
          </cell>
          <cell r="C368">
            <v>79.915335999999996</v>
          </cell>
          <cell r="D368">
            <v>73.078259000000003</v>
          </cell>
          <cell r="E368">
            <v>57.066597000000002</v>
          </cell>
          <cell r="F368">
            <v>31.322710000000008</v>
          </cell>
          <cell r="G368">
            <v>20.127266000000002</v>
          </cell>
          <cell r="H368">
            <v>17.810098000000004</v>
          </cell>
          <cell r="I368">
            <v>16.473546000000002</v>
          </cell>
          <cell r="J368">
            <v>26.722904000000003</v>
          </cell>
          <cell r="K368">
            <v>57.633703999999994</v>
          </cell>
          <cell r="L368">
            <v>84.690506000000013</v>
          </cell>
          <cell r="M368">
            <v>103.33382999999999</v>
          </cell>
          <cell r="N368">
            <v>682.22579900000017</v>
          </cell>
          <cell r="O368">
            <v>4.4884258494750598E-2</v>
          </cell>
        </row>
        <row r="369">
          <cell r="B369">
            <v>23.471963000000002</v>
          </cell>
          <cell r="C369">
            <v>16.093363</v>
          </cell>
          <cell r="D369">
            <v>14.991076999999999</v>
          </cell>
          <cell r="E369">
            <v>11.824112000000001</v>
          </cell>
          <cell r="F369">
            <v>6.6300799999999995</v>
          </cell>
          <cell r="G369">
            <v>4.225708</v>
          </cell>
          <cell r="H369">
            <v>7.3125069999999992</v>
          </cell>
          <cell r="I369">
            <v>5.0479599999999998</v>
          </cell>
          <cell r="J369">
            <v>9.4690139999999996</v>
          </cell>
          <cell r="K369">
            <v>20.498381999999999</v>
          </cell>
          <cell r="L369">
            <v>20.679016999999998</v>
          </cell>
          <cell r="M369">
            <v>23.915367000000003</v>
          </cell>
          <cell r="N369">
            <v>164.15854999999999</v>
          </cell>
          <cell r="O369">
            <v>0.1090980407157298</v>
          </cell>
        </row>
        <row r="377">
          <cell r="B377">
            <v>638.88810000000035</v>
          </cell>
          <cell r="C377">
            <v>624.19960000000037</v>
          </cell>
          <cell r="D377">
            <v>624.15660000000037</v>
          </cell>
          <cell r="E377">
            <v>624.70060000000035</v>
          </cell>
          <cell r="F377">
            <v>624.70060000000035</v>
          </cell>
          <cell r="G377">
            <v>624.70460000000026</v>
          </cell>
          <cell r="H377">
            <v>624.63070000000027</v>
          </cell>
          <cell r="I377">
            <v>624.53020000000026</v>
          </cell>
          <cell r="J377">
            <v>624.52720000000022</v>
          </cell>
          <cell r="K377">
            <v>625.74760000000026</v>
          </cell>
          <cell r="L377">
            <v>626.30200000000025</v>
          </cell>
          <cell r="M377">
            <v>625.74760000000026</v>
          </cell>
          <cell r="N377">
            <v>625.74760000000026</v>
          </cell>
          <cell r="O377">
            <v>1.6620845588670857E-2</v>
          </cell>
        </row>
        <row r="378">
          <cell r="B378">
            <v>490.56129800000014</v>
          </cell>
          <cell r="C378">
            <v>365.21910999999994</v>
          </cell>
          <cell r="D378">
            <v>353.43575800000008</v>
          </cell>
          <cell r="E378">
            <v>285.72110199999997</v>
          </cell>
          <cell r="F378">
            <v>214.44579300000004</v>
          </cell>
          <cell r="G378">
            <v>172.24143899999999</v>
          </cell>
          <cell r="H378">
            <v>126.72406899999997</v>
          </cell>
          <cell r="I378">
            <v>157.06299399999995</v>
          </cell>
          <cell r="J378">
            <v>206.44005100000004</v>
          </cell>
          <cell r="K378">
            <v>297.81591900000006</v>
          </cell>
          <cell r="L378">
            <v>408.27791400000007</v>
          </cell>
          <cell r="M378">
            <v>453.65003699999994</v>
          </cell>
          <cell r="N378">
            <v>3531.5954840000004</v>
          </cell>
          <cell r="O378">
            <v>2.6585959876525796E-2</v>
          </cell>
        </row>
        <row r="379">
          <cell r="B379">
            <v>247.49718799999999</v>
          </cell>
          <cell r="C379">
            <v>172.45142800000002</v>
          </cell>
          <cell r="D379">
            <v>162.058221</v>
          </cell>
          <cell r="E379">
            <v>110.38747599999999</v>
          </cell>
          <cell r="F379">
            <v>62.338808999999998</v>
          </cell>
          <cell r="G379">
            <v>44.652833999999999</v>
          </cell>
          <cell r="H379">
            <v>38.760276999999988</v>
          </cell>
          <cell r="I379">
            <v>38.511454000000001</v>
          </cell>
          <cell r="J379">
            <v>62.793507000000005</v>
          </cell>
          <cell r="K379">
            <v>125.39640499999999</v>
          </cell>
          <cell r="L379">
            <v>193.46769599999999</v>
          </cell>
          <cell r="M379">
            <v>228.66250700000006</v>
          </cell>
          <cell r="N379">
            <v>1486.9778019999999</v>
          </cell>
          <cell r="O379">
            <v>2.0368836721475918E-2</v>
          </cell>
        </row>
        <row r="380">
          <cell r="B380">
            <v>102.60765000000001</v>
          </cell>
          <cell r="C380">
            <v>67.478529999999992</v>
          </cell>
          <cell r="D380">
            <v>61.305140000000002</v>
          </cell>
          <cell r="E380">
            <v>44.733590000000007</v>
          </cell>
          <cell r="F380">
            <v>25.572603999999998</v>
          </cell>
          <cell r="G380">
            <v>18.407641999999999</v>
          </cell>
          <cell r="H380">
            <v>14.982434000000001</v>
          </cell>
          <cell r="I380">
            <v>14.585471999999999</v>
          </cell>
          <cell r="J380">
            <v>26.065489000000007</v>
          </cell>
          <cell r="K380">
            <v>52.368001999999997</v>
          </cell>
          <cell r="L380">
            <v>83.288173999999984</v>
          </cell>
          <cell r="M380">
            <v>100.67550499999999</v>
          </cell>
          <cell r="N380">
            <v>612.07023200000003</v>
          </cell>
          <cell r="O380">
            <v>6.7198528333837743E-2</v>
          </cell>
        </row>
        <row r="381">
          <cell r="B381">
            <v>5.4312640000000005</v>
          </cell>
          <cell r="C381">
            <v>4.8838459999999992</v>
          </cell>
          <cell r="D381">
            <v>3.9294690000000001</v>
          </cell>
          <cell r="E381">
            <v>3.2950689999999998</v>
          </cell>
          <cell r="F381">
            <v>2.3582349999999996</v>
          </cell>
          <cell r="G381">
            <v>1.4029529999999999</v>
          </cell>
          <cell r="H381">
            <v>0.96603600000000001</v>
          </cell>
          <cell r="I381">
            <v>1.05253</v>
          </cell>
          <cell r="J381">
            <v>1.8264639999999999</v>
          </cell>
          <cell r="K381">
            <v>3.2584110000000002</v>
          </cell>
          <cell r="L381">
            <v>4.6956659999999992</v>
          </cell>
          <cell r="M381">
            <v>4.9234360000000006</v>
          </cell>
          <cell r="N381">
            <v>38.023378999999998</v>
          </cell>
          <cell r="O381">
            <v>7.6739421679697994E-2</v>
          </cell>
        </row>
        <row r="382">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row>
        <row r="383">
          <cell r="B383">
            <v>0</v>
          </cell>
          <cell r="C383">
            <v>0</v>
          </cell>
          <cell r="D383">
            <v>0</v>
          </cell>
          <cell r="E383">
            <v>7.0000000000000001E-3</v>
          </cell>
          <cell r="F383">
            <v>1.0999999999999999E-2</v>
          </cell>
          <cell r="G383">
            <v>1.4E-2</v>
          </cell>
          <cell r="H383">
            <v>1.6E-2</v>
          </cell>
          <cell r="I383">
            <v>3.5999999999999997E-2</v>
          </cell>
          <cell r="J383">
            <v>3.1E-2</v>
          </cell>
          <cell r="K383">
            <v>0.45339999999999997</v>
          </cell>
          <cell r="L383">
            <v>0.49925000000000003</v>
          </cell>
          <cell r="M383">
            <v>0.49983</v>
          </cell>
          <cell r="N383">
            <v>1.56748</v>
          </cell>
          <cell r="O383">
            <v>1.7758261177699176E-2</v>
          </cell>
        </row>
        <row r="384">
          <cell r="B384">
            <v>1.4999999999999999E-2</v>
          </cell>
          <cell r="C384">
            <v>4.4700000000000004E-2</v>
          </cell>
          <cell r="D384">
            <v>3.7499999999999999E-2</v>
          </cell>
          <cell r="E384">
            <v>2.46E-2</v>
          </cell>
          <cell r="F384">
            <v>2.58E-2</v>
          </cell>
          <cell r="G384">
            <v>3.44E-2</v>
          </cell>
          <cell r="H384">
            <v>3.5700000000000003E-2</v>
          </cell>
          <cell r="I384">
            <v>3.4200000000000001E-2</v>
          </cell>
          <cell r="J384">
            <v>5.1999999999999998E-2</v>
          </cell>
          <cell r="K384">
            <v>8.1500000000000003E-2</v>
          </cell>
          <cell r="L384">
            <v>5.5219999999999998E-2</v>
          </cell>
          <cell r="M384">
            <v>2.7600000000000003E-2</v>
          </cell>
          <cell r="N384">
            <v>0.46822000000000003</v>
          </cell>
          <cell r="O384">
            <v>4.9710234729197335E-3</v>
          </cell>
        </row>
        <row r="385">
          <cell r="B385">
            <v>3.8999999999999998E-3</v>
          </cell>
          <cell r="C385">
            <v>5.1999999999999998E-3</v>
          </cell>
          <cell r="D385">
            <v>1.1599999999999999E-2</v>
          </cell>
          <cell r="E385">
            <v>1.6399999999999998E-2</v>
          </cell>
          <cell r="F385">
            <v>2.0899999999999998E-2</v>
          </cell>
          <cell r="G385">
            <v>2.2600000000000002E-2</v>
          </cell>
          <cell r="H385">
            <v>2.3E-2</v>
          </cell>
          <cell r="I385">
            <v>2.2100000000000002E-2</v>
          </cell>
          <cell r="J385">
            <v>1.26E-2</v>
          </cell>
          <cell r="K385">
            <v>8.6E-3</v>
          </cell>
          <cell r="L385">
            <v>5.4000000000000003E-3</v>
          </cell>
          <cell r="M385">
            <v>3.8999999999999998E-3</v>
          </cell>
          <cell r="N385">
            <v>0.15619999999999998</v>
          </cell>
          <cell r="O385">
            <v>7.8245183938798438E-2</v>
          </cell>
        </row>
        <row r="386">
          <cell r="B386">
            <v>40.752271999999998</v>
          </cell>
          <cell r="C386">
            <v>27.472013999999998</v>
          </cell>
          <cell r="D386">
            <v>25.536621</v>
          </cell>
          <cell r="E386">
            <v>17.869454000000001</v>
          </cell>
          <cell r="F386">
            <v>9.8716929999999987</v>
          </cell>
          <cell r="G386">
            <v>0.50800000000000001</v>
          </cell>
          <cell r="H386">
            <v>0.435</v>
          </cell>
          <cell r="I386">
            <v>0.42299999999999999</v>
          </cell>
          <cell r="J386">
            <v>0.79300000000000004</v>
          </cell>
          <cell r="K386">
            <v>1.6339999999999999</v>
          </cell>
          <cell r="L386">
            <v>28.031483999999999</v>
          </cell>
          <cell r="M386">
            <v>37.726894999999999</v>
          </cell>
          <cell r="N386">
            <v>191.05343299999998</v>
          </cell>
          <cell r="O386">
            <v>6.2283554435849783E-3</v>
          </cell>
        </row>
        <row r="387">
          <cell r="B387">
            <v>6.5027100000000004</v>
          </cell>
          <cell r="C387">
            <v>5.5859300000000003</v>
          </cell>
          <cell r="D387">
            <v>4.9457299999999993</v>
          </cell>
          <cell r="E387">
            <v>3.5469499999999998</v>
          </cell>
          <cell r="F387">
            <v>1.5819000000000001</v>
          </cell>
          <cell r="G387">
            <v>1.0318800000000001</v>
          </cell>
          <cell r="H387">
            <v>1.0311600000000001</v>
          </cell>
          <cell r="I387">
            <v>1.0316400000000001</v>
          </cell>
          <cell r="J387">
            <v>1.3091400000000002</v>
          </cell>
          <cell r="K387">
            <v>3.2745000000000002</v>
          </cell>
          <cell r="L387">
            <v>4.9988799999999998</v>
          </cell>
          <cell r="M387">
            <v>5.9068300000000002</v>
          </cell>
          <cell r="N387">
            <v>40.747250000000001</v>
          </cell>
          <cell r="O387">
            <v>4.438823975406711E-2</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row>
        <row r="389">
          <cell r="B389">
            <v>1.4998710000000002</v>
          </cell>
          <cell r="C389">
            <v>1.988853</v>
          </cell>
          <cell r="D389">
            <v>1.8523479999999999</v>
          </cell>
          <cell r="E389">
            <v>1.6113459999999999</v>
          </cell>
          <cell r="F389">
            <v>1.541201</v>
          </cell>
          <cell r="G389">
            <v>2.0112670000000001</v>
          </cell>
          <cell r="H389">
            <v>0.71989800000000004</v>
          </cell>
          <cell r="I389">
            <v>2.1831899999999997</v>
          </cell>
          <cell r="J389">
            <v>1.892644</v>
          </cell>
          <cell r="K389">
            <v>2.1489229999999999</v>
          </cell>
          <cell r="L389">
            <v>0.97348800000000002</v>
          </cell>
          <cell r="M389">
            <v>1.412445</v>
          </cell>
          <cell r="N389">
            <v>19.835474000000005</v>
          </cell>
          <cell r="O389">
            <v>2.045540425677423E-2</v>
          </cell>
        </row>
        <row r="390">
          <cell r="B390">
            <v>0</v>
          </cell>
          <cell r="C390">
            <v>0</v>
          </cell>
          <cell r="D390">
            <v>0</v>
          </cell>
          <cell r="E390">
            <v>0</v>
          </cell>
          <cell r="F390">
            <v>0</v>
          </cell>
          <cell r="G390">
            <v>0</v>
          </cell>
          <cell r="H390">
            <v>0</v>
          </cell>
          <cell r="I390">
            <v>0</v>
          </cell>
          <cell r="J390">
            <v>0</v>
          </cell>
          <cell r="K390">
            <v>0</v>
          </cell>
          <cell r="L390">
            <v>0</v>
          </cell>
          <cell r="M390">
            <v>0</v>
          </cell>
          <cell r="N390">
            <v>0</v>
          </cell>
          <cell r="O390">
            <v>0</v>
          </cell>
        </row>
        <row r="391">
          <cell r="B391">
            <v>0.96366700000000005</v>
          </cell>
          <cell r="C391">
            <v>0.88908500000000001</v>
          </cell>
          <cell r="D391">
            <v>0.88085900000000006</v>
          </cell>
          <cell r="E391">
            <v>0.76936699999999991</v>
          </cell>
          <cell r="F391">
            <v>0.68213499999999994</v>
          </cell>
          <cell r="G391">
            <v>0.62950600000000001</v>
          </cell>
          <cell r="H391">
            <v>9.4968999999999998E-2</v>
          </cell>
          <cell r="I391">
            <v>0.32699299999999998</v>
          </cell>
          <cell r="J391">
            <v>0.70570699999999997</v>
          </cell>
          <cell r="K391">
            <v>1.184606</v>
          </cell>
          <cell r="L391">
            <v>0.75855700000000004</v>
          </cell>
          <cell r="M391">
            <v>0.88258900000000007</v>
          </cell>
          <cell r="N391">
            <v>8.7680399999999992</v>
          </cell>
          <cell r="O391">
            <v>2.6512982510101435E-3</v>
          </cell>
        </row>
        <row r="392">
          <cell r="B392">
            <v>0</v>
          </cell>
          <cell r="C392">
            <v>0</v>
          </cell>
          <cell r="D392">
            <v>0</v>
          </cell>
          <cell r="E392">
            <v>0</v>
          </cell>
          <cell r="F392">
            <v>0</v>
          </cell>
          <cell r="G392">
            <v>0</v>
          </cell>
          <cell r="H392">
            <v>0</v>
          </cell>
          <cell r="I392">
            <v>0</v>
          </cell>
          <cell r="J392">
            <v>0</v>
          </cell>
          <cell r="K392">
            <v>0</v>
          </cell>
          <cell r="L392">
            <v>0</v>
          </cell>
          <cell r="M392">
            <v>0</v>
          </cell>
          <cell r="N392">
            <v>0</v>
          </cell>
          <cell r="O392">
            <v>0</v>
          </cell>
        </row>
        <row r="393">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row>
        <row r="394">
          <cell r="B394">
            <v>2.9000000000000001E-2</v>
          </cell>
          <cell r="C394">
            <v>2.5000000000000001E-2</v>
          </cell>
          <cell r="D394">
            <v>1.2999999999999999E-2</v>
          </cell>
          <cell r="E394">
            <v>1.2999999999999999E-2</v>
          </cell>
          <cell r="F394">
            <v>6.0000000000000001E-3</v>
          </cell>
          <cell r="G394">
            <v>0</v>
          </cell>
          <cell r="H394">
            <v>0</v>
          </cell>
          <cell r="I394">
            <v>0</v>
          </cell>
          <cell r="J394">
            <v>2E-3</v>
          </cell>
          <cell r="K394">
            <v>1.7000000000000001E-2</v>
          </cell>
          <cell r="L394">
            <v>2.5000000000000001E-2</v>
          </cell>
          <cell r="M394">
            <v>3.2000000000000001E-2</v>
          </cell>
          <cell r="N394">
            <v>0.16200000000000001</v>
          </cell>
          <cell r="O394">
            <v>7.8125009419006746E-4</v>
          </cell>
        </row>
        <row r="395">
          <cell r="B395">
            <v>89.691853999999992</v>
          </cell>
          <cell r="C395">
            <v>64.078269999999989</v>
          </cell>
          <cell r="D395">
            <v>63.545953999999995</v>
          </cell>
          <cell r="E395">
            <v>38.500699999999995</v>
          </cell>
          <cell r="F395">
            <v>20.667340999999997</v>
          </cell>
          <cell r="G395">
            <v>20.590585999999995</v>
          </cell>
          <cell r="H395">
            <v>20.456079999999993</v>
          </cell>
          <cell r="I395">
            <v>18.816329000000003</v>
          </cell>
          <cell r="J395">
            <v>30.103463000000001</v>
          </cell>
          <cell r="K395">
            <v>60.967462999999981</v>
          </cell>
          <cell r="L395">
            <v>70.136577000000003</v>
          </cell>
          <cell r="M395">
            <v>76.57147700000003</v>
          </cell>
          <cell r="N395">
            <v>574.12609399999997</v>
          </cell>
          <cell r="O395">
            <v>2.8992731326510906E-2</v>
          </cell>
        </row>
        <row r="396">
          <cell r="B396">
            <v>230.22814299999999</v>
          </cell>
          <cell r="C396">
            <v>157.13875400000003</v>
          </cell>
          <cell r="D396">
            <v>148.55980199999999</v>
          </cell>
          <cell r="E396">
            <v>99.264880999999988</v>
          </cell>
          <cell r="F396">
            <v>54.329326999999999</v>
          </cell>
          <cell r="G396">
            <v>38.265775999999995</v>
          </cell>
          <cell r="H396">
            <v>33.867459000000004</v>
          </cell>
          <cell r="I396">
            <v>31.609889000000003</v>
          </cell>
          <cell r="J396">
            <v>55.248260000000009</v>
          </cell>
          <cell r="K396">
            <v>111.78356599999998</v>
          </cell>
          <cell r="L396">
            <v>175.182762</v>
          </cell>
          <cell r="M396">
            <v>213.36106999999996</v>
          </cell>
          <cell r="N396">
            <v>1348.8396889999997</v>
          </cell>
          <cell r="O396">
            <v>2.0459320185918832E-2</v>
          </cell>
        </row>
        <row r="397">
          <cell r="B397">
            <v>20.601843000000002</v>
          </cell>
          <cell r="C397">
            <v>13.679988999999999</v>
          </cell>
          <cell r="D397">
            <v>12.993525999999999</v>
          </cell>
          <cell r="E397">
            <v>9.3660189999999997</v>
          </cell>
          <cell r="F397">
            <v>6.3748740000000002</v>
          </cell>
          <cell r="G397">
            <v>6.0840589999999999</v>
          </cell>
          <cell r="H397">
            <v>5.4972200000000004</v>
          </cell>
          <cell r="I397">
            <v>4.8102229999999997</v>
          </cell>
          <cell r="J397">
            <v>5.6749180000000008</v>
          </cell>
          <cell r="K397">
            <v>10.321073999999999</v>
          </cell>
          <cell r="L397">
            <v>16.435641</v>
          </cell>
          <cell r="M397">
            <v>18.254308000000002</v>
          </cell>
          <cell r="N397">
            <v>130.093694</v>
          </cell>
          <cell r="O397">
            <v>8.8251603135651082E-3</v>
          </cell>
        </row>
        <row r="398">
          <cell r="B398">
            <v>6.50481</v>
          </cell>
          <cell r="C398">
            <v>5.5860300000000009</v>
          </cell>
          <cell r="D398">
            <v>4.9457299999999993</v>
          </cell>
          <cell r="E398">
            <v>3.5469499999999998</v>
          </cell>
          <cell r="F398">
            <v>1.5819000000000001</v>
          </cell>
          <cell r="G398">
            <v>1.0318800000000001</v>
          </cell>
          <cell r="H398">
            <v>1.0311600000000001</v>
          </cell>
          <cell r="I398">
            <v>1.0316400000000001</v>
          </cell>
          <cell r="J398">
            <v>1.3091400000000002</v>
          </cell>
          <cell r="K398">
            <v>3.2745000000000002</v>
          </cell>
          <cell r="L398">
            <v>4.9989300000000005</v>
          </cell>
          <cell r="M398">
            <v>5.9068300000000002</v>
          </cell>
          <cell r="N398">
            <v>40.749499999999998</v>
          </cell>
          <cell r="O398">
            <v>1.8143513159217223E-2</v>
          </cell>
        </row>
        <row r="399">
          <cell r="B399">
            <v>0.57435000000000003</v>
          </cell>
          <cell r="C399">
            <v>0.37524000000000002</v>
          </cell>
          <cell r="D399">
            <v>0.31207000000000001</v>
          </cell>
          <cell r="E399">
            <v>0.13653000000000001</v>
          </cell>
          <cell r="F399">
            <v>4.3200000000000002E-2</v>
          </cell>
          <cell r="G399">
            <v>2.366E-2</v>
          </cell>
          <cell r="H399">
            <v>2.1180000000000001E-2</v>
          </cell>
          <cell r="I399">
            <v>1.01E-2</v>
          </cell>
          <cell r="J399">
            <v>3.8119999999999994E-2</v>
          </cell>
          <cell r="K399">
            <v>0.15665000000000001</v>
          </cell>
          <cell r="L399">
            <v>0.38061</v>
          </cell>
          <cell r="M399">
            <v>0.42912</v>
          </cell>
          <cell r="N399">
            <v>2.5008300000000001</v>
          </cell>
          <cell r="O399">
            <v>4.699158309630737E-3</v>
          </cell>
        </row>
        <row r="400">
          <cell r="B400">
            <v>0.73060000000000003</v>
          </cell>
          <cell r="C400">
            <v>0.3674</v>
          </cell>
          <cell r="D400">
            <v>0.32851999999999998</v>
          </cell>
          <cell r="E400">
            <v>0.19200999999999999</v>
          </cell>
          <cell r="F400">
            <v>3.8100000000000002E-2</v>
          </cell>
          <cell r="G400">
            <v>1.4E-2</v>
          </cell>
          <cell r="H400">
            <v>6.1999999999999989E-3</v>
          </cell>
          <cell r="I400">
            <v>3.0000000000000001E-3</v>
          </cell>
          <cell r="J400">
            <v>2.3899999999999998E-2</v>
          </cell>
          <cell r="K400">
            <v>0.218</v>
          </cell>
          <cell r="L400">
            <v>0.4587</v>
          </cell>
          <cell r="M400">
            <v>0.54620000000000002</v>
          </cell>
          <cell r="N400">
            <v>2.9266300000000003</v>
          </cell>
          <cell r="O400">
            <v>1.2314528309485356E-2</v>
          </cell>
        </row>
        <row r="401">
          <cell r="B401">
            <v>8.1487879999999997</v>
          </cell>
          <cell r="C401">
            <v>7.1155110000000006</v>
          </cell>
          <cell r="D401">
            <v>6.0541700000000001</v>
          </cell>
          <cell r="E401">
            <v>5.5824199999999999</v>
          </cell>
          <cell r="F401">
            <v>4.6402610000000006</v>
          </cell>
          <cell r="G401">
            <v>2.44428</v>
          </cell>
          <cell r="H401">
            <v>1.6458789999999999</v>
          </cell>
          <cell r="I401">
            <v>1.42249</v>
          </cell>
          <cell r="J401">
            <v>3.259827</v>
          </cell>
          <cell r="K401">
            <v>6.8489019999999998</v>
          </cell>
          <cell r="L401">
            <v>6.1358379999999997</v>
          </cell>
          <cell r="M401">
            <v>7.6404230000000011</v>
          </cell>
          <cell r="N401">
            <v>60.938789000000007</v>
          </cell>
          <cell r="O401">
            <v>0.11551881874591569</v>
          </cell>
        </row>
        <row r="402">
          <cell r="B402">
            <v>133.08370600000001</v>
          </cell>
          <cell r="C402">
            <v>87.081234000000023</v>
          </cell>
          <cell r="D402">
            <v>84.657290999999987</v>
          </cell>
          <cell r="E402">
            <v>57.134539999999994</v>
          </cell>
          <cell r="F402">
            <v>31.038869999999999</v>
          </cell>
          <cell r="G402">
            <v>21.439640000000001</v>
          </cell>
          <cell r="H402">
            <v>19.304886</v>
          </cell>
          <cell r="I402">
            <v>18.362452000000001</v>
          </cell>
          <cell r="J402">
            <v>34.081555000000009</v>
          </cell>
          <cell r="K402">
            <v>66.029322999999991</v>
          </cell>
          <cell r="L402">
            <v>103.42830799999999</v>
          </cell>
          <cell r="M402">
            <v>128.56762499999996</v>
          </cell>
          <cell r="N402">
            <v>784.20942999999988</v>
          </cell>
          <cell r="O402">
            <v>2.5346970427483611E-2</v>
          </cell>
        </row>
        <row r="403">
          <cell r="B403">
            <v>59.554235999999996</v>
          </cell>
          <cell r="C403">
            <v>42.039859999999997</v>
          </cell>
          <cell r="D403">
            <v>38.286495000000002</v>
          </cell>
          <cell r="E403">
            <v>22.587351999999999</v>
          </cell>
          <cell r="F403">
            <v>9.9713220000000025</v>
          </cell>
          <cell r="G403">
            <v>5.9689469999999991</v>
          </cell>
          <cell r="H403">
            <v>5.0720640000000001</v>
          </cell>
          <cell r="I403">
            <v>5.023784</v>
          </cell>
          <cell r="J403">
            <v>9.8140199999999975</v>
          </cell>
          <cell r="K403">
            <v>24.910846999999993</v>
          </cell>
          <cell r="L403">
            <v>43.294245000000018</v>
          </cell>
          <cell r="M403">
            <v>51.963944000000005</v>
          </cell>
          <cell r="N403">
            <v>318.48711600000007</v>
          </cell>
          <cell r="O403">
            <v>2.0953558283408773E-2</v>
          </cell>
        </row>
        <row r="404">
          <cell r="B404">
            <v>1.0298099999999999</v>
          </cell>
          <cell r="C404">
            <v>0.89349000000000001</v>
          </cell>
          <cell r="D404">
            <v>0.98199999999999998</v>
          </cell>
          <cell r="E404">
            <v>0.71905999999999992</v>
          </cell>
          <cell r="F404">
            <v>0.64079999999999993</v>
          </cell>
          <cell r="G404">
            <v>1.2593099999999999</v>
          </cell>
          <cell r="H404">
            <v>1.28887</v>
          </cell>
          <cell r="I404">
            <v>0.94620000000000004</v>
          </cell>
          <cell r="J404">
            <v>1.04678</v>
          </cell>
          <cell r="K404">
            <v>2.427E-2</v>
          </cell>
          <cell r="L404">
            <v>5.049E-2</v>
          </cell>
          <cell r="M404">
            <v>5.2620000000000007E-2</v>
          </cell>
          <cell r="N404">
            <v>8.9336999999999982</v>
          </cell>
          <cell r="O404">
            <v>5.9372427835291874E-3</v>
          </cell>
        </row>
        <row r="412">
          <cell r="B412">
            <v>973.08539999999971</v>
          </cell>
          <cell r="C412">
            <v>972.82509999999979</v>
          </cell>
          <cell r="D412">
            <v>973.04809999999964</v>
          </cell>
          <cell r="E412">
            <v>982.94709999999975</v>
          </cell>
          <cell r="F412">
            <v>982.94709999999975</v>
          </cell>
          <cell r="G412">
            <v>982.82609999999977</v>
          </cell>
          <cell r="H412">
            <v>980.74009999999964</v>
          </cell>
          <cell r="I412">
            <v>980.73109999999963</v>
          </cell>
          <cell r="J412">
            <v>980.73109999999963</v>
          </cell>
          <cell r="K412">
            <v>980.73109999999963</v>
          </cell>
          <cell r="L412">
            <v>980.73109999999963</v>
          </cell>
          <cell r="M412">
            <v>980.7370999999996</v>
          </cell>
          <cell r="N412">
            <v>980.7370999999996</v>
          </cell>
          <cell r="O412">
            <v>2.6049927961658722E-2</v>
          </cell>
        </row>
        <row r="413">
          <cell r="B413">
            <v>624.10397599999988</v>
          </cell>
          <cell r="C413">
            <v>400.32144900000009</v>
          </cell>
          <cell r="D413">
            <v>364.19347599999998</v>
          </cell>
          <cell r="E413">
            <v>298.14970699999992</v>
          </cell>
          <cell r="F413">
            <v>210.21280800000002</v>
          </cell>
          <cell r="G413">
            <v>184.26495200000002</v>
          </cell>
          <cell r="H413">
            <v>159.34067200000001</v>
          </cell>
          <cell r="I413">
            <v>165.58306800000003</v>
          </cell>
          <cell r="J413">
            <v>271.45912799999996</v>
          </cell>
          <cell r="K413">
            <v>424.00305800000001</v>
          </cell>
          <cell r="L413">
            <v>520.78634899999997</v>
          </cell>
          <cell r="M413">
            <v>554.00368700000024</v>
          </cell>
          <cell r="N413">
            <v>4176.4223300000003</v>
          </cell>
          <cell r="O413">
            <v>3.1440236288626529E-2</v>
          </cell>
        </row>
        <row r="414">
          <cell r="B414">
            <v>400.675363</v>
          </cell>
          <cell r="C414">
            <v>297.600281</v>
          </cell>
          <cell r="D414">
            <v>269.70435599999996</v>
          </cell>
          <cell r="E414">
            <v>215.328979</v>
          </cell>
          <cell r="F414">
            <v>135.46581300000003</v>
          </cell>
          <cell r="G414">
            <v>114.16741</v>
          </cell>
          <cell r="H414">
            <v>91.981617</v>
          </cell>
          <cell r="I414">
            <v>98.516528999999991</v>
          </cell>
          <cell r="J414">
            <v>129.38417200000001</v>
          </cell>
          <cell r="K414">
            <v>219.46292900000003</v>
          </cell>
          <cell r="L414">
            <v>312.20215399999995</v>
          </cell>
          <cell r="M414">
            <v>354.40814899999998</v>
          </cell>
          <cell r="N414">
            <v>2638.8977519999999</v>
          </cell>
          <cell r="O414">
            <v>3.6148002588109816E-2</v>
          </cell>
        </row>
        <row r="415">
          <cell r="B415">
            <v>84.310324999999992</v>
          </cell>
          <cell r="C415">
            <v>86.61689100000001</v>
          </cell>
          <cell r="D415">
            <v>101.48362</v>
          </cell>
          <cell r="E415">
            <v>63.474550000000001</v>
          </cell>
          <cell r="F415">
            <v>52.723621999999999</v>
          </cell>
          <cell r="G415">
            <v>14.22508</v>
          </cell>
          <cell r="H415">
            <v>2.1672099999999999</v>
          </cell>
          <cell r="I415">
            <v>32.863410000000002</v>
          </cell>
          <cell r="J415">
            <v>41.85604</v>
          </cell>
          <cell r="K415">
            <v>69.576580000000007</v>
          </cell>
          <cell r="L415">
            <v>53.536139999999996</v>
          </cell>
          <cell r="M415">
            <v>32.887790000000003</v>
          </cell>
          <cell r="N415">
            <v>635.72125800000003</v>
          </cell>
          <cell r="O415">
            <v>6.9795148881110713E-2</v>
          </cell>
        </row>
        <row r="416">
          <cell r="B416">
            <v>4.5910000000000002</v>
          </cell>
          <cell r="C416">
            <v>3.3340000000000001</v>
          </cell>
          <cell r="D416">
            <v>3.1019999999999999</v>
          </cell>
          <cell r="E416">
            <v>2.536</v>
          </cell>
          <cell r="F416">
            <v>1.341</v>
          </cell>
          <cell r="G416">
            <v>0.90100000000000002</v>
          </cell>
          <cell r="H416">
            <v>0.82599999999999996</v>
          </cell>
          <cell r="I416">
            <v>0.60799999999999998</v>
          </cell>
          <cell r="J416">
            <v>1.4159999999999999</v>
          </cell>
          <cell r="K416">
            <v>2.7251669999999999</v>
          </cell>
          <cell r="L416">
            <v>3.855</v>
          </cell>
          <cell r="M416">
            <v>3.7160010000000003</v>
          </cell>
          <cell r="N416">
            <v>28.951168000000003</v>
          </cell>
          <cell r="O416">
            <v>5.8429733172103905E-2</v>
          </cell>
        </row>
        <row r="417">
          <cell r="B417">
            <v>0</v>
          </cell>
          <cell r="C417">
            <v>0.18777000000000002</v>
          </cell>
          <cell r="D417">
            <v>0</v>
          </cell>
          <cell r="E417">
            <v>0.23519999999999999</v>
          </cell>
          <cell r="F417">
            <v>0</v>
          </cell>
          <cell r="G417">
            <v>0.25584000000000001</v>
          </cell>
          <cell r="H417">
            <v>0.35624</v>
          </cell>
          <cell r="I417">
            <v>0</v>
          </cell>
          <cell r="J417">
            <v>7.8650000000000012E-2</v>
          </cell>
          <cell r="K417">
            <v>0.34067999999999998</v>
          </cell>
          <cell r="L417">
            <v>0.24965999999999999</v>
          </cell>
          <cell r="M417">
            <v>0.89946000000000004</v>
          </cell>
          <cell r="N417">
            <v>2.6034999999999999</v>
          </cell>
          <cell r="O417">
            <v>5.0491262255991762E-4</v>
          </cell>
        </row>
        <row r="418">
          <cell r="B418">
            <v>0</v>
          </cell>
          <cell r="C418">
            <v>0.35060000000000002</v>
          </cell>
          <cell r="D418">
            <v>0.76679999999999993</v>
          </cell>
          <cell r="E418">
            <v>0.80149999999999999</v>
          </cell>
          <cell r="F418">
            <v>0.3508</v>
          </cell>
          <cell r="G418">
            <v>0.39479999999999998</v>
          </cell>
          <cell r="H418">
            <v>0.1014</v>
          </cell>
          <cell r="I418">
            <v>0.39539999999999997</v>
          </cell>
          <cell r="J418">
            <v>0.53539999999999999</v>
          </cell>
          <cell r="K418">
            <v>0.2863</v>
          </cell>
          <cell r="L418">
            <v>7.3599999999999999E-2</v>
          </cell>
          <cell r="M418">
            <v>9.11E-2</v>
          </cell>
          <cell r="N418">
            <v>4.1476999999999995</v>
          </cell>
          <cell r="O418">
            <v>4.6990034888319376E-2</v>
          </cell>
        </row>
        <row r="419">
          <cell r="B419">
            <v>0</v>
          </cell>
          <cell r="C419">
            <v>0</v>
          </cell>
          <cell r="D419">
            <v>0</v>
          </cell>
          <cell r="E419">
            <v>0</v>
          </cell>
          <cell r="F419">
            <v>0</v>
          </cell>
          <cell r="G419">
            <v>0</v>
          </cell>
          <cell r="H419">
            <v>0</v>
          </cell>
          <cell r="I419">
            <v>0</v>
          </cell>
          <cell r="J419">
            <v>0</v>
          </cell>
          <cell r="K419">
            <v>0</v>
          </cell>
          <cell r="L419">
            <v>0</v>
          </cell>
          <cell r="M419">
            <v>0</v>
          </cell>
          <cell r="N419">
            <v>0</v>
          </cell>
          <cell r="O419">
            <v>0</v>
          </cell>
        </row>
        <row r="420">
          <cell r="B420">
            <v>0</v>
          </cell>
          <cell r="C420">
            <v>0</v>
          </cell>
          <cell r="D420">
            <v>0</v>
          </cell>
          <cell r="E420">
            <v>1E-3</v>
          </cell>
          <cell r="F420">
            <v>2E-3</v>
          </cell>
          <cell r="G420">
            <v>3.0000000000000001E-3</v>
          </cell>
          <cell r="H420">
            <v>1.6000000000000001E-3</v>
          </cell>
          <cell r="I420">
            <v>1.5E-3</v>
          </cell>
          <cell r="J420">
            <v>1.2999999999999997E-3</v>
          </cell>
          <cell r="K420">
            <v>5.0000000000000001E-4</v>
          </cell>
          <cell r="L420">
            <v>0</v>
          </cell>
          <cell r="M420">
            <v>2.0000000000000001E-4</v>
          </cell>
          <cell r="N420">
            <v>1.11E-2</v>
          </cell>
          <cell r="O420">
            <v>5.5603171685061643E-3</v>
          </cell>
        </row>
        <row r="421">
          <cell r="B421">
            <v>169.28968</v>
          </cell>
          <cell r="C421">
            <v>102.90317</v>
          </cell>
          <cell r="D421">
            <v>68.497749999999996</v>
          </cell>
          <cell r="E421">
            <v>78.038629999999998</v>
          </cell>
          <cell r="F421">
            <v>35.947000000000003</v>
          </cell>
          <cell r="G421">
            <v>60.888260000000002</v>
          </cell>
          <cell r="H421">
            <v>55.047530000000002</v>
          </cell>
          <cell r="I421">
            <v>31.488389999999999</v>
          </cell>
          <cell r="J421">
            <v>44.310600000000008</v>
          </cell>
          <cell r="K421">
            <v>70.044330000000002</v>
          </cell>
          <cell r="L421">
            <v>132.99873000000002</v>
          </cell>
          <cell r="M421">
            <v>186.85666000000001</v>
          </cell>
          <cell r="N421">
            <v>1036.3107299999999</v>
          </cell>
          <cell r="O421">
            <v>3.3783803175319142E-2</v>
          </cell>
        </row>
        <row r="422">
          <cell r="B422">
            <v>0</v>
          </cell>
          <cell r="C422">
            <v>0</v>
          </cell>
          <cell r="D422">
            <v>0</v>
          </cell>
          <cell r="E422">
            <v>0</v>
          </cell>
          <cell r="F422">
            <v>0</v>
          </cell>
          <cell r="G422">
            <v>0</v>
          </cell>
          <cell r="H422">
            <v>0</v>
          </cell>
          <cell r="I422">
            <v>0</v>
          </cell>
          <cell r="J422">
            <v>0</v>
          </cell>
          <cell r="K422">
            <v>0</v>
          </cell>
          <cell r="L422">
            <v>0</v>
          </cell>
          <cell r="M422">
            <v>0</v>
          </cell>
          <cell r="N422">
            <v>0</v>
          </cell>
          <cell r="O422">
            <v>0</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row>
        <row r="424">
          <cell r="B424">
            <v>0</v>
          </cell>
          <cell r="C424">
            <v>0</v>
          </cell>
          <cell r="D424">
            <v>0</v>
          </cell>
          <cell r="E424">
            <v>0</v>
          </cell>
          <cell r="F424">
            <v>0</v>
          </cell>
          <cell r="G424">
            <v>0</v>
          </cell>
          <cell r="H424">
            <v>0</v>
          </cell>
          <cell r="I424">
            <v>0</v>
          </cell>
          <cell r="J424">
            <v>0</v>
          </cell>
          <cell r="K424">
            <v>0</v>
          </cell>
          <cell r="L424">
            <v>0</v>
          </cell>
          <cell r="M424">
            <v>0</v>
          </cell>
          <cell r="N424">
            <v>0</v>
          </cell>
          <cell r="O424">
            <v>0</v>
          </cell>
        </row>
        <row r="425">
          <cell r="B425">
            <v>0</v>
          </cell>
          <cell r="C425">
            <v>0</v>
          </cell>
          <cell r="D425">
            <v>0</v>
          </cell>
          <cell r="E425">
            <v>0</v>
          </cell>
          <cell r="F425">
            <v>0</v>
          </cell>
          <cell r="G425">
            <v>0</v>
          </cell>
          <cell r="H425">
            <v>0</v>
          </cell>
          <cell r="I425">
            <v>0</v>
          </cell>
          <cell r="J425">
            <v>0</v>
          </cell>
          <cell r="K425">
            <v>0</v>
          </cell>
          <cell r="L425">
            <v>0</v>
          </cell>
          <cell r="M425">
            <v>0</v>
          </cell>
          <cell r="N425">
            <v>0</v>
          </cell>
          <cell r="O425">
            <v>0</v>
          </cell>
        </row>
        <row r="426">
          <cell r="B426">
            <v>0</v>
          </cell>
          <cell r="C426">
            <v>0</v>
          </cell>
          <cell r="D426">
            <v>0</v>
          </cell>
          <cell r="E426">
            <v>0</v>
          </cell>
          <cell r="F426">
            <v>0</v>
          </cell>
          <cell r="G426">
            <v>0</v>
          </cell>
          <cell r="H426">
            <v>0</v>
          </cell>
          <cell r="I426">
            <v>0</v>
          </cell>
          <cell r="J426">
            <v>0</v>
          </cell>
          <cell r="K426">
            <v>0</v>
          </cell>
          <cell r="L426">
            <v>0</v>
          </cell>
          <cell r="M426">
            <v>0</v>
          </cell>
          <cell r="N426">
            <v>0</v>
          </cell>
          <cell r="O426">
            <v>0</v>
          </cell>
        </row>
        <row r="427">
          <cell r="B427">
            <v>0</v>
          </cell>
          <cell r="C427">
            <v>0</v>
          </cell>
          <cell r="D427">
            <v>0</v>
          </cell>
          <cell r="E427">
            <v>0</v>
          </cell>
          <cell r="F427">
            <v>0</v>
          </cell>
          <cell r="G427">
            <v>0</v>
          </cell>
          <cell r="H427">
            <v>0</v>
          </cell>
          <cell r="I427">
            <v>0</v>
          </cell>
          <cell r="J427">
            <v>0</v>
          </cell>
          <cell r="K427">
            <v>0</v>
          </cell>
          <cell r="L427">
            <v>0</v>
          </cell>
          <cell r="M427">
            <v>0</v>
          </cell>
          <cell r="N427">
            <v>0</v>
          </cell>
          <cell r="O427">
            <v>0</v>
          </cell>
        </row>
        <row r="428">
          <cell r="B428">
            <v>0</v>
          </cell>
          <cell r="C428">
            <v>0</v>
          </cell>
          <cell r="D428">
            <v>0</v>
          </cell>
          <cell r="E428">
            <v>0</v>
          </cell>
          <cell r="F428">
            <v>0</v>
          </cell>
          <cell r="G428">
            <v>0</v>
          </cell>
          <cell r="H428">
            <v>0</v>
          </cell>
          <cell r="I428">
            <v>0</v>
          </cell>
          <cell r="J428">
            <v>0</v>
          </cell>
          <cell r="K428">
            <v>0</v>
          </cell>
          <cell r="L428">
            <v>0</v>
          </cell>
          <cell r="M428">
            <v>0</v>
          </cell>
          <cell r="N428">
            <v>0</v>
          </cell>
          <cell r="O428">
            <v>0</v>
          </cell>
        </row>
        <row r="429">
          <cell r="B429">
            <v>0.4</v>
          </cell>
          <cell r="C429">
            <v>0.30199999999999999</v>
          </cell>
          <cell r="D429">
            <v>1.1703800000000002</v>
          </cell>
          <cell r="E429">
            <v>0.14399999999999999</v>
          </cell>
          <cell r="F429">
            <v>0.126</v>
          </cell>
          <cell r="G429">
            <v>7.1999999999999995E-2</v>
          </cell>
          <cell r="H429">
            <v>0</v>
          </cell>
          <cell r="I429">
            <v>4.7799999999999995E-2</v>
          </cell>
          <cell r="J429">
            <v>8.9950000000000002E-2</v>
          </cell>
          <cell r="K429">
            <v>0.24489</v>
          </cell>
          <cell r="L429">
            <v>0.42130000000000001</v>
          </cell>
          <cell r="M429">
            <v>0.34970999999999997</v>
          </cell>
          <cell r="N429">
            <v>3.3680300000000001</v>
          </cell>
          <cell r="O429">
            <v>1.6242430584783783E-2</v>
          </cell>
        </row>
        <row r="430">
          <cell r="B430">
            <v>142.08435800000001</v>
          </cell>
          <cell r="C430">
            <v>103.90585</v>
          </cell>
          <cell r="D430">
            <v>94.68380599999999</v>
          </cell>
          <cell r="E430">
            <v>70.098098999999991</v>
          </cell>
          <cell r="F430">
            <v>44.975391000000002</v>
          </cell>
          <cell r="G430">
            <v>37.427430000000001</v>
          </cell>
          <cell r="H430">
            <v>33.481636999999999</v>
          </cell>
          <cell r="I430">
            <v>33.112028999999993</v>
          </cell>
          <cell r="J430">
            <v>41.096232000000001</v>
          </cell>
          <cell r="K430">
            <v>76.244481999999991</v>
          </cell>
          <cell r="L430">
            <v>121.06772399999997</v>
          </cell>
          <cell r="M430">
            <v>129.60722800000002</v>
          </cell>
          <cell r="N430">
            <v>927.78426599999989</v>
          </cell>
          <cell r="O430">
            <v>4.685207698137149E-2</v>
          </cell>
        </row>
        <row r="431">
          <cell r="B431">
            <v>180.91540000000001</v>
          </cell>
          <cell r="C431">
            <v>120.31319999999999</v>
          </cell>
          <cell r="D431">
            <v>102.59322099999999</v>
          </cell>
          <cell r="E431">
            <v>71.25269999999999</v>
          </cell>
          <cell r="F431">
            <v>28.012398999999998</v>
          </cell>
          <cell r="G431">
            <v>22.514900999999998</v>
          </cell>
          <cell r="H431">
            <v>19.392199999999999</v>
          </cell>
          <cell r="I431">
            <v>19.0733</v>
          </cell>
          <cell r="J431">
            <v>36.368121000000002</v>
          </cell>
          <cell r="K431">
            <v>84.674099999999996</v>
          </cell>
          <cell r="L431">
            <v>137.72190000000003</v>
          </cell>
          <cell r="M431">
            <v>168.699692</v>
          </cell>
          <cell r="N431">
            <v>991.53113399999995</v>
          </cell>
        </row>
        <row r="432">
          <cell r="B432">
            <v>493.36761399999995</v>
          </cell>
          <cell r="C432">
            <v>349.63970500000005</v>
          </cell>
          <cell r="D432">
            <v>303.56349299999994</v>
          </cell>
          <cell r="E432">
            <v>229.51076399999999</v>
          </cell>
          <cell r="F432">
            <v>117.84242399999999</v>
          </cell>
          <cell r="G432">
            <v>97.336069000000023</v>
          </cell>
          <cell r="H432">
            <v>78.247355000000013</v>
          </cell>
          <cell r="I432">
            <v>78.573687000000007</v>
          </cell>
          <cell r="J432">
            <v>125.430521</v>
          </cell>
          <cell r="K432">
            <v>253.39817100000002</v>
          </cell>
          <cell r="L432">
            <v>379.26225799999997</v>
          </cell>
          <cell r="M432">
            <v>458.57528099999996</v>
          </cell>
          <cell r="N432">
            <v>2964.7473420000001</v>
          </cell>
          <cell r="O432">
            <v>4.4969550966652956E-2</v>
          </cell>
        </row>
        <row r="433">
          <cell r="B433">
            <v>73.710984999999994</v>
          </cell>
          <cell r="C433">
            <v>65.110943000000006</v>
          </cell>
          <cell r="D433">
            <v>63.291449</v>
          </cell>
          <cell r="E433">
            <v>60.960286000000004</v>
          </cell>
          <cell r="F433">
            <v>45.508822000000002</v>
          </cell>
          <cell r="G433">
            <v>42.028133000000004</v>
          </cell>
          <cell r="H433">
            <v>29.532087999999998</v>
          </cell>
          <cell r="I433">
            <v>30.762128999999998</v>
          </cell>
          <cell r="J433">
            <v>35.641383000000005</v>
          </cell>
          <cell r="K433">
            <v>59.549724999999995</v>
          </cell>
          <cell r="L433">
            <v>67.183488999999994</v>
          </cell>
          <cell r="M433">
            <v>67.696011999999996</v>
          </cell>
          <cell r="N433">
            <v>640.97544400000004</v>
          </cell>
          <cell r="O433">
            <v>4.3481823572160044E-2</v>
          </cell>
        </row>
        <row r="434">
          <cell r="B434">
            <v>1.04854</v>
          </cell>
          <cell r="C434">
            <v>0.66248000000000007</v>
          </cell>
          <cell r="D434">
            <v>0.58970999999999996</v>
          </cell>
          <cell r="E434">
            <v>0.64942</v>
          </cell>
          <cell r="F434">
            <v>0.23637</v>
          </cell>
          <cell r="G434">
            <v>0.12160999999999998</v>
          </cell>
          <cell r="H434">
            <v>0.10267999999999999</v>
          </cell>
          <cell r="I434">
            <v>7.6020000000000004E-2</v>
          </cell>
          <cell r="J434">
            <v>0.21976000000000001</v>
          </cell>
          <cell r="K434">
            <v>0.62978000000000001</v>
          </cell>
          <cell r="L434">
            <v>0.82638999999999996</v>
          </cell>
          <cell r="M434">
            <v>0.95128000000000013</v>
          </cell>
          <cell r="N434">
            <v>6.1140399999999993</v>
          </cell>
          <cell r="O434">
            <v>2.7222460446381051E-3</v>
          </cell>
        </row>
        <row r="435">
          <cell r="B435">
            <v>3.1295999999999999</v>
          </cell>
          <cell r="C435">
            <v>2.0261</v>
          </cell>
          <cell r="D435">
            <v>1.7610999999999999</v>
          </cell>
          <cell r="E435">
            <v>1.1670999999999998</v>
          </cell>
          <cell r="F435">
            <v>0.22059999999999999</v>
          </cell>
          <cell r="G435">
            <v>5.4299999999999994E-2</v>
          </cell>
          <cell r="H435">
            <v>2.1899999999999999E-2</v>
          </cell>
          <cell r="I435">
            <v>1.89E-2</v>
          </cell>
          <cell r="J435">
            <v>0.2515</v>
          </cell>
          <cell r="K435">
            <v>1.1990000000000001</v>
          </cell>
          <cell r="L435">
            <v>1.9852000000000001</v>
          </cell>
          <cell r="M435">
            <v>2.9830999999999999</v>
          </cell>
          <cell r="N435">
            <v>14.8184</v>
          </cell>
          <cell r="O435">
            <v>2.7844358671094045E-2</v>
          </cell>
        </row>
        <row r="436">
          <cell r="B436">
            <v>1.262</v>
          </cell>
          <cell r="C436">
            <v>0.88100000000000001</v>
          </cell>
          <cell r="D436">
            <v>0.74</v>
          </cell>
          <cell r="E436">
            <v>0.45400000000000001</v>
          </cell>
          <cell r="F436">
            <v>0.155</v>
          </cell>
          <cell r="G436">
            <v>5.7000000000000002E-2</v>
          </cell>
          <cell r="H436">
            <v>3.5999999999999997E-2</v>
          </cell>
          <cell r="I436">
            <v>4.1000000000000002E-2</v>
          </cell>
          <cell r="J436">
            <v>9.7000000000000003E-2</v>
          </cell>
          <cell r="K436">
            <v>0.32900000000000001</v>
          </cell>
          <cell r="L436">
            <v>0.69199999999999995</v>
          </cell>
          <cell r="M436">
            <v>1.3560000000000001</v>
          </cell>
          <cell r="N436">
            <v>6.1</v>
          </cell>
          <cell r="O436">
            <v>2.566727693212352E-2</v>
          </cell>
        </row>
        <row r="437">
          <cell r="B437">
            <v>0.184</v>
          </cell>
          <cell r="C437">
            <v>0.13400000000000001</v>
          </cell>
          <cell r="D437">
            <v>0.121</v>
          </cell>
          <cell r="E437">
            <v>8.5999999999999993E-2</v>
          </cell>
          <cell r="F437">
            <v>4.4999999999999998E-2</v>
          </cell>
          <cell r="G437">
            <v>3.4000000000000002E-2</v>
          </cell>
          <cell r="H437">
            <v>2.1999999999999999E-2</v>
          </cell>
          <cell r="I437">
            <v>6.0000000000000001E-3</v>
          </cell>
          <cell r="J437">
            <v>2.3E-2</v>
          </cell>
          <cell r="K437">
            <v>5.6000000000000001E-2</v>
          </cell>
          <cell r="L437">
            <v>1.9E-2</v>
          </cell>
          <cell r="M437">
            <v>0.26400000000000001</v>
          </cell>
          <cell r="N437">
            <v>0.99400000000000022</v>
          </cell>
          <cell r="O437">
            <v>1.8842794173911169E-3</v>
          </cell>
        </row>
        <row r="438">
          <cell r="B438">
            <v>238.54772799999998</v>
          </cell>
          <cell r="C438">
            <v>161.36770000000001</v>
          </cell>
          <cell r="D438">
            <v>135.69893999999996</v>
          </cell>
          <cell r="E438">
            <v>94.793510000000012</v>
          </cell>
          <cell r="F438">
            <v>41.427209999999995</v>
          </cell>
          <cell r="G438">
            <v>32.24136</v>
          </cell>
          <cell r="H438">
            <v>28.897393000000001</v>
          </cell>
          <cell r="I438">
            <v>28.921210000000002</v>
          </cell>
          <cell r="J438">
            <v>52.497219999999999</v>
          </cell>
          <cell r="K438">
            <v>111.60818300000004</v>
          </cell>
          <cell r="L438">
            <v>183.98017400000001</v>
          </cell>
          <cell r="M438">
            <v>225.536068</v>
          </cell>
          <cell r="N438">
            <v>1335.5166959999997</v>
          </cell>
          <cell r="O438">
            <v>4.3166150398016273E-2</v>
          </cell>
        </row>
        <row r="439">
          <cell r="B439">
            <v>168.88666999999998</v>
          </cell>
          <cell r="C439">
            <v>114.666494</v>
          </cell>
          <cell r="D439">
            <v>97.054155999999978</v>
          </cell>
          <cell r="E439">
            <v>67.830356000000009</v>
          </cell>
          <cell r="F439">
            <v>27.634412000000001</v>
          </cell>
          <cell r="G439">
            <v>20.313971000000002</v>
          </cell>
          <cell r="H439">
            <v>17.292250000000003</v>
          </cell>
          <cell r="I439">
            <v>16.650137999999998</v>
          </cell>
          <cell r="J439">
            <v>34.201387999999994</v>
          </cell>
          <cell r="K439">
            <v>76.689372999999989</v>
          </cell>
          <cell r="L439">
            <v>119.955547</v>
          </cell>
          <cell r="M439">
            <v>154.69626699999998</v>
          </cell>
          <cell r="N439">
            <v>915.87102199999981</v>
          </cell>
          <cell r="O439">
            <v>6.025599113893873E-2</v>
          </cell>
        </row>
        <row r="440">
          <cell r="B440">
            <v>6.5980909999999993</v>
          </cell>
          <cell r="C440">
            <v>4.7909879999999996</v>
          </cell>
          <cell r="D440">
            <v>4.307138000000001</v>
          </cell>
          <cell r="E440">
            <v>3.5700919999999998</v>
          </cell>
          <cell r="F440">
            <v>2.6150099999999998</v>
          </cell>
          <cell r="G440">
            <v>2.4856950000000002</v>
          </cell>
          <cell r="H440">
            <v>2.3430440000000003</v>
          </cell>
          <cell r="I440">
            <v>2.09829</v>
          </cell>
          <cell r="J440">
            <v>2.4992700000000001</v>
          </cell>
          <cell r="K440">
            <v>3.33711</v>
          </cell>
          <cell r="L440">
            <v>4.6204580000000002</v>
          </cell>
          <cell r="M440">
            <v>5.0925540000000007</v>
          </cell>
          <cell r="N440">
            <v>44.357739999999993</v>
          </cell>
          <cell r="O440">
            <v>2.9479686099674711E-2</v>
          </cell>
        </row>
        <row r="448">
          <cell r="B448">
            <v>452.0224</v>
          </cell>
          <cell r="C448">
            <v>452.32439999999991</v>
          </cell>
          <cell r="D448">
            <v>451.76940000000002</v>
          </cell>
          <cell r="E448">
            <v>451.76940000000002</v>
          </cell>
          <cell r="F448">
            <v>452.77139999999997</v>
          </cell>
          <cell r="G448">
            <v>453.98839999999996</v>
          </cell>
          <cell r="H448">
            <v>453.89839999999998</v>
          </cell>
          <cell r="I448">
            <v>454.61739999999998</v>
          </cell>
          <cell r="J448">
            <v>454.61739999999998</v>
          </cell>
          <cell r="K448">
            <v>456.91540000000003</v>
          </cell>
          <cell r="L448">
            <v>455.56140000000005</v>
          </cell>
          <cell r="M448">
            <v>455.56140000000005</v>
          </cell>
          <cell r="N448">
            <v>455.56140000000005</v>
          </cell>
          <cell r="O448">
            <v>1.210043104529481E-2</v>
          </cell>
        </row>
        <row r="449">
          <cell r="B449">
            <v>336.69994299999985</v>
          </cell>
          <cell r="C449">
            <v>241.64006899999998</v>
          </cell>
          <cell r="D449">
            <v>222.05525599999996</v>
          </cell>
          <cell r="E449">
            <v>176.52892300000002</v>
          </cell>
          <cell r="F449">
            <v>104.03813300000003</v>
          </cell>
          <cell r="G449">
            <v>93.603289999999944</v>
          </cell>
          <cell r="H449">
            <v>107.61549300000001</v>
          </cell>
          <cell r="I449">
            <v>107.62465600000002</v>
          </cell>
          <cell r="J449">
            <v>124.13233500000004</v>
          </cell>
          <cell r="K449">
            <v>186.40111000000002</v>
          </cell>
          <cell r="L449">
            <v>253.41796700000006</v>
          </cell>
          <cell r="M449">
            <v>299.07327600000013</v>
          </cell>
          <cell r="N449">
            <v>2252.8304510000003</v>
          </cell>
          <cell r="O449">
            <v>1.6959377213571471E-2</v>
          </cell>
        </row>
        <row r="450">
          <cell r="B450">
            <v>301.05451499999992</v>
          </cell>
          <cell r="C450">
            <v>214.662263</v>
          </cell>
          <cell r="D450">
            <v>194.378973</v>
          </cell>
          <cell r="E450">
            <v>143.41268600000001</v>
          </cell>
          <cell r="F450">
            <v>71.260225000000005</v>
          </cell>
          <cell r="G450">
            <v>56.364818999999997</v>
          </cell>
          <cell r="H450">
            <v>50.762085999999996</v>
          </cell>
          <cell r="I450">
            <v>50.103701000000001</v>
          </cell>
          <cell r="J450">
            <v>73.143433000000002</v>
          </cell>
          <cell r="K450">
            <v>152.71107900000001</v>
          </cell>
          <cell r="L450">
            <v>224.15395600000002</v>
          </cell>
          <cell r="M450">
            <v>267.76402099999996</v>
          </cell>
          <cell r="N450">
            <v>1799.771757</v>
          </cell>
          <cell r="O450">
            <v>2.465353349925585E-2</v>
          </cell>
        </row>
        <row r="451">
          <cell r="B451">
            <v>0.29074099999999997</v>
          </cell>
          <cell r="C451">
            <v>0.583422</v>
          </cell>
          <cell r="D451">
            <v>0.37980999999999998</v>
          </cell>
          <cell r="E451">
            <v>2.06E-2</v>
          </cell>
          <cell r="F451">
            <v>2.8799999999999997E-3</v>
          </cell>
          <cell r="G451">
            <v>0</v>
          </cell>
          <cell r="H451">
            <v>0</v>
          </cell>
          <cell r="I451">
            <v>0</v>
          </cell>
          <cell r="J451">
            <v>7.1641999999999997E-2</v>
          </cell>
          <cell r="K451">
            <v>0.10665899999999999</v>
          </cell>
          <cell r="L451">
            <v>0.40099699999999999</v>
          </cell>
          <cell r="M451">
            <v>0.38419700000000001</v>
          </cell>
          <cell r="N451">
            <v>2.2409479999999999</v>
          </cell>
          <cell r="O451">
            <v>2.4603125556456898E-4</v>
          </cell>
        </row>
        <row r="452">
          <cell r="B452">
            <v>0.81299999999999994</v>
          </cell>
          <cell r="C452">
            <v>0.26835999999999999</v>
          </cell>
          <cell r="D452">
            <v>8.1640000000000004E-2</v>
          </cell>
          <cell r="E452">
            <v>1.0846300000000002</v>
          </cell>
          <cell r="F452">
            <v>1.0664200000000001</v>
          </cell>
          <cell r="G452">
            <v>1.01688</v>
          </cell>
          <cell r="H452">
            <v>0.59892000000000012</v>
          </cell>
          <cell r="I452">
            <v>0.48769999999999997</v>
          </cell>
          <cell r="J452">
            <v>0.52437</v>
          </cell>
          <cell r="K452">
            <v>0.60980000000000001</v>
          </cell>
          <cell r="L452">
            <v>0.7779299999999999</v>
          </cell>
          <cell r="M452">
            <v>0.8617999999999999</v>
          </cell>
          <cell r="N452">
            <v>8.1914499999999997</v>
          </cell>
          <cell r="O452">
            <v>1.6532121874759265E-2</v>
          </cell>
        </row>
        <row r="453">
          <cell r="B453">
            <v>0</v>
          </cell>
          <cell r="C453">
            <v>0</v>
          </cell>
          <cell r="D453">
            <v>0</v>
          </cell>
          <cell r="E453">
            <v>0</v>
          </cell>
          <cell r="F453">
            <v>0</v>
          </cell>
          <cell r="G453">
            <v>0</v>
          </cell>
          <cell r="H453">
            <v>0</v>
          </cell>
          <cell r="I453">
            <v>0</v>
          </cell>
          <cell r="J453">
            <v>0</v>
          </cell>
          <cell r="K453">
            <v>0</v>
          </cell>
          <cell r="L453">
            <v>0.17066999999999999</v>
          </cell>
          <cell r="M453">
            <v>0</v>
          </cell>
          <cell r="N453">
            <v>0.17066999999999999</v>
          </cell>
          <cell r="O453">
            <v>3.3099073283004085E-5</v>
          </cell>
        </row>
        <row r="454">
          <cell r="B454">
            <v>1.9E-2</v>
          </cell>
          <cell r="C454">
            <v>3.3000000000000002E-2</v>
          </cell>
          <cell r="D454">
            <v>6.7000000000000004E-2</v>
          </cell>
          <cell r="E454">
            <v>3.1E-2</v>
          </cell>
          <cell r="F454">
            <v>9.1816000000000009E-2</v>
          </cell>
          <cell r="G454">
            <v>5.3194000000000005E-2</v>
          </cell>
          <cell r="H454">
            <v>6.8650000000000003E-2</v>
          </cell>
          <cell r="I454">
            <v>0.13</v>
          </cell>
          <cell r="J454">
            <v>8.8999999999999996E-2</v>
          </cell>
          <cell r="K454">
            <v>3.5999999999999997E-2</v>
          </cell>
          <cell r="L454">
            <v>2E-3</v>
          </cell>
          <cell r="M454">
            <v>2.1000000000000001E-2</v>
          </cell>
          <cell r="N454">
            <v>0.64166000000000012</v>
          </cell>
          <cell r="O454">
            <v>7.2694808656457843E-3</v>
          </cell>
        </row>
        <row r="455">
          <cell r="B455">
            <v>0.496</v>
          </cell>
          <cell r="C455">
            <v>0.129</v>
          </cell>
          <cell r="D455">
            <v>0.127</v>
          </cell>
          <cell r="E455">
            <v>8.4000000000000005E-2</v>
          </cell>
          <cell r="F455">
            <v>7.6499999999999999E-2</v>
          </cell>
          <cell r="G455">
            <v>6.4500000000000002E-2</v>
          </cell>
          <cell r="H455">
            <v>6.2170000000000003E-2</v>
          </cell>
          <cell r="I455">
            <v>6.7000000000000004E-2</v>
          </cell>
          <cell r="J455">
            <v>6.3090000000000007E-2</v>
          </cell>
          <cell r="K455">
            <v>6.2170000000000003E-2</v>
          </cell>
          <cell r="L455">
            <v>6.7000000000000004E-2</v>
          </cell>
          <cell r="M455">
            <v>6.3090000000000007E-2</v>
          </cell>
          <cell r="N455">
            <v>1.3615200000000001</v>
          </cell>
          <cell r="O455">
            <v>1.4455059328626875E-2</v>
          </cell>
        </row>
        <row r="456">
          <cell r="B456">
            <v>0</v>
          </cell>
          <cell r="C456">
            <v>0</v>
          </cell>
          <cell r="D456">
            <v>0</v>
          </cell>
          <cell r="E456">
            <v>0</v>
          </cell>
          <cell r="F456">
            <v>0</v>
          </cell>
          <cell r="G456">
            <v>0</v>
          </cell>
          <cell r="H456">
            <v>0</v>
          </cell>
          <cell r="I456">
            <v>0</v>
          </cell>
          <cell r="J456">
            <v>0</v>
          </cell>
          <cell r="K456">
            <v>0</v>
          </cell>
          <cell r="L456">
            <v>0</v>
          </cell>
          <cell r="M456">
            <v>0</v>
          </cell>
          <cell r="N456">
            <v>0</v>
          </cell>
          <cell r="O456">
            <v>0</v>
          </cell>
        </row>
        <row r="457">
          <cell r="B457">
            <v>12.040109000000001</v>
          </cell>
          <cell r="C457">
            <v>8.2592859999999995</v>
          </cell>
          <cell r="D457">
            <v>7.720815</v>
          </cell>
          <cell r="E457">
            <v>5.7545000000000002</v>
          </cell>
          <cell r="F457">
            <v>3.5910000000000002</v>
          </cell>
          <cell r="G457">
            <v>2.8639999999999999</v>
          </cell>
          <cell r="H457">
            <v>2.5059999999999998</v>
          </cell>
          <cell r="I457">
            <v>3.0011100000000002</v>
          </cell>
          <cell r="J457">
            <v>3.59091</v>
          </cell>
          <cell r="K457">
            <v>6.5979999999999999</v>
          </cell>
          <cell r="L457">
            <v>9.1259999999999994</v>
          </cell>
          <cell r="M457">
            <v>10.795639999999999</v>
          </cell>
          <cell r="N457">
            <v>75.847369999999984</v>
          </cell>
          <cell r="O457">
            <v>2.4726296324709533E-3</v>
          </cell>
        </row>
        <row r="458">
          <cell r="B458">
            <v>0</v>
          </cell>
          <cell r="C458">
            <v>0</v>
          </cell>
          <cell r="D458">
            <v>0</v>
          </cell>
          <cell r="E458">
            <v>0</v>
          </cell>
          <cell r="F458">
            <v>0</v>
          </cell>
          <cell r="G458">
            <v>0</v>
          </cell>
          <cell r="H458">
            <v>0</v>
          </cell>
          <cell r="I458">
            <v>0</v>
          </cell>
          <cell r="J458">
            <v>0</v>
          </cell>
          <cell r="K458">
            <v>0</v>
          </cell>
          <cell r="L458">
            <v>0</v>
          </cell>
          <cell r="M458">
            <v>0</v>
          </cell>
          <cell r="N458">
            <v>0</v>
          </cell>
          <cell r="O458">
            <v>0</v>
          </cell>
        </row>
        <row r="459">
          <cell r="B459">
            <v>0</v>
          </cell>
          <cell r="C459">
            <v>0</v>
          </cell>
          <cell r="D459">
            <v>0</v>
          </cell>
          <cell r="E459">
            <v>0</v>
          </cell>
          <cell r="F459">
            <v>0</v>
          </cell>
          <cell r="G459">
            <v>0</v>
          </cell>
          <cell r="H459">
            <v>0</v>
          </cell>
          <cell r="I459">
            <v>0</v>
          </cell>
          <cell r="J459">
            <v>0</v>
          </cell>
          <cell r="K459">
            <v>0</v>
          </cell>
          <cell r="L459">
            <v>0</v>
          </cell>
          <cell r="M459">
            <v>0</v>
          </cell>
          <cell r="N459">
            <v>0</v>
          </cell>
          <cell r="O459">
            <v>0</v>
          </cell>
        </row>
        <row r="460">
          <cell r="B460">
            <v>0.35969999999999996</v>
          </cell>
          <cell r="C460">
            <v>0.33300000000000002</v>
          </cell>
          <cell r="D460">
            <v>0.313</v>
          </cell>
          <cell r="E460">
            <v>0.216</v>
          </cell>
          <cell r="F460">
            <v>0.16900000000000001</v>
          </cell>
          <cell r="G460">
            <v>3.73E-2</v>
          </cell>
          <cell r="H460">
            <v>6.4700000000000008E-2</v>
          </cell>
          <cell r="I460">
            <v>0.16639999999999999</v>
          </cell>
          <cell r="J460">
            <v>0.2576</v>
          </cell>
          <cell r="K460">
            <v>0.311</v>
          </cell>
          <cell r="L460">
            <v>0.37330000000000002</v>
          </cell>
          <cell r="M460">
            <v>0.41470000000000001</v>
          </cell>
          <cell r="N460">
            <v>3.0156999999999998</v>
          </cell>
          <cell r="O460">
            <v>3.1099515250885374E-3</v>
          </cell>
        </row>
        <row r="461">
          <cell r="B461">
            <v>0</v>
          </cell>
          <cell r="C461">
            <v>0</v>
          </cell>
          <cell r="D461">
            <v>0</v>
          </cell>
          <cell r="E461">
            <v>0</v>
          </cell>
          <cell r="F461">
            <v>0</v>
          </cell>
          <cell r="G461">
            <v>0</v>
          </cell>
          <cell r="H461">
            <v>0</v>
          </cell>
          <cell r="I461">
            <v>0</v>
          </cell>
          <cell r="J461">
            <v>0</v>
          </cell>
          <cell r="K461">
            <v>0</v>
          </cell>
          <cell r="L461">
            <v>0</v>
          </cell>
          <cell r="M461">
            <v>0</v>
          </cell>
          <cell r="N461">
            <v>0</v>
          </cell>
          <cell r="O461">
            <v>0</v>
          </cell>
        </row>
        <row r="462">
          <cell r="B462">
            <v>52.03</v>
          </cell>
          <cell r="C462">
            <v>61.183</v>
          </cell>
          <cell r="D462">
            <v>63.125999999999998</v>
          </cell>
          <cell r="E462">
            <v>54.052</v>
          </cell>
          <cell r="F462">
            <v>19.66</v>
          </cell>
          <cell r="G462">
            <v>16.82</v>
          </cell>
          <cell r="H462">
            <v>21.231999999999999</v>
          </cell>
          <cell r="I462">
            <v>20.873000000000001</v>
          </cell>
          <cell r="J462">
            <v>29.69</v>
          </cell>
          <cell r="K462">
            <v>56.755000000000003</v>
          </cell>
          <cell r="L462">
            <v>50.058</v>
          </cell>
          <cell r="M462">
            <v>64.944999999999993</v>
          </cell>
          <cell r="N462">
            <v>510.42399999999992</v>
          </cell>
          <cell r="O462">
            <v>0.1543430753593279</v>
          </cell>
        </row>
        <row r="463">
          <cell r="B463">
            <v>0</v>
          </cell>
          <cell r="C463">
            <v>0</v>
          </cell>
          <cell r="D463">
            <v>0</v>
          </cell>
          <cell r="E463">
            <v>0</v>
          </cell>
          <cell r="F463">
            <v>0</v>
          </cell>
          <cell r="G463">
            <v>0</v>
          </cell>
          <cell r="H463">
            <v>0</v>
          </cell>
          <cell r="I463">
            <v>0</v>
          </cell>
          <cell r="J463">
            <v>0</v>
          </cell>
          <cell r="K463">
            <v>0</v>
          </cell>
          <cell r="L463">
            <v>0</v>
          </cell>
          <cell r="M463">
            <v>0</v>
          </cell>
          <cell r="N463">
            <v>0</v>
          </cell>
          <cell r="O463">
            <v>0</v>
          </cell>
        </row>
        <row r="464">
          <cell r="B464">
            <v>0</v>
          </cell>
          <cell r="C464">
            <v>0</v>
          </cell>
          <cell r="D464">
            <v>0</v>
          </cell>
          <cell r="E464">
            <v>0</v>
          </cell>
          <cell r="F464">
            <v>0</v>
          </cell>
          <cell r="G464">
            <v>0</v>
          </cell>
          <cell r="H464">
            <v>0</v>
          </cell>
          <cell r="I464">
            <v>0</v>
          </cell>
          <cell r="J464">
            <v>0</v>
          </cell>
          <cell r="K464">
            <v>0</v>
          </cell>
          <cell r="L464">
            <v>0</v>
          </cell>
          <cell r="M464">
            <v>0</v>
          </cell>
          <cell r="N464">
            <v>0</v>
          </cell>
          <cell r="O464">
            <v>0</v>
          </cell>
        </row>
        <row r="465">
          <cell r="B465">
            <v>7.6997999999999998</v>
          </cell>
          <cell r="C465">
            <v>0.67334000000000005</v>
          </cell>
          <cell r="D465">
            <v>0.632683</v>
          </cell>
          <cell r="E465">
            <v>0.84698000000000007</v>
          </cell>
          <cell r="F465">
            <v>0.10997999999999999</v>
          </cell>
          <cell r="G465">
            <v>3.5899999999999999E-3</v>
          </cell>
          <cell r="H465">
            <v>0</v>
          </cell>
          <cell r="I465">
            <v>9.1199999999999996E-3</v>
          </cell>
          <cell r="J465">
            <v>0.36038700000000001</v>
          </cell>
          <cell r="K465">
            <v>0.62179000000000006</v>
          </cell>
          <cell r="L465">
            <v>2.6684510000000001</v>
          </cell>
          <cell r="M465">
            <v>2.511101</v>
          </cell>
          <cell r="N465">
            <v>16.137222000000001</v>
          </cell>
          <cell r="O465">
            <v>7.7822260539913757E-2</v>
          </cell>
        </row>
        <row r="466">
          <cell r="B466">
            <v>227.30616499999994</v>
          </cell>
          <cell r="C466">
            <v>143.19985499999999</v>
          </cell>
          <cell r="D466">
            <v>121.93102500000001</v>
          </cell>
          <cell r="E466">
            <v>81.322975999999997</v>
          </cell>
          <cell r="F466">
            <v>46.492629000000008</v>
          </cell>
          <cell r="G466">
            <v>35.505354999999994</v>
          </cell>
          <cell r="H466">
            <v>26.229645999999995</v>
          </cell>
          <cell r="I466">
            <v>25.369370999999997</v>
          </cell>
          <cell r="J466">
            <v>38.496433999999994</v>
          </cell>
          <cell r="K466">
            <v>87.61066000000001</v>
          </cell>
          <cell r="L466">
            <v>160.50960800000001</v>
          </cell>
          <cell r="M466">
            <v>187.767493</v>
          </cell>
          <cell r="N466">
            <v>1181.741217</v>
          </cell>
          <cell r="O466">
            <v>5.9676621494833194E-2</v>
          </cell>
        </row>
        <row r="467">
          <cell r="B467">
            <v>274.52937699999995</v>
          </cell>
          <cell r="C467">
            <v>193.66303300000001</v>
          </cell>
          <cell r="D467">
            <v>170.15940200000003</v>
          </cell>
          <cell r="E467">
            <v>119.15805899999999</v>
          </cell>
          <cell r="F467">
            <v>52.441609</v>
          </cell>
          <cell r="G467">
            <v>41.036733000000005</v>
          </cell>
          <cell r="H467">
            <v>39.384555999999996</v>
          </cell>
          <cell r="I467">
            <v>37.344733999999995</v>
          </cell>
          <cell r="J467">
            <v>59.388354</v>
          </cell>
          <cell r="K467">
            <v>133.53762599999999</v>
          </cell>
          <cell r="L467">
            <v>204.22212099999999</v>
          </cell>
          <cell r="M467">
            <v>243.27276500000002</v>
          </cell>
          <cell r="N467">
            <v>1568.138369</v>
          </cell>
          <cell r="O467">
            <v>2.3785662038890036E-2</v>
          </cell>
        </row>
        <row r="468">
          <cell r="B468">
            <v>28.577151999999998</v>
          </cell>
          <cell r="C468">
            <v>19.677493999999999</v>
          </cell>
          <cell r="D468">
            <v>18.389781999999997</v>
          </cell>
          <cell r="E468">
            <v>13.006842000000001</v>
          </cell>
          <cell r="F468">
            <v>4.2411099999999999</v>
          </cell>
          <cell r="G468">
            <v>3.2244380000000001</v>
          </cell>
          <cell r="H468">
            <v>3.5775479999999997</v>
          </cell>
          <cell r="I468">
            <v>3.2973509999999999</v>
          </cell>
          <cell r="J468">
            <v>5.3137780000000001</v>
          </cell>
          <cell r="K468">
            <v>13.158844999999999</v>
          </cell>
          <cell r="L468">
            <v>19.642320000000002</v>
          </cell>
          <cell r="M468">
            <v>23.691625000000002</v>
          </cell>
          <cell r="N468">
            <v>155.79828500000002</v>
          </cell>
          <cell r="O468">
            <v>1.0568881545507551E-2</v>
          </cell>
        </row>
        <row r="469">
          <cell r="B469">
            <v>0.53800000000000003</v>
          </cell>
          <cell r="C469">
            <v>0.33700000000000002</v>
          </cell>
          <cell r="D469">
            <v>0.29499999999999998</v>
          </cell>
          <cell r="E469">
            <v>0.16200000000000001</v>
          </cell>
          <cell r="F469">
            <v>0.01</v>
          </cell>
          <cell r="G469">
            <v>4.0000000000000001E-3</v>
          </cell>
          <cell r="H469">
            <v>2.9999999999999997E-4</v>
          </cell>
          <cell r="I469">
            <v>8.0000000000000004E-4</v>
          </cell>
          <cell r="J469">
            <v>2.5999999999999999E-2</v>
          </cell>
          <cell r="K469">
            <v>0.20499999999999999</v>
          </cell>
          <cell r="L469">
            <v>0.35899999999999999</v>
          </cell>
          <cell r="M469">
            <v>0.51500000000000001</v>
          </cell>
          <cell r="N469">
            <v>2.4520999999999997</v>
          </cell>
          <cell r="O469">
            <v>1.0917853867585259E-3</v>
          </cell>
        </row>
        <row r="470">
          <cell r="B470">
            <v>1.41</v>
          </cell>
          <cell r="C470">
            <v>0.93799999999999994</v>
          </cell>
          <cell r="D470">
            <v>0.82099999999999995</v>
          </cell>
          <cell r="E470">
            <v>0.628</v>
          </cell>
          <cell r="F470">
            <v>0.23</v>
          </cell>
          <cell r="G470">
            <v>0</v>
          </cell>
          <cell r="H470">
            <v>0</v>
          </cell>
          <cell r="I470">
            <v>0</v>
          </cell>
          <cell r="J470">
            <v>0.14099999999999999</v>
          </cell>
          <cell r="K470">
            <v>0.47499999999999998</v>
          </cell>
          <cell r="L470">
            <v>0.98399999999999999</v>
          </cell>
          <cell r="M470">
            <v>1.27</v>
          </cell>
          <cell r="N470">
            <v>6.8970000000000002</v>
          </cell>
          <cell r="O470">
            <v>1.2959735312485532E-2</v>
          </cell>
        </row>
        <row r="471">
          <cell r="B471">
            <v>0.2041</v>
          </cell>
          <cell r="C471">
            <v>0.114</v>
          </cell>
          <cell r="D471">
            <v>0.09</v>
          </cell>
          <cell r="E471">
            <v>0.13700000000000001</v>
          </cell>
          <cell r="F471">
            <v>3.0000000000000001E-3</v>
          </cell>
          <cell r="G471">
            <v>1.4999999999999999E-2</v>
          </cell>
          <cell r="H471">
            <v>0</v>
          </cell>
          <cell r="I471">
            <v>5.0000000000000001E-3</v>
          </cell>
          <cell r="J471">
            <v>4.0000000000000001E-3</v>
          </cell>
          <cell r="K471">
            <v>0.1215</v>
          </cell>
          <cell r="L471">
            <v>0.254</v>
          </cell>
          <cell r="M471">
            <v>0.34549999999999997</v>
          </cell>
          <cell r="N471">
            <v>1.2930999999999999</v>
          </cell>
          <cell r="O471">
            <v>5.4410419345785116E-3</v>
          </cell>
        </row>
        <row r="472">
          <cell r="B472">
            <v>0.81299999999999994</v>
          </cell>
          <cell r="C472">
            <v>0.26835999999999999</v>
          </cell>
          <cell r="D472">
            <v>8.1640000000000004E-2</v>
          </cell>
          <cell r="E472">
            <v>1.0846300000000002</v>
          </cell>
          <cell r="F472">
            <v>1.0664200000000001</v>
          </cell>
          <cell r="G472">
            <v>1.01688</v>
          </cell>
          <cell r="H472">
            <v>0.59892000000000012</v>
          </cell>
          <cell r="I472">
            <v>0.48769999999999997</v>
          </cell>
          <cell r="J472">
            <v>0.52437</v>
          </cell>
          <cell r="K472">
            <v>0.60980000000000001</v>
          </cell>
          <cell r="L472">
            <v>0.7779299999999999</v>
          </cell>
          <cell r="M472">
            <v>0.8617999999999999</v>
          </cell>
          <cell r="N472">
            <v>8.1914499999999997</v>
          </cell>
          <cell r="O472">
            <v>1.5528149530773101E-2</v>
          </cell>
        </row>
        <row r="473">
          <cell r="B473">
            <v>152.94416599999997</v>
          </cell>
          <cell r="C473">
            <v>103.489818</v>
          </cell>
          <cell r="D473">
            <v>96.030140000000017</v>
          </cell>
          <cell r="E473">
            <v>66.09881399999999</v>
          </cell>
          <cell r="F473">
            <v>31.597826000000001</v>
          </cell>
          <cell r="G473">
            <v>26.088938000000002</v>
          </cell>
          <cell r="H473">
            <v>24.726169000000002</v>
          </cell>
          <cell r="I473">
            <v>23.955025999999997</v>
          </cell>
          <cell r="J473">
            <v>37.402032999999996</v>
          </cell>
          <cell r="K473">
            <v>74.799503000000016</v>
          </cell>
          <cell r="L473">
            <v>108.75155100000001</v>
          </cell>
          <cell r="M473">
            <v>136.38903400000001</v>
          </cell>
          <cell r="N473">
            <v>882.27301800000009</v>
          </cell>
          <cell r="O473">
            <v>2.8516550860925916E-2</v>
          </cell>
        </row>
        <row r="474">
          <cell r="B474">
            <v>87.969301999999985</v>
          </cell>
          <cell r="C474">
            <v>67.364936000000014</v>
          </cell>
          <cell r="D474">
            <v>53.153711999999999</v>
          </cell>
          <cell r="E474">
            <v>37.194744999999998</v>
          </cell>
          <cell r="F474">
            <v>14.993192000000001</v>
          </cell>
          <cell r="G474">
            <v>10.505055</v>
          </cell>
          <cell r="H474">
            <v>10.347122999999996</v>
          </cell>
          <cell r="I474">
            <v>9.4683430000000026</v>
          </cell>
          <cell r="J474">
            <v>15.779181000000003</v>
          </cell>
          <cell r="K474">
            <v>43.47404499999999</v>
          </cell>
          <cell r="L474">
            <v>72.106505999999996</v>
          </cell>
          <cell r="M474">
            <v>78.585168999999993</v>
          </cell>
          <cell r="N474">
            <v>500.9413090000001</v>
          </cell>
          <cell r="O474">
            <v>3.2957386303496761E-2</v>
          </cell>
        </row>
        <row r="475">
          <cell r="B475">
            <v>2.0736570000000003</v>
          </cell>
          <cell r="C475">
            <v>1.4734250000000002</v>
          </cell>
          <cell r="D475">
            <v>1.2981279999999999</v>
          </cell>
          <cell r="E475">
            <v>0.846028</v>
          </cell>
          <cell r="F475">
            <v>0.30006100000000002</v>
          </cell>
          <cell r="G475">
            <v>0.182422</v>
          </cell>
          <cell r="H475">
            <v>0.134496</v>
          </cell>
          <cell r="I475">
            <v>0.13051400000000002</v>
          </cell>
          <cell r="J475">
            <v>0.19799200000000003</v>
          </cell>
          <cell r="K475">
            <v>0.69393300000000002</v>
          </cell>
          <cell r="L475">
            <v>1.346814</v>
          </cell>
          <cell r="M475">
            <v>1.6146369999999999</v>
          </cell>
          <cell r="N475">
            <v>10.292107000000001</v>
          </cell>
          <cell r="O475">
            <v>6.8400257466738586E-3</v>
          </cell>
        </row>
        <row r="483">
          <cell r="B483">
            <v>6018.4544999999925</v>
          </cell>
          <cell r="C483">
            <v>6018.4545999999928</v>
          </cell>
          <cell r="D483">
            <v>6018.5139999999928</v>
          </cell>
          <cell r="E483">
            <v>6030.6209999999928</v>
          </cell>
          <cell r="F483">
            <v>6028.1939999999931</v>
          </cell>
          <cell r="G483">
            <v>6011.2179999999944</v>
          </cell>
          <cell r="H483">
            <v>6006.9599999999946</v>
          </cell>
          <cell r="I483">
            <v>6005.1439999999948</v>
          </cell>
          <cell r="J483">
            <v>6000.6279999999952</v>
          </cell>
          <cell r="K483">
            <v>5968.6262999999963</v>
          </cell>
          <cell r="L483">
            <v>5968.8062999999966</v>
          </cell>
          <cell r="M483">
            <v>5968.9677999999967</v>
          </cell>
          <cell r="N483">
            <v>5968.9677999999967</v>
          </cell>
          <cell r="O483">
            <v>0.15854522195138793</v>
          </cell>
        </row>
        <row r="484">
          <cell r="B484">
            <v>3074.3490919999999</v>
          </cell>
          <cell r="C484">
            <v>2261.8771180000008</v>
          </cell>
          <cell r="D484">
            <v>2225.5582199999999</v>
          </cell>
          <cell r="E484">
            <v>1870.1665959999998</v>
          </cell>
          <cell r="F484">
            <v>1496.1469239999997</v>
          </cell>
          <cell r="G484">
            <v>1400.8250829999995</v>
          </cell>
          <cell r="H484">
            <v>1321.0558309999994</v>
          </cell>
          <cell r="I484">
            <v>1223.596038000001</v>
          </cell>
          <cell r="J484">
            <v>1290.4322760000005</v>
          </cell>
          <cell r="K484">
            <v>1675.5308000000007</v>
          </cell>
          <cell r="L484">
            <v>2529.9786650000001</v>
          </cell>
          <cell r="M484">
            <v>2862.4361590000003</v>
          </cell>
          <cell r="N484">
            <v>23231.952802</v>
          </cell>
          <cell r="O484">
            <v>0.17489085820999792</v>
          </cell>
        </row>
        <row r="485">
          <cell r="B485">
            <v>1751.582038</v>
          </cell>
          <cell r="C485">
            <v>1137.9966350000002</v>
          </cell>
          <cell r="D485">
            <v>1056.3493410000001</v>
          </cell>
          <cell r="E485">
            <v>755.10201599999994</v>
          </cell>
          <cell r="F485">
            <v>393.07591099999996</v>
          </cell>
          <cell r="G485">
            <v>327.02887700000002</v>
          </cell>
          <cell r="H485">
            <v>286.50083599999999</v>
          </cell>
          <cell r="I485">
            <v>294.7867</v>
          </cell>
          <cell r="J485">
            <v>355.78656799999999</v>
          </cell>
          <cell r="K485">
            <v>814.27690400000006</v>
          </cell>
          <cell r="L485">
            <v>1310.2341810000003</v>
          </cell>
          <cell r="M485">
            <v>1519.0294450000001</v>
          </cell>
          <cell r="N485">
            <v>10001.749452</v>
          </cell>
          <cell r="O485">
            <v>0.13700540871752653</v>
          </cell>
        </row>
        <row r="486">
          <cell r="B486">
            <v>89.854146000000014</v>
          </cell>
          <cell r="C486">
            <v>65.53890899999999</v>
          </cell>
          <cell r="D486">
            <v>76.77352599999999</v>
          </cell>
          <cell r="E486">
            <v>48.727542</v>
          </cell>
          <cell r="F486">
            <v>18.373467999999995</v>
          </cell>
          <cell r="G486">
            <v>25.705352999999995</v>
          </cell>
          <cell r="H486">
            <v>24.843421000000003</v>
          </cell>
          <cell r="I486">
            <v>10.779618000000003</v>
          </cell>
          <cell r="J486">
            <v>28.523270000000004</v>
          </cell>
          <cell r="K486">
            <v>72.62876399999999</v>
          </cell>
          <cell r="L486">
            <v>100.96117999999998</v>
          </cell>
          <cell r="M486">
            <v>101.50864800000001</v>
          </cell>
          <cell r="N486">
            <v>664.21784500000001</v>
          </cell>
          <cell r="O486">
            <v>7.2923758326271848E-2</v>
          </cell>
        </row>
        <row r="487">
          <cell r="B487">
            <v>0.140984</v>
          </cell>
          <cell r="C487">
            <v>0.106086</v>
          </cell>
          <cell r="D487">
            <v>0.10123</v>
          </cell>
          <cell r="E487">
            <v>8.3388999999999991E-2</v>
          </cell>
          <cell r="F487">
            <v>4.0562000000000001E-2</v>
          </cell>
          <cell r="G487">
            <v>3.7651999999999998E-2</v>
          </cell>
          <cell r="H487">
            <v>3.7543E-2</v>
          </cell>
          <cell r="I487">
            <v>5.0783000000000002E-2</v>
          </cell>
          <cell r="J487">
            <v>5.3973999999999994E-2</v>
          </cell>
          <cell r="K487">
            <v>8.4173999999999999E-2</v>
          </cell>
          <cell r="L487">
            <v>0.122614</v>
          </cell>
          <cell r="M487">
            <v>0.14971099999999998</v>
          </cell>
          <cell r="N487">
            <v>1.008702</v>
          </cell>
          <cell r="O487">
            <v>2.0357793063881758E-3</v>
          </cell>
        </row>
        <row r="488">
          <cell r="B488">
            <v>1056.5183559999998</v>
          </cell>
          <cell r="C488">
            <v>632.90731000000005</v>
          </cell>
          <cell r="D488">
            <v>576.76862399999993</v>
          </cell>
          <cell r="E488">
            <v>390.468703</v>
          </cell>
          <cell r="F488">
            <v>157.50368700000001</v>
          </cell>
          <cell r="G488">
            <v>117.51583600000001</v>
          </cell>
          <cell r="H488">
            <v>83.975839999999991</v>
          </cell>
          <cell r="I488">
            <v>100.400992</v>
          </cell>
          <cell r="J488">
            <v>126.45357800000001</v>
          </cell>
          <cell r="K488">
            <v>374.190766</v>
          </cell>
          <cell r="L488">
            <v>698.25529000000017</v>
          </cell>
          <cell r="M488">
            <v>809.76138600000002</v>
          </cell>
          <cell r="N488">
            <v>5124.7203680000002</v>
          </cell>
          <cell r="O488">
            <v>0.99386825461613459</v>
          </cell>
        </row>
        <row r="489">
          <cell r="B489">
            <v>0</v>
          </cell>
          <cell r="C489">
            <v>0</v>
          </cell>
          <cell r="D489">
            <v>0</v>
          </cell>
          <cell r="E489">
            <v>0</v>
          </cell>
          <cell r="F489">
            <v>2.7414000000000001E-2</v>
          </cell>
          <cell r="G489">
            <v>2.5376000000000003E-2</v>
          </cell>
          <cell r="H489">
            <v>1.5458E-2</v>
          </cell>
          <cell r="I489">
            <v>3.2606000000000003E-2</v>
          </cell>
          <cell r="J489">
            <v>1.4121E-2</v>
          </cell>
          <cell r="K489">
            <v>1.0999999999999999E-2</v>
          </cell>
          <cell r="L489">
            <v>9.8110000000000003E-3</v>
          </cell>
          <cell r="M489">
            <v>1.2074E-2</v>
          </cell>
          <cell r="N489">
            <v>0.14786000000000002</v>
          </cell>
          <cell r="O489">
            <v>1.6751323766393193E-3</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row>
        <row r="492">
          <cell r="B492">
            <v>78.410438999999997</v>
          </cell>
          <cell r="C492">
            <v>58.241909</v>
          </cell>
          <cell r="D492">
            <v>37.691724000000001</v>
          </cell>
          <cell r="E492">
            <v>9.7476140000000004</v>
          </cell>
          <cell r="F492">
            <v>5.9341299999999997</v>
          </cell>
          <cell r="G492">
            <v>3.0116900000000002</v>
          </cell>
          <cell r="H492">
            <v>3.0697399999999999</v>
          </cell>
          <cell r="I492">
            <v>6.2800699999999994</v>
          </cell>
          <cell r="J492">
            <v>5.8952999999999998</v>
          </cell>
          <cell r="K492">
            <v>16.382709999999999</v>
          </cell>
          <cell r="L492">
            <v>29.775976999999997</v>
          </cell>
          <cell r="M492">
            <v>30.016249999999999</v>
          </cell>
          <cell r="N492">
            <v>284.45755299999996</v>
          </cell>
          <cell r="O492">
            <v>9.2733363691842804E-3</v>
          </cell>
        </row>
        <row r="493">
          <cell r="B493">
            <v>0</v>
          </cell>
          <cell r="C493">
            <v>0</v>
          </cell>
          <cell r="D493">
            <v>0</v>
          </cell>
          <cell r="E493">
            <v>0</v>
          </cell>
          <cell r="F493">
            <v>0</v>
          </cell>
          <cell r="G493">
            <v>0</v>
          </cell>
          <cell r="H493">
            <v>0</v>
          </cell>
          <cell r="I493">
            <v>0</v>
          </cell>
          <cell r="J493">
            <v>0</v>
          </cell>
          <cell r="K493">
            <v>0</v>
          </cell>
          <cell r="L493">
            <v>0</v>
          </cell>
          <cell r="M493">
            <v>0</v>
          </cell>
          <cell r="N493">
            <v>0</v>
          </cell>
          <cell r="O493">
            <v>0</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row>
        <row r="495">
          <cell r="B495">
            <v>58.995570000000001</v>
          </cell>
          <cell r="C495">
            <v>52.776729999999993</v>
          </cell>
          <cell r="D495">
            <v>47.84422</v>
          </cell>
          <cell r="E495">
            <v>55.272829999999999</v>
          </cell>
          <cell r="F495">
            <v>46.059719999999999</v>
          </cell>
          <cell r="G495">
            <v>45.937559999999998</v>
          </cell>
          <cell r="H495">
            <v>47.894980000000004</v>
          </cell>
          <cell r="I495">
            <v>47.189800000000005</v>
          </cell>
          <cell r="J495">
            <v>36.778109999999998</v>
          </cell>
          <cell r="K495">
            <v>36.576010000000004</v>
          </cell>
          <cell r="L495">
            <v>56.26699</v>
          </cell>
          <cell r="M495">
            <v>55.204639999999998</v>
          </cell>
          <cell r="N495">
            <v>586.79715999999996</v>
          </cell>
          <cell r="O495">
            <v>0.60513669219737454</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row>
        <row r="497">
          <cell r="B497">
            <v>3.3039999999999998</v>
          </cell>
          <cell r="C497">
            <v>0</v>
          </cell>
          <cell r="D497">
            <v>1.0860000000000001</v>
          </cell>
          <cell r="E497">
            <v>1.246</v>
          </cell>
          <cell r="F497">
            <v>1.23</v>
          </cell>
          <cell r="G497">
            <v>0.92100000000000004</v>
          </cell>
          <cell r="H497">
            <v>0.85099999999999998</v>
          </cell>
          <cell r="I497">
            <v>0</v>
          </cell>
          <cell r="J497">
            <v>0</v>
          </cell>
          <cell r="K497">
            <v>1.857</v>
          </cell>
          <cell r="L497">
            <v>3.8180000000000001</v>
          </cell>
          <cell r="M497">
            <v>1.8009999999999999</v>
          </cell>
          <cell r="N497">
            <v>16.113999999999997</v>
          </cell>
          <cell r="O497">
            <v>4.8725849809966026E-3</v>
          </cell>
        </row>
        <row r="498">
          <cell r="B498">
            <v>154.34350099999995</v>
          </cell>
          <cell r="C498">
            <v>132.04446799999999</v>
          </cell>
          <cell r="D498">
            <v>141.42764599999998</v>
          </cell>
          <cell r="E498">
            <v>125.05806200000001</v>
          </cell>
          <cell r="F498">
            <v>102.737495</v>
          </cell>
          <cell r="G498">
            <v>76.183166</v>
          </cell>
          <cell r="H498">
            <v>70.877424000000005</v>
          </cell>
          <cell r="I498">
            <v>70.841999999999985</v>
          </cell>
          <cell r="J498">
            <v>74.048994999999991</v>
          </cell>
          <cell r="K498">
            <v>151.42209399999999</v>
          </cell>
          <cell r="L498">
            <v>136.27462899999998</v>
          </cell>
          <cell r="M498">
            <v>142.50844800000002</v>
          </cell>
          <cell r="N498">
            <v>1377.767928</v>
          </cell>
          <cell r="O498">
            <v>0.64444902550151495</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row>
        <row r="500">
          <cell r="B500">
            <v>19.533911</v>
          </cell>
          <cell r="C500">
            <v>0.79048400000000008</v>
          </cell>
          <cell r="D500">
            <v>2.332522</v>
          </cell>
          <cell r="E500">
            <v>0.35749499999999995</v>
          </cell>
          <cell r="F500">
            <v>6.8269999999999997E-2</v>
          </cell>
          <cell r="G500">
            <v>7.4899000000000007E-2</v>
          </cell>
          <cell r="H500">
            <v>1.1769550000000002</v>
          </cell>
          <cell r="I500">
            <v>7.7784000000000006E-2</v>
          </cell>
          <cell r="J500">
            <v>0.121658</v>
          </cell>
          <cell r="K500">
            <v>0.89404099999999997</v>
          </cell>
          <cell r="L500">
            <v>6.6982860000000004</v>
          </cell>
          <cell r="M500">
            <v>14.536057999999999</v>
          </cell>
          <cell r="N500">
            <v>46.662362999999999</v>
          </cell>
          <cell r="O500">
            <v>0.22503071289432788</v>
          </cell>
        </row>
        <row r="501">
          <cell r="B501">
            <v>290.481131</v>
          </cell>
          <cell r="C501">
            <v>195.59073900000007</v>
          </cell>
          <cell r="D501">
            <v>172.32384900000005</v>
          </cell>
          <cell r="E501">
            <v>124.140381</v>
          </cell>
          <cell r="F501">
            <v>61.101164999999995</v>
          </cell>
          <cell r="G501">
            <v>57.61634500000001</v>
          </cell>
          <cell r="H501">
            <v>53.758475000000004</v>
          </cell>
          <cell r="I501">
            <v>59.133047000000012</v>
          </cell>
          <cell r="J501">
            <v>83.897562000000022</v>
          </cell>
          <cell r="K501">
            <v>160.23034500000003</v>
          </cell>
          <cell r="L501">
            <v>278.05140400000005</v>
          </cell>
          <cell r="M501">
            <v>363.53123000000011</v>
          </cell>
          <cell r="N501">
            <v>1899.8556730000003</v>
          </cell>
          <cell r="O501">
            <v>9.5940605490814998E-2</v>
          </cell>
        </row>
        <row r="502">
          <cell r="B502">
            <v>1689.1320889999997</v>
          </cell>
          <cell r="C502">
            <v>1093.5350570000001</v>
          </cell>
          <cell r="D502">
            <v>1016.835676</v>
          </cell>
          <cell r="E502">
            <v>717.39272600000015</v>
          </cell>
          <cell r="F502">
            <v>372.68363200000005</v>
          </cell>
          <cell r="G502">
            <v>311.15609000000001</v>
          </cell>
          <cell r="H502">
            <v>271.38729600000005</v>
          </cell>
          <cell r="I502">
            <v>280.39877100000001</v>
          </cell>
          <cell r="J502">
            <v>339.65704500000004</v>
          </cell>
          <cell r="K502">
            <v>776.91176099999996</v>
          </cell>
          <cell r="L502">
            <v>1254.4183140000002</v>
          </cell>
          <cell r="M502">
            <v>1467.8814989999998</v>
          </cell>
          <cell r="N502">
            <v>9591.3899560000009</v>
          </cell>
          <cell r="O502">
            <v>0.14548305461214078</v>
          </cell>
        </row>
        <row r="503">
          <cell r="B503">
            <v>266.51571499999994</v>
          </cell>
          <cell r="C503">
            <v>172.08909600000004</v>
          </cell>
          <cell r="D503">
            <v>171.930104</v>
          </cell>
          <cell r="E503">
            <v>145.12412699999999</v>
          </cell>
          <cell r="F503">
            <v>113.67609700000001</v>
          </cell>
          <cell r="G503">
            <v>104.04237000000003</v>
          </cell>
          <cell r="H503">
            <v>87.720153999999994</v>
          </cell>
          <cell r="I503">
            <v>79.657956999999996</v>
          </cell>
          <cell r="J503">
            <v>81.076229000000026</v>
          </cell>
          <cell r="K503">
            <v>130.20207799999997</v>
          </cell>
          <cell r="L503">
            <v>182.98829999999998</v>
          </cell>
          <cell r="M503">
            <v>211.80210600000004</v>
          </cell>
          <cell r="N503">
            <v>1746.824333</v>
          </cell>
          <cell r="O503">
            <v>0.11849924699933144</v>
          </cell>
        </row>
        <row r="504">
          <cell r="B504">
            <v>95.984451000000007</v>
          </cell>
          <cell r="C504">
            <v>78.022976</v>
          </cell>
          <cell r="D504">
            <v>73.935588999999993</v>
          </cell>
          <cell r="E504">
            <v>44.267494000000006</v>
          </cell>
          <cell r="F504">
            <v>32.012352</v>
          </cell>
          <cell r="G504">
            <v>27.266660999999999</v>
          </cell>
          <cell r="H504">
            <v>24.12116</v>
          </cell>
          <cell r="I504">
            <v>31.863061999999996</v>
          </cell>
          <cell r="J504">
            <v>22.183999999999997</v>
          </cell>
          <cell r="K504">
            <v>46.406412000000003</v>
          </cell>
          <cell r="L504">
            <v>66.176998999999995</v>
          </cell>
          <cell r="M504">
            <v>82.073600000000013</v>
          </cell>
          <cell r="N504">
            <v>624.31475599999999</v>
          </cell>
          <cell r="O504">
            <v>0.27797305466274408</v>
          </cell>
        </row>
        <row r="505">
          <cell r="B505">
            <v>9.3676890000000004</v>
          </cell>
          <cell r="C505">
            <v>5.5151030000000008</v>
          </cell>
          <cell r="D505">
            <v>4.9213880000000003</v>
          </cell>
          <cell r="E505">
            <v>2.6906580000000004</v>
          </cell>
          <cell r="F505">
            <v>0.66173899999999986</v>
          </cell>
          <cell r="G505">
            <v>0.41081999999999996</v>
          </cell>
          <cell r="H505">
            <v>0.37917200000000001</v>
          </cell>
          <cell r="I505">
            <v>0.34613100000000008</v>
          </cell>
          <cell r="J505">
            <v>0.40904100000000004</v>
          </cell>
          <cell r="K505">
            <v>2.7482289999999998</v>
          </cell>
          <cell r="L505">
            <v>8.7829260000000016</v>
          </cell>
          <cell r="M505">
            <v>7.3522480000000003</v>
          </cell>
          <cell r="N505">
            <v>43.585144000000007</v>
          </cell>
          <cell r="O505">
            <v>8.1898206437083801E-2</v>
          </cell>
        </row>
        <row r="506">
          <cell r="B506">
            <v>23.414240999999997</v>
          </cell>
          <cell r="C506">
            <v>12.471139000000001</v>
          </cell>
          <cell r="D506">
            <v>10.363882999999998</v>
          </cell>
          <cell r="E506">
            <v>7.5256569999999998</v>
          </cell>
          <cell r="F506">
            <v>2.6581550000000003</v>
          </cell>
          <cell r="G506">
            <v>1.3982319999999999</v>
          </cell>
          <cell r="H506">
            <v>0.97317299999999995</v>
          </cell>
          <cell r="I506">
            <v>1.472183</v>
          </cell>
          <cell r="J506">
            <v>2.3244719999999996</v>
          </cell>
          <cell r="K506">
            <v>6.9426699999999997</v>
          </cell>
          <cell r="L506">
            <v>15.206470000000001</v>
          </cell>
          <cell r="M506">
            <v>17.701450000000001</v>
          </cell>
          <cell r="N506">
            <v>102.45172500000001</v>
          </cell>
          <cell r="O506">
            <v>0.43109127831946931</v>
          </cell>
        </row>
        <row r="507">
          <cell r="B507">
            <v>4.17964</v>
          </cell>
          <cell r="C507">
            <v>4.0472450000000002</v>
          </cell>
          <cell r="D507">
            <v>3.7741500000000001</v>
          </cell>
          <cell r="E507">
            <v>3.977214</v>
          </cell>
          <cell r="F507">
            <v>3.6698729999999999</v>
          </cell>
          <cell r="G507">
            <v>3.2703709999999999</v>
          </cell>
          <cell r="H507">
            <v>1.4716600000000002</v>
          </cell>
          <cell r="I507">
            <v>3.019987</v>
          </cell>
          <cell r="J507">
            <v>1.5543150000000001</v>
          </cell>
          <cell r="K507">
            <v>2.0264859999999998</v>
          </cell>
          <cell r="L507">
            <v>3.0571890000000002</v>
          </cell>
          <cell r="M507">
            <v>1.5728550000000001</v>
          </cell>
          <cell r="N507">
            <v>35.620984999999997</v>
          </cell>
          <cell r="O507">
            <v>6.7525039097281386E-2</v>
          </cell>
        </row>
        <row r="508">
          <cell r="B508">
            <v>834.97646199999997</v>
          </cell>
          <cell r="C508">
            <v>536.27091000000007</v>
          </cell>
          <cell r="D508">
            <v>498.94566599999996</v>
          </cell>
          <cell r="E508">
            <v>372.11696500000005</v>
          </cell>
          <cell r="F508">
            <v>162.38005100000001</v>
          </cell>
          <cell r="G508">
            <v>132.57120699999996</v>
          </cell>
          <cell r="H508">
            <v>112.02601200000002</v>
          </cell>
          <cell r="I508">
            <v>114.97259800000002</v>
          </cell>
          <cell r="J508">
            <v>170.058378</v>
          </cell>
          <cell r="K508">
            <v>433.51193600000005</v>
          </cell>
          <cell r="L508">
            <v>691.87733100000014</v>
          </cell>
          <cell r="M508">
            <v>813.80917899999997</v>
          </cell>
          <cell r="N508">
            <v>4873.5166950000003</v>
          </cell>
          <cell r="O508">
            <v>0.15752027305513616</v>
          </cell>
        </row>
        <row r="509">
          <cell r="B509">
            <v>430.08456099999995</v>
          </cell>
          <cell r="C509">
            <v>270.33730499999996</v>
          </cell>
          <cell r="D509">
            <v>239.72715700000001</v>
          </cell>
          <cell r="E509">
            <v>133.12749000000002</v>
          </cell>
          <cell r="F509">
            <v>54.07023800000001</v>
          </cell>
          <cell r="G509">
            <v>39.548406999999983</v>
          </cell>
          <cell r="H509">
            <v>41.971299999999999</v>
          </cell>
          <cell r="I509">
            <v>46.695399000000009</v>
          </cell>
          <cell r="J509">
            <v>58.468935000000002</v>
          </cell>
          <cell r="K509">
            <v>145.75508199999999</v>
          </cell>
          <cell r="L509">
            <v>269.18541800000003</v>
          </cell>
          <cell r="M509">
            <v>312.547777</v>
          </cell>
          <cell r="N509">
            <v>2041.5190689999999</v>
          </cell>
          <cell r="O509">
            <v>0.1343134043732617</v>
          </cell>
        </row>
        <row r="510">
          <cell r="B510">
            <v>24.609330000000003</v>
          </cell>
          <cell r="C510">
            <v>14.781283</v>
          </cell>
          <cell r="D510">
            <v>13.237739000000001</v>
          </cell>
          <cell r="E510">
            <v>8.5631210000000006</v>
          </cell>
          <cell r="F510">
            <v>3.5551269999999997</v>
          </cell>
          <cell r="G510">
            <v>2.6480220000000001</v>
          </cell>
          <cell r="H510">
            <v>2.7246650000000003</v>
          </cell>
          <cell r="I510">
            <v>2.3714539999999995</v>
          </cell>
          <cell r="J510">
            <v>3.5816750000000002</v>
          </cell>
          <cell r="K510">
            <v>9.3188680000000002</v>
          </cell>
          <cell r="L510">
            <v>17.143681000000001</v>
          </cell>
          <cell r="M510">
            <v>21.022283999999999</v>
          </cell>
          <cell r="N510">
            <v>123.55724900000001</v>
          </cell>
          <cell r="O510">
            <v>8.2114844350937355E-2</v>
          </cell>
        </row>
        <row r="518">
          <cell r="B518">
            <v>1365.5904499999988</v>
          </cell>
          <cell r="C518">
            <v>1360.7084499999989</v>
          </cell>
          <cell r="D518">
            <v>1360.7084499999989</v>
          </cell>
          <cell r="E518">
            <v>1234.2454500000006</v>
          </cell>
          <cell r="F518">
            <v>1234.2454500000006</v>
          </cell>
          <cell r="G518">
            <v>1234.2454500000006</v>
          </cell>
          <cell r="H518">
            <v>1253.2634499999999</v>
          </cell>
          <cell r="I518">
            <v>1253.2634499999999</v>
          </cell>
          <cell r="J518">
            <v>1253.2634499999999</v>
          </cell>
          <cell r="K518">
            <v>1249.0634499999999</v>
          </cell>
          <cell r="L518">
            <v>1246.70145</v>
          </cell>
          <cell r="M518">
            <v>1246.70145</v>
          </cell>
          <cell r="N518">
            <v>1246.70145</v>
          </cell>
          <cell r="O518">
            <v>3.3114361598225957E-2</v>
          </cell>
        </row>
        <row r="519">
          <cell r="B519">
            <v>895.62366999999983</v>
          </cell>
          <cell r="C519">
            <v>568.33557499999995</v>
          </cell>
          <cell r="D519">
            <v>534.1886079999997</v>
          </cell>
          <cell r="E519">
            <v>433.95242900000011</v>
          </cell>
          <cell r="F519">
            <v>338.14210199999997</v>
          </cell>
          <cell r="G519">
            <v>285.647513</v>
          </cell>
          <cell r="H519">
            <v>273.14855800000004</v>
          </cell>
          <cell r="I519">
            <v>286.56148400000006</v>
          </cell>
          <cell r="J519">
            <v>315.5800779999999</v>
          </cell>
          <cell r="K519">
            <v>486.45006399999988</v>
          </cell>
          <cell r="L519">
            <v>680.40449700000011</v>
          </cell>
          <cell r="M519">
            <v>772.69207699999947</v>
          </cell>
          <cell r="N519">
            <v>5870.7266549999986</v>
          </cell>
          <cell r="O519">
            <v>4.419501157564637E-2</v>
          </cell>
        </row>
        <row r="520">
          <cell r="B520">
            <v>501.91626999999994</v>
          </cell>
          <cell r="C520">
            <v>335.10721700000005</v>
          </cell>
          <cell r="D520">
            <v>295.58518599999996</v>
          </cell>
          <cell r="E520">
            <v>213.92143800000002</v>
          </cell>
          <cell r="F520">
            <v>126.09006100000001</v>
          </cell>
          <cell r="G520">
            <v>104.79802000000001</v>
          </cell>
          <cell r="H520">
            <v>98.666396000000006</v>
          </cell>
          <cell r="I520">
            <v>98.422551000000013</v>
          </cell>
          <cell r="J520">
            <v>108.66513399999998</v>
          </cell>
          <cell r="K520">
            <v>229.05431999999996</v>
          </cell>
          <cell r="L520">
            <v>386.08700199999998</v>
          </cell>
          <cell r="M520">
            <v>450.86831400000005</v>
          </cell>
          <cell r="N520">
            <v>2949.1819090000008</v>
          </cell>
          <cell r="O520">
            <v>4.0398319790352639E-2</v>
          </cell>
        </row>
        <row r="521">
          <cell r="B521">
            <v>13.852992000000002</v>
          </cell>
          <cell r="C521">
            <v>14.145410999999998</v>
          </cell>
          <cell r="D521">
            <v>18.454888</v>
          </cell>
          <cell r="E521">
            <v>12.670781</v>
          </cell>
          <cell r="F521">
            <v>8.3239840000000012</v>
          </cell>
          <cell r="G521">
            <v>3.7252990000000001</v>
          </cell>
          <cell r="H521">
            <v>2.0567780000000004</v>
          </cell>
          <cell r="I521">
            <v>2.4061300000000001</v>
          </cell>
          <cell r="J521">
            <v>4.1606640000000006</v>
          </cell>
          <cell r="K521">
            <v>9.9768679999999996</v>
          </cell>
          <cell r="L521">
            <v>15.354032</v>
          </cell>
          <cell r="M521">
            <v>12.515459</v>
          </cell>
          <cell r="N521">
            <v>117.64328599999999</v>
          </cell>
          <cell r="O521">
            <v>1.2915929045797437E-2</v>
          </cell>
        </row>
        <row r="522">
          <cell r="B522">
            <v>4.711195</v>
          </cell>
          <cell r="C522">
            <v>4.0539339999999999</v>
          </cell>
          <cell r="D522">
            <v>3.9788000000000001</v>
          </cell>
          <cell r="E522">
            <v>2.812513</v>
          </cell>
          <cell r="F522">
            <v>2.5868929999999999</v>
          </cell>
          <cell r="G522">
            <v>2.768313</v>
          </cell>
          <cell r="H522">
            <v>2.4256190000000002</v>
          </cell>
          <cell r="I522">
            <v>2.3225010000000004</v>
          </cell>
          <cell r="J522">
            <v>2.5479349999999998</v>
          </cell>
          <cell r="K522">
            <v>3.452979</v>
          </cell>
          <cell r="L522">
            <v>4.7603009999999992</v>
          </cell>
          <cell r="M522">
            <v>5.5925529999999997</v>
          </cell>
          <cell r="N522">
            <v>42.013536000000002</v>
          </cell>
          <cell r="O522">
            <v>8.4792423507631248E-2</v>
          </cell>
        </row>
        <row r="523">
          <cell r="B523">
            <v>0</v>
          </cell>
          <cell r="C523">
            <v>0</v>
          </cell>
          <cell r="D523">
            <v>0</v>
          </cell>
          <cell r="E523">
            <v>0</v>
          </cell>
          <cell r="F523">
            <v>0</v>
          </cell>
          <cell r="G523">
            <v>0</v>
          </cell>
          <cell r="H523">
            <v>0</v>
          </cell>
          <cell r="I523">
            <v>0</v>
          </cell>
          <cell r="J523">
            <v>0</v>
          </cell>
          <cell r="K523">
            <v>0</v>
          </cell>
          <cell r="L523">
            <v>0</v>
          </cell>
          <cell r="M523">
            <v>0</v>
          </cell>
          <cell r="N523">
            <v>0</v>
          </cell>
          <cell r="O523">
            <v>0</v>
          </cell>
        </row>
        <row r="524">
          <cell r="B524">
            <v>0</v>
          </cell>
          <cell r="C524">
            <v>0</v>
          </cell>
          <cell r="D524">
            <v>0</v>
          </cell>
          <cell r="E524">
            <v>0</v>
          </cell>
          <cell r="F524">
            <v>0</v>
          </cell>
          <cell r="G524">
            <v>4.9399999999999999E-2</v>
          </cell>
          <cell r="H524">
            <v>3.9723999999999995E-2</v>
          </cell>
          <cell r="I524">
            <v>3.6065E-2</v>
          </cell>
          <cell r="J524">
            <v>3.9119999999999995E-2</v>
          </cell>
          <cell r="K524">
            <v>4.8700000000000002E-3</v>
          </cell>
          <cell r="L524">
            <v>0</v>
          </cell>
          <cell r="M524">
            <v>0</v>
          </cell>
          <cell r="N524">
            <v>0.169179</v>
          </cell>
          <cell r="O524">
            <v>1.9166591393714552E-3</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row>
        <row r="526">
          <cell r="B526">
            <v>0</v>
          </cell>
          <cell r="C526">
            <v>0</v>
          </cell>
          <cell r="D526">
            <v>0</v>
          </cell>
          <cell r="E526">
            <v>0</v>
          </cell>
          <cell r="F526">
            <v>0</v>
          </cell>
          <cell r="G526">
            <v>0</v>
          </cell>
          <cell r="H526">
            <v>0</v>
          </cell>
          <cell r="I526">
            <v>0</v>
          </cell>
          <cell r="J526">
            <v>0</v>
          </cell>
          <cell r="K526">
            <v>0</v>
          </cell>
          <cell r="L526">
            <v>0</v>
          </cell>
          <cell r="M526">
            <v>0</v>
          </cell>
          <cell r="N526">
            <v>0</v>
          </cell>
          <cell r="O526">
            <v>0</v>
          </cell>
        </row>
        <row r="527">
          <cell r="B527">
            <v>193.385817</v>
          </cell>
          <cell r="C527">
            <v>149.90511900000001</v>
          </cell>
          <cell r="D527">
            <v>119.17726399999999</v>
          </cell>
          <cell r="E527">
            <v>89.380947999999989</v>
          </cell>
          <cell r="F527">
            <v>65.689018000000004</v>
          </cell>
          <cell r="G527">
            <v>58.611942999999997</v>
          </cell>
          <cell r="H527">
            <v>26.787513999999998</v>
          </cell>
          <cell r="I527">
            <v>0</v>
          </cell>
          <cell r="J527">
            <v>31.061833000000004</v>
          </cell>
          <cell r="K527">
            <v>92.107393000000002</v>
          </cell>
          <cell r="L527">
            <v>155.88351299999999</v>
          </cell>
          <cell r="M527">
            <v>194.49313899999999</v>
          </cell>
          <cell r="N527">
            <v>1176.4835009999999</v>
          </cell>
          <cell r="O527">
            <v>3.8353445435033155E-2</v>
          </cell>
        </row>
        <row r="528">
          <cell r="B528">
            <v>0</v>
          </cell>
          <cell r="C528">
            <v>0</v>
          </cell>
          <cell r="D528">
            <v>0</v>
          </cell>
          <cell r="E528">
            <v>0</v>
          </cell>
          <cell r="F528">
            <v>0</v>
          </cell>
          <cell r="G528">
            <v>0</v>
          </cell>
          <cell r="H528">
            <v>0</v>
          </cell>
          <cell r="I528">
            <v>0</v>
          </cell>
          <cell r="J528">
            <v>0</v>
          </cell>
          <cell r="K528">
            <v>0</v>
          </cell>
          <cell r="L528">
            <v>0</v>
          </cell>
          <cell r="M528">
            <v>0</v>
          </cell>
          <cell r="N528">
            <v>0</v>
          </cell>
          <cell r="O528">
            <v>0</v>
          </cell>
        </row>
        <row r="529">
          <cell r="B529">
            <v>0</v>
          </cell>
          <cell r="C529">
            <v>0</v>
          </cell>
          <cell r="D529">
            <v>0</v>
          </cell>
          <cell r="E529">
            <v>0</v>
          </cell>
          <cell r="F529">
            <v>0</v>
          </cell>
          <cell r="G529">
            <v>0</v>
          </cell>
          <cell r="H529">
            <v>0</v>
          </cell>
          <cell r="I529">
            <v>0</v>
          </cell>
          <cell r="J529">
            <v>0</v>
          </cell>
          <cell r="K529">
            <v>0</v>
          </cell>
          <cell r="L529">
            <v>0</v>
          </cell>
          <cell r="M529">
            <v>0</v>
          </cell>
          <cell r="N529">
            <v>0</v>
          </cell>
          <cell r="O529">
            <v>0</v>
          </cell>
        </row>
        <row r="530">
          <cell r="B530">
            <v>0</v>
          </cell>
          <cell r="C530">
            <v>0</v>
          </cell>
          <cell r="D530">
            <v>0</v>
          </cell>
          <cell r="E530">
            <v>0</v>
          </cell>
          <cell r="F530">
            <v>0</v>
          </cell>
          <cell r="G530">
            <v>0</v>
          </cell>
          <cell r="H530">
            <v>0</v>
          </cell>
          <cell r="I530">
            <v>0</v>
          </cell>
          <cell r="J530">
            <v>0</v>
          </cell>
          <cell r="K530">
            <v>0</v>
          </cell>
          <cell r="L530">
            <v>0</v>
          </cell>
          <cell r="M530">
            <v>0</v>
          </cell>
          <cell r="N530">
            <v>0</v>
          </cell>
          <cell r="O530">
            <v>0</v>
          </cell>
        </row>
        <row r="531">
          <cell r="B531">
            <v>0</v>
          </cell>
          <cell r="C531">
            <v>0</v>
          </cell>
          <cell r="D531">
            <v>0</v>
          </cell>
          <cell r="E531">
            <v>8.0819999999999989E-2</v>
          </cell>
          <cell r="F531">
            <v>0.10584</v>
          </cell>
          <cell r="G531">
            <v>5.9429999999999997E-2</v>
          </cell>
          <cell r="H531">
            <v>2.2463999999999998E-2</v>
          </cell>
          <cell r="I531">
            <v>0</v>
          </cell>
          <cell r="J531">
            <v>0</v>
          </cell>
          <cell r="K531">
            <v>7.4376000000000012E-2</v>
          </cell>
          <cell r="L531">
            <v>0</v>
          </cell>
          <cell r="M531">
            <v>0</v>
          </cell>
          <cell r="N531">
            <v>0.34292999999999996</v>
          </cell>
          <cell r="O531">
            <v>8.4321586938511661E-3</v>
          </cell>
        </row>
        <row r="532">
          <cell r="B532">
            <v>45.366565000000001</v>
          </cell>
          <cell r="C532">
            <v>45.440097999999999</v>
          </cell>
          <cell r="D532">
            <v>38.977809999999998</v>
          </cell>
          <cell r="E532">
            <v>34.387228999999998</v>
          </cell>
          <cell r="F532">
            <v>14.439715</v>
          </cell>
          <cell r="G532">
            <v>13.492772</v>
          </cell>
          <cell r="H532">
            <v>8.2497780000000009</v>
          </cell>
          <cell r="I532">
            <v>13.37482</v>
          </cell>
          <cell r="J532">
            <v>12.921408999999999</v>
          </cell>
          <cell r="K532">
            <v>35.301499999999997</v>
          </cell>
          <cell r="L532">
            <v>57.474999000000004</v>
          </cell>
          <cell r="M532">
            <v>58.073428999999997</v>
          </cell>
          <cell r="N532">
            <v>377.50012399999997</v>
          </cell>
          <cell r="O532">
            <v>0.11414927606595229</v>
          </cell>
        </row>
        <row r="533">
          <cell r="B533">
            <v>0</v>
          </cell>
          <cell r="C533">
            <v>0</v>
          </cell>
          <cell r="D533">
            <v>0</v>
          </cell>
          <cell r="E533">
            <v>0</v>
          </cell>
          <cell r="F533">
            <v>0</v>
          </cell>
          <cell r="G533">
            <v>0</v>
          </cell>
          <cell r="H533">
            <v>0</v>
          </cell>
          <cell r="I533">
            <v>0</v>
          </cell>
          <cell r="J533">
            <v>0</v>
          </cell>
          <cell r="K533">
            <v>0</v>
          </cell>
          <cell r="L533">
            <v>0</v>
          </cell>
          <cell r="M533">
            <v>0</v>
          </cell>
          <cell r="N533">
            <v>0</v>
          </cell>
          <cell r="O533">
            <v>0</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row>
        <row r="535">
          <cell r="B535">
            <v>35.768946999999997</v>
          </cell>
          <cell r="C535">
            <v>3.3265320000000003</v>
          </cell>
          <cell r="D535">
            <v>19.928744999999999</v>
          </cell>
          <cell r="E535">
            <v>10.08034</v>
          </cell>
          <cell r="F535">
            <v>0.40174099999999996</v>
          </cell>
          <cell r="G535">
            <v>0.49015700000000001</v>
          </cell>
          <cell r="H535">
            <v>0.40266099999999999</v>
          </cell>
          <cell r="I535">
            <v>0.33834000000000003</v>
          </cell>
          <cell r="J535">
            <v>0.74228899999999998</v>
          </cell>
          <cell r="K535">
            <v>1.9020299999999999</v>
          </cell>
          <cell r="L535">
            <v>1.586074</v>
          </cell>
          <cell r="M535">
            <v>1.871</v>
          </cell>
          <cell r="N535">
            <v>76.838855999999979</v>
          </cell>
          <cell r="O535">
            <v>0.3705577993052902</v>
          </cell>
        </row>
        <row r="536">
          <cell r="B536">
            <v>208.83075399999996</v>
          </cell>
          <cell r="C536">
            <v>118.23612300000001</v>
          </cell>
          <cell r="D536">
            <v>95.067678999999984</v>
          </cell>
          <cell r="E536">
            <v>64.508807000000004</v>
          </cell>
          <cell r="F536">
            <v>34.542869999999994</v>
          </cell>
          <cell r="G536">
            <v>25.600705999999999</v>
          </cell>
          <cell r="H536">
            <v>58.681858000000005</v>
          </cell>
          <cell r="I536">
            <v>79.94469500000001</v>
          </cell>
          <cell r="J536">
            <v>57.19188399999998</v>
          </cell>
          <cell r="K536">
            <v>86.234303999999966</v>
          </cell>
          <cell r="L536">
            <v>151.02808300000001</v>
          </cell>
          <cell r="M536">
            <v>178.32273400000005</v>
          </cell>
          <cell r="N536">
            <v>1158.1904969999998</v>
          </cell>
          <cell r="O536">
            <v>5.8487336240876611E-2</v>
          </cell>
        </row>
        <row r="537">
          <cell r="B537">
            <v>477.26809100000003</v>
          </cell>
          <cell r="C537">
            <v>307.90793199999996</v>
          </cell>
          <cell r="D537">
            <v>269.65571299999999</v>
          </cell>
          <cell r="E537">
            <v>195.48270699999998</v>
          </cell>
          <cell r="F537">
            <v>114.963314</v>
          </cell>
          <cell r="G537">
            <v>95.727739000000014</v>
          </cell>
          <cell r="H537">
            <v>90.48814800000001</v>
          </cell>
          <cell r="I537">
            <v>88.407510000000002</v>
          </cell>
          <cell r="J537">
            <v>99.157195999999999</v>
          </cell>
          <cell r="K537">
            <v>221.70093600000001</v>
          </cell>
          <cell r="L537">
            <v>365.13782600000002</v>
          </cell>
          <cell r="M537">
            <v>431.64819299999994</v>
          </cell>
          <cell r="N537">
            <v>2757.5453049999996</v>
          </cell>
          <cell r="O537">
            <v>4.1826692068943273E-2</v>
          </cell>
        </row>
        <row r="538">
          <cell r="B538">
            <v>74.497768000000008</v>
          </cell>
          <cell r="C538">
            <v>45.107517000000001</v>
          </cell>
          <cell r="D538">
            <v>39.720404999999992</v>
          </cell>
          <cell r="E538">
            <v>30.107393999999999</v>
          </cell>
          <cell r="F538">
            <v>21.976238000000002</v>
          </cell>
          <cell r="G538">
            <v>18.652538</v>
          </cell>
          <cell r="H538">
            <v>17.054001000000003</v>
          </cell>
          <cell r="I538">
            <v>17.069298000000003</v>
          </cell>
          <cell r="J538">
            <v>17.910792999999998</v>
          </cell>
          <cell r="K538">
            <v>35.660231000000003</v>
          </cell>
          <cell r="L538">
            <v>50.084229000000008</v>
          </cell>
          <cell r="M538">
            <v>57.070835000000002</v>
          </cell>
          <cell r="N538">
            <v>424.911247</v>
          </cell>
          <cell r="O538">
            <v>2.8824685951433292E-2</v>
          </cell>
        </row>
        <row r="539">
          <cell r="B539">
            <v>11.393886</v>
          </cell>
          <cell r="C539">
            <v>5.1019170000000003</v>
          </cell>
          <cell r="D539">
            <v>2.850009</v>
          </cell>
          <cell r="E539">
            <v>1.5723180000000001</v>
          </cell>
          <cell r="F539">
            <v>0.27470499999999998</v>
          </cell>
          <cell r="G539">
            <v>0.21627000000000002</v>
          </cell>
          <cell r="H539">
            <v>0.29036899999999999</v>
          </cell>
          <cell r="I539">
            <v>0.16042200000000001</v>
          </cell>
          <cell r="J539">
            <v>0.18254300000000001</v>
          </cell>
          <cell r="K539">
            <v>1.7251570000000001</v>
          </cell>
          <cell r="L539">
            <v>5.7044079999999999</v>
          </cell>
          <cell r="M539">
            <v>8.0838369999999991</v>
          </cell>
          <cell r="N539">
            <v>37.555841000000001</v>
          </cell>
          <cell r="O539">
            <v>1.6721552298530527E-2</v>
          </cell>
        </row>
        <row r="540">
          <cell r="B540">
            <v>0.215</v>
          </cell>
          <cell r="C540">
            <v>0.1502</v>
          </cell>
          <cell r="D540">
            <v>0.11259999999999999</v>
          </cell>
          <cell r="E540">
            <v>6.7900000000000002E-2</v>
          </cell>
          <cell r="F540">
            <v>1.2800000000000001E-2</v>
          </cell>
          <cell r="G540">
            <v>4.0000000000000001E-3</v>
          </cell>
          <cell r="H540">
            <v>4.0000000000000001E-3</v>
          </cell>
          <cell r="I540">
            <v>7.0000000000000001E-3</v>
          </cell>
          <cell r="J540">
            <v>5.0000000000000001E-3</v>
          </cell>
          <cell r="K540">
            <v>7.6259999999999994E-2</v>
          </cell>
          <cell r="L540">
            <v>9.2999999999999999E-2</v>
          </cell>
          <cell r="M540">
            <v>0.215</v>
          </cell>
          <cell r="N540">
            <v>0.96275999999999995</v>
          </cell>
          <cell r="O540">
            <v>1.8090640524066363E-3</v>
          </cell>
        </row>
        <row r="541">
          <cell r="B541">
            <v>5.8951080000000005</v>
          </cell>
          <cell r="C541">
            <v>3.4277150000000001</v>
          </cell>
          <cell r="D541">
            <v>2.464518</v>
          </cell>
          <cell r="E541">
            <v>0.99836099999999994</v>
          </cell>
          <cell r="F541">
            <v>0.130103</v>
          </cell>
          <cell r="G541">
            <v>3.9234999999999999E-2</v>
          </cell>
          <cell r="H541">
            <v>3.9698999999999998E-2</v>
          </cell>
          <cell r="I541">
            <v>4.3796999999999996E-2</v>
          </cell>
          <cell r="J541">
            <v>4.7115000000000004E-2</v>
          </cell>
          <cell r="K541">
            <v>0.65485099999999996</v>
          </cell>
          <cell r="L541">
            <v>3.2933670000000004</v>
          </cell>
          <cell r="M541">
            <v>3.4345180000000002</v>
          </cell>
          <cell r="N541">
            <v>20.468387</v>
          </cell>
          <cell r="O541">
            <v>8.6125861882438842E-2</v>
          </cell>
        </row>
        <row r="542">
          <cell r="B542">
            <v>1.2731130000000002</v>
          </cell>
          <cell r="C542">
            <v>1.209095</v>
          </cell>
          <cell r="D542">
            <v>1.273817</v>
          </cell>
          <cell r="E542">
            <v>0.93047399999999991</v>
          </cell>
          <cell r="F542">
            <v>0.72820299999999993</v>
          </cell>
          <cell r="G542">
            <v>0.63768100000000005</v>
          </cell>
          <cell r="H542">
            <v>0.64348399999999994</v>
          </cell>
          <cell r="I542">
            <v>0.58753900000000003</v>
          </cell>
          <cell r="J542">
            <v>0.73035099999999997</v>
          </cell>
          <cell r="K542">
            <v>1.0726849999999999</v>
          </cell>
          <cell r="L542">
            <v>1.303763</v>
          </cell>
          <cell r="M542">
            <v>1.51919</v>
          </cell>
          <cell r="N542">
            <v>11.909395</v>
          </cell>
          <cell r="O542">
            <v>2.2576084378350781E-2</v>
          </cell>
        </row>
        <row r="543">
          <cell r="B543">
            <v>244.65204399999999</v>
          </cell>
          <cell r="C543">
            <v>159.38418699999997</v>
          </cell>
          <cell r="D543">
            <v>139.273009</v>
          </cell>
          <cell r="E543">
            <v>100.29347500000002</v>
          </cell>
          <cell r="F543">
            <v>51.908100999999995</v>
          </cell>
          <cell r="G543">
            <v>43.413592000000001</v>
          </cell>
          <cell r="H543">
            <v>34.873657000000001</v>
          </cell>
          <cell r="I543">
            <v>33.731664000000002</v>
          </cell>
          <cell r="J543">
            <v>47.786641999999993</v>
          </cell>
          <cell r="K543">
            <v>119.55608599999999</v>
          </cell>
          <cell r="L543">
            <v>201.910291</v>
          </cell>
          <cell r="M543">
            <v>243.050184</v>
          </cell>
          <cell r="N543">
            <v>1419.8329319999998</v>
          </cell>
          <cell r="O543">
            <v>4.58913932460253E-2</v>
          </cell>
        </row>
        <row r="544">
          <cell r="B544">
            <v>136.7499</v>
          </cell>
          <cell r="C544">
            <v>91.761621000000034</v>
          </cell>
          <cell r="D544">
            <v>82.318342000000001</v>
          </cell>
          <cell r="E544">
            <v>60.230498999999988</v>
          </cell>
          <cell r="F544">
            <v>39.279353999999998</v>
          </cell>
          <cell r="G544">
            <v>32.480223000000002</v>
          </cell>
          <cell r="H544">
            <v>32.350795000000005</v>
          </cell>
          <cell r="I544">
            <v>31.672784</v>
          </cell>
          <cell r="J544">
            <v>25.999385000000004</v>
          </cell>
          <cell r="K544">
            <v>61.811824000000001</v>
          </cell>
          <cell r="L544">
            <v>100.98829400000001</v>
          </cell>
          <cell r="M544">
            <v>116.22443399999997</v>
          </cell>
          <cell r="N544">
            <v>811.86745500000006</v>
          </cell>
          <cell r="O544">
            <v>5.3413501464044305E-2</v>
          </cell>
        </row>
        <row r="545">
          <cell r="B545">
            <v>2.591272</v>
          </cell>
          <cell r="C545">
            <v>1.7656800000000001</v>
          </cell>
          <cell r="D545">
            <v>1.6430129999999998</v>
          </cell>
          <cell r="E545">
            <v>1.282286</v>
          </cell>
          <cell r="F545">
            <v>0.65381000000000011</v>
          </cell>
          <cell r="G545">
            <v>0.28420000000000001</v>
          </cell>
          <cell r="H545">
            <v>5.2321429999999998</v>
          </cell>
          <cell r="I545">
            <v>5.1350060000000006</v>
          </cell>
          <cell r="J545">
            <v>6.4953669999999999</v>
          </cell>
          <cell r="K545">
            <v>1.1438419999999998</v>
          </cell>
          <cell r="L545">
            <v>1.7604740000000001</v>
          </cell>
          <cell r="M545">
            <v>2.0501949999999995</v>
          </cell>
          <cell r="N545">
            <v>30.037287999999997</v>
          </cell>
          <cell r="O545">
            <v>1.9962464758698843E-2</v>
          </cell>
        </row>
        <row r="553">
          <cell r="B553">
            <v>3497.8317000000002</v>
          </cell>
          <cell r="C553">
            <v>3497.8217</v>
          </cell>
          <cell r="D553">
            <v>3497.8217</v>
          </cell>
          <cell r="E553">
            <v>3498.0787</v>
          </cell>
          <cell r="F553">
            <v>3498.0787</v>
          </cell>
          <cell r="G553">
            <v>3498.0756999999994</v>
          </cell>
          <cell r="H553">
            <v>3495.0026999999995</v>
          </cell>
          <cell r="I553">
            <v>3495.0056999999997</v>
          </cell>
          <cell r="J553">
            <v>3495.0026999999995</v>
          </cell>
          <cell r="K553">
            <v>3494.7832999999991</v>
          </cell>
          <cell r="L553">
            <v>3494.7832999999991</v>
          </cell>
          <cell r="M553">
            <v>3494.7832999999991</v>
          </cell>
          <cell r="N553">
            <v>3494.7832999999991</v>
          </cell>
          <cell r="O553">
            <v>9.2826969844016255E-2</v>
          </cell>
        </row>
        <row r="554">
          <cell r="B554">
            <v>905.22088800000006</v>
          </cell>
          <cell r="C554">
            <v>651.79479099999992</v>
          </cell>
          <cell r="D554">
            <v>589.41321800000003</v>
          </cell>
          <cell r="E554">
            <v>445.46183599999995</v>
          </cell>
          <cell r="F554">
            <v>283.20928900000007</v>
          </cell>
          <cell r="G554">
            <v>235.89685800000001</v>
          </cell>
          <cell r="H554">
            <v>214.47707399999999</v>
          </cell>
          <cell r="I554">
            <v>201.551603</v>
          </cell>
          <cell r="J554">
            <v>291.91575399999994</v>
          </cell>
          <cell r="K554">
            <v>472.83269599999994</v>
          </cell>
          <cell r="L554">
            <v>712.21909199999993</v>
          </cell>
          <cell r="M554">
            <v>829.9915010000002</v>
          </cell>
          <cell r="N554">
            <v>5833.9846000000007</v>
          </cell>
          <cell r="O554">
            <v>4.3918416250831684E-2</v>
          </cell>
        </row>
        <row r="555">
          <cell r="B555">
            <v>646.93004999999994</v>
          </cell>
          <cell r="C555">
            <v>431.49140199999994</v>
          </cell>
          <cell r="D555">
            <v>373.07673999999997</v>
          </cell>
          <cell r="E555">
            <v>253.82731800000002</v>
          </cell>
          <cell r="F555">
            <v>115.987104</v>
          </cell>
          <cell r="G555">
            <v>86.436161999999996</v>
          </cell>
          <cell r="H555">
            <v>74.046742999999992</v>
          </cell>
          <cell r="I555">
            <v>74.547100999999998</v>
          </cell>
          <cell r="J555">
            <v>131.19051399999998</v>
          </cell>
          <cell r="K555">
            <v>285.05219399999999</v>
          </cell>
          <cell r="L555">
            <v>488.14167400000002</v>
          </cell>
          <cell r="M555">
            <v>591.06763599999999</v>
          </cell>
          <cell r="N555">
            <v>3551.7946379999994</v>
          </cell>
          <cell r="O555">
            <v>4.8652995997875467E-2</v>
          </cell>
        </row>
        <row r="556">
          <cell r="B556">
            <v>8.3333130000000004</v>
          </cell>
          <cell r="C556">
            <v>6.4382460000000004</v>
          </cell>
          <cell r="D556">
            <v>5.980481000000001</v>
          </cell>
          <cell r="E556">
            <v>4.2508790000000003</v>
          </cell>
          <cell r="F556">
            <v>1.540637</v>
          </cell>
          <cell r="G556">
            <v>0.33400000000000002</v>
          </cell>
          <cell r="H556">
            <v>8.7999999999999995E-2</v>
          </cell>
          <cell r="I556">
            <v>2.4E-2</v>
          </cell>
          <cell r="J556">
            <v>1.9316040000000001</v>
          </cell>
          <cell r="K556">
            <v>4.2802899999999999</v>
          </cell>
          <cell r="L556">
            <v>6.4487569999999996</v>
          </cell>
          <cell r="M556">
            <v>7.721133</v>
          </cell>
          <cell r="N556">
            <v>47.371340000000004</v>
          </cell>
          <cell r="O556">
            <v>5.2008481490762341E-3</v>
          </cell>
        </row>
        <row r="557">
          <cell r="B557">
            <v>7.2616230000000002</v>
          </cell>
          <cell r="C557">
            <v>5.6826910000000019</v>
          </cell>
          <cell r="D557">
            <v>5.8592580000000005</v>
          </cell>
          <cell r="E557">
            <v>4.8780989999999989</v>
          </cell>
          <cell r="F557">
            <v>4.1981149999999996</v>
          </cell>
          <cell r="G557">
            <v>3.5350569999999997</v>
          </cell>
          <cell r="H557">
            <v>3.6402899999999994</v>
          </cell>
          <cell r="I557">
            <v>3.3731679999999997</v>
          </cell>
          <cell r="J557">
            <v>4.0478759999999996</v>
          </cell>
          <cell r="K557">
            <v>5.4731840000000007</v>
          </cell>
          <cell r="L557">
            <v>6.4255180000000003</v>
          </cell>
          <cell r="M557">
            <v>7.2955139999999998</v>
          </cell>
          <cell r="N557">
            <v>61.670393000000004</v>
          </cell>
          <cell r="O557">
            <v>0.12446422222442922</v>
          </cell>
        </row>
        <row r="558">
          <cell r="B558">
            <v>0</v>
          </cell>
          <cell r="C558">
            <v>0</v>
          </cell>
          <cell r="D558">
            <v>0</v>
          </cell>
          <cell r="E558">
            <v>0</v>
          </cell>
          <cell r="F558">
            <v>0</v>
          </cell>
          <cell r="G558">
            <v>0</v>
          </cell>
          <cell r="H558">
            <v>0</v>
          </cell>
          <cell r="I558">
            <v>0</v>
          </cell>
          <cell r="J558">
            <v>0</v>
          </cell>
          <cell r="K558">
            <v>0</v>
          </cell>
          <cell r="L558">
            <v>0</v>
          </cell>
          <cell r="M558">
            <v>0</v>
          </cell>
          <cell r="N558">
            <v>0</v>
          </cell>
          <cell r="O558">
            <v>0</v>
          </cell>
        </row>
        <row r="559">
          <cell r="B559">
            <v>3.2210000000000001</v>
          </cell>
          <cell r="C559">
            <v>3.03</v>
          </cell>
          <cell r="D559">
            <v>2.8119999999999998</v>
          </cell>
          <cell r="E559">
            <v>2.9510000000000001</v>
          </cell>
          <cell r="F559">
            <v>3.09</v>
          </cell>
          <cell r="G559">
            <v>1.78</v>
          </cell>
          <cell r="H559">
            <v>1.554</v>
          </cell>
          <cell r="I559">
            <v>2.0430000000000001</v>
          </cell>
          <cell r="J559">
            <v>2.6339999999999999</v>
          </cell>
          <cell r="K559">
            <v>2.169</v>
          </cell>
          <cell r="L559">
            <v>1.145</v>
          </cell>
          <cell r="M559">
            <v>1.329</v>
          </cell>
          <cell r="N559">
            <v>27.757999999999999</v>
          </cell>
          <cell r="O559">
            <v>0.31447534499360352</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row>
        <row r="561">
          <cell r="B561">
            <v>0</v>
          </cell>
          <cell r="C561">
            <v>0</v>
          </cell>
          <cell r="D561">
            <v>0</v>
          </cell>
          <cell r="E561">
            <v>0</v>
          </cell>
          <cell r="F561">
            <v>0</v>
          </cell>
          <cell r="G561">
            <v>0</v>
          </cell>
          <cell r="H561">
            <v>0</v>
          </cell>
          <cell r="I561">
            <v>0</v>
          </cell>
          <cell r="J561">
            <v>0</v>
          </cell>
          <cell r="K561">
            <v>0</v>
          </cell>
          <cell r="L561">
            <v>0</v>
          </cell>
          <cell r="M561">
            <v>0</v>
          </cell>
          <cell r="N561">
            <v>0</v>
          </cell>
          <cell r="O561">
            <v>0</v>
          </cell>
        </row>
        <row r="562">
          <cell r="B562">
            <v>567.47708499999999</v>
          </cell>
          <cell r="C562">
            <v>373.92415099999994</v>
          </cell>
          <cell r="D562">
            <v>313.41206</v>
          </cell>
          <cell r="E562">
            <v>213.38241200000002</v>
          </cell>
          <cell r="F562">
            <v>91.752485000000007</v>
          </cell>
          <cell r="G562">
            <v>68.518619999999999</v>
          </cell>
          <cell r="H562">
            <v>57.082236999999999</v>
          </cell>
          <cell r="I562">
            <v>55.573612000000004</v>
          </cell>
          <cell r="J562">
            <v>104.87565600000001</v>
          </cell>
          <cell r="K562">
            <v>242.20606699999999</v>
          </cell>
          <cell r="L562">
            <v>425.591004</v>
          </cell>
          <cell r="M562">
            <v>518.00581499999998</v>
          </cell>
          <cell r="N562">
            <v>3031.8012039999994</v>
          </cell>
          <cell r="O562">
            <v>9.8836933920998363E-2</v>
          </cell>
        </row>
        <row r="563">
          <cell r="B563">
            <v>0</v>
          </cell>
          <cell r="C563">
            <v>0</v>
          </cell>
          <cell r="D563">
            <v>0</v>
          </cell>
          <cell r="E563">
            <v>0</v>
          </cell>
          <cell r="F563">
            <v>0</v>
          </cell>
          <cell r="G563">
            <v>0</v>
          </cell>
          <cell r="H563">
            <v>0</v>
          </cell>
          <cell r="I563">
            <v>0</v>
          </cell>
          <cell r="J563">
            <v>0</v>
          </cell>
          <cell r="K563">
            <v>0</v>
          </cell>
          <cell r="L563">
            <v>0</v>
          </cell>
          <cell r="M563">
            <v>0</v>
          </cell>
          <cell r="N563">
            <v>0</v>
          </cell>
          <cell r="O563">
            <v>0</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row>
        <row r="565">
          <cell r="B565">
            <v>2.1150000000000002</v>
          </cell>
          <cell r="C565">
            <v>1.0609999999999999</v>
          </cell>
          <cell r="D565">
            <v>1.972</v>
          </cell>
          <cell r="E565">
            <v>1.742</v>
          </cell>
          <cell r="F565">
            <v>1.0149999999999999</v>
          </cell>
          <cell r="G565">
            <v>0.78600000000000003</v>
          </cell>
          <cell r="H565">
            <v>0.60499999999999998</v>
          </cell>
          <cell r="I565">
            <v>0.48099999999999998</v>
          </cell>
          <cell r="J565">
            <v>0.85299999999999998</v>
          </cell>
          <cell r="K565">
            <v>1.083</v>
          </cell>
          <cell r="L565">
            <v>2.3730000000000002</v>
          </cell>
          <cell r="M565">
            <v>2.3809999999999998</v>
          </cell>
          <cell r="N565">
            <v>16.466999999999999</v>
          </cell>
          <cell r="O565">
            <v>1.6981653269102677E-2</v>
          </cell>
        </row>
        <row r="566">
          <cell r="B566">
            <v>0</v>
          </cell>
          <cell r="C566">
            <v>0</v>
          </cell>
          <cell r="D566">
            <v>0</v>
          </cell>
          <cell r="E566">
            <v>0</v>
          </cell>
          <cell r="F566">
            <v>0</v>
          </cell>
          <cell r="G566">
            <v>0</v>
          </cell>
          <cell r="H566">
            <v>0</v>
          </cell>
          <cell r="I566">
            <v>0</v>
          </cell>
          <cell r="J566">
            <v>0</v>
          </cell>
          <cell r="K566">
            <v>0</v>
          </cell>
          <cell r="L566">
            <v>0</v>
          </cell>
          <cell r="M566">
            <v>0</v>
          </cell>
          <cell r="N566">
            <v>0</v>
          </cell>
          <cell r="O566">
            <v>0</v>
          </cell>
        </row>
        <row r="567">
          <cell r="B567">
            <v>0</v>
          </cell>
          <cell r="C567">
            <v>0</v>
          </cell>
          <cell r="D567">
            <v>0</v>
          </cell>
          <cell r="E567">
            <v>0</v>
          </cell>
          <cell r="F567">
            <v>0</v>
          </cell>
          <cell r="G567">
            <v>0</v>
          </cell>
          <cell r="H567">
            <v>0</v>
          </cell>
          <cell r="I567">
            <v>0</v>
          </cell>
          <cell r="J567">
            <v>0</v>
          </cell>
          <cell r="K567">
            <v>0</v>
          </cell>
          <cell r="L567">
            <v>0</v>
          </cell>
          <cell r="M567">
            <v>0</v>
          </cell>
          <cell r="N567">
            <v>0</v>
          </cell>
          <cell r="O567">
            <v>0</v>
          </cell>
        </row>
        <row r="568">
          <cell r="B568">
            <v>0</v>
          </cell>
          <cell r="C568">
            <v>0</v>
          </cell>
          <cell r="D568">
            <v>0</v>
          </cell>
          <cell r="E568">
            <v>0</v>
          </cell>
          <cell r="F568">
            <v>0</v>
          </cell>
          <cell r="G568">
            <v>0</v>
          </cell>
          <cell r="H568">
            <v>0</v>
          </cell>
          <cell r="I568">
            <v>0</v>
          </cell>
          <cell r="J568">
            <v>0</v>
          </cell>
          <cell r="K568">
            <v>0</v>
          </cell>
          <cell r="L568">
            <v>0</v>
          </cell>
          <cell r="M568">
            <v>0</v>
          </cell>
          <cell r="N568">
            <v>0</v>
          </cell>
          <cell r="O568">
            <v>0</v>
          </cell>
        </row>
        <row r="569">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row>
        <row r="570">
          <cell r="B570">
            <v>2.9755E-2</v>
          </cell>
          <cell r="C570">
            <v>3.0114000000000002E-2</v>
          </cell>
          <cell r="D570">
            <v>3.2579000000000004E-2</v>
          </cell>
          <cell r="E570">
            <v>2.8043999999999999E-2</v>
          </cell>
          <cell r="F570">
            <v>3.1519999999999999E-2</v>
          </cell>
          <cell r="G570">
            <v>2.7789000000000001E-2</v>
          </cell>
          <cell r="H570">
            <v>2.5919000000000001E-2</v>
          </cell>
          <cell r="I570">
            <v>2.4957999999999998E-2</v>
          </cell>
          <cell r="J570">
            <v>2.6062999999999999E-2</v>
          </cell>
          <cell r="K570">
            <v>2.6062999999999999E-2</v>
          </cell>
          <cell r="L570">
            <v>2.6062999999999999E-2</v>
          </cell>
          <cell r="M570">
            <v>3.6427000000000001E-2</v>
          </cell>
          <cell r="N570">
            <v>0.34529399999999999</v>
          </cell>
          <cell r="O570">
            <v>1.6651911729831182E-3</v>
          </cell>
        </row>
        <row r="571">
          <cell r="B571">
            <v>58.492273999999995</v>
          </cell>
          <cell r="C571">
            <v>41.325200000000002</v>
          </cell>
          <cell r="D571">
            <v>43.008361999999998</v>
          </cell>
          <cell r="E571">
            <v>26.594884</v>
          </cell>
          <cell r="F571">
            <v>14.359347</v>
          </cell>
          <cell r="G571">
            <v>11.454695999999998</v>
          </cell>
          <cell r="H571">
            <v>11.051297000000002</v>
          </cell>
          <cell r="I571">
            <v>13.027363000000001</v>
          </cell>
          <cell r="J571">
            <v>16.822315</v>
          </cell>
          <cell r="K571">
            <v>29.814590000000003</v>
          </cell>
          <cell r="L571">
            <v>46.132332000000005</v>
          </cell>
          <cell r="M571">
            <v>54.298746999999999</v>
          </cell>
          <cell r="N571">
            <v>366.38140700000008</v>
          </cell>
          <cell r="O571">
            <v>1.8501854918616615E-2</v>
          </cell>
        </row>
        <row r="572">
          <cell r="B572">
            <v>-180.91540000000001</v>
          </cell>
          <cell r="C572">
            <v>-120.31319999999999</v>
          </cell>
          <cell r="D572">
            <v>-102.59322099999999</v>
          </cell>
          <cell r="E572">
            <v>-71.25269999999999</v>
          </cell>
          <cell r="F572">
            <v>-28.012398999999998</v>
          </cell>
          <cell r="G572">
            <v>-22.514900999999998</v>
          </cell>
          <cell r="H572">
            <v>-19.392199999999999</v>
          </cell>
          <cell r="I572">
            <v>-19.0733</v>
          </cell>
          <cell r="J572">
            <v>-36.368121000000002</v>
          </cell>
          <cell r="K572">
            <v>-84.674099999999996</v>
          </cell>
          <cell r="L572">
            <v>-137.72190000000003</v>
          </cell>
          <cell r="M572">
            <v>-168.699692</v>
          </cell>
          <cell r="N572">
            <v>-991.53113399999995</v>
          </cell>
        </row>
        <row r="573">
          <cell r="B573">
            <v>461.98098499999998</v>
          </cell>
          <cell r="C573">
            <v>306.89056299999999</v>
          </cell>
          <cell r="D573">
            <v>265.92176600000005</v>
          </cell>
          <cell r="E573">
            <v>176.976822</v>
          </cell>
          <cell r="F573">
            <v>82.333881999999988</v>
          </cell>
          <cell r="G573">
            <v>60.296686000000001</v>
          </cell>
          <cell r="H573">
            <v>50.983843999999998</v>
          </cell>
          <cell r="I573">
            <v>51.367257000000002</v>
          </cell>
          <cell r="J573">
            <v>90.286397000000008</v>
          </cell>
          <cell r="K573">
            <v>196.03106600000001</v>
          </cell>
          <cell r="L573">
            <v>347.792417</v>
          </cell>
          <cell r="M573">
            <v>419.35547900000006</v>
          </cell>
          <cell r="N573">
            <v>2510.2171640000006</v>
          </cell>
          <cell r="O573">
            <v>3.8075196862379063E-2</v>
          </cell>
        </row>
        <row r="574">
          <cell r="B574">
            <v>69.481203999999991</v>
          </cell>
          <cell r="C574">
            <v>46.241698999999997</v>
          </cell>
          <cell r="D574">
            <v>39.651106999999996</v>
          </cell>
          <cell r="E574">
            <v>27.295856000000001</v>
          </cell>
          <cell r="F574">
            <v>11.704134</v>
          </cell>
          <cell r="G574">
            <v>9.5665289999999992</v>
          </cell>
          <cell r="H574">
            <v>5.6216480000000004</v>
          </cell>
          <cell r="I574">
            <v>5.6936939999999989</v>
          </cell>
          <cell r="J574">
            <v>14.151487999999999</v>
          </cell>
          <cell r="K574">
            <v>27.303448000000003</v>
          </cell>
          <cell r="L574">
            <v>51.231003000000001</v>
          </cell>
          <cell r="M574">
            <v>58.948475999999999</v>
          </cell>
          <cell r="N574">
            <v>366.89028600000006</v>
          </cell>
          <cell r="O574">
            <v>2.4888720520456226E-2</v>
          </cell>
        </row>
        <row r="575">
          <cell r="B575">
            <v>2.1547000000000001</v>
          </cell>
          <cell r="C575">
            <v>2.0968999999999998</v>
          </cell>
          <cell r="D575">
            <v>2.4370000000000003</v>
          </cell>
          <cell r="E575">
            <v>0.77449999999999997</v>
          </cell>
          <cell r="F575">
            <v>0.29249999999999998</v>
          </cell>
          <cell r="G575">
            <v>0.40169999999999995</v>
          </cell>
          <cell r="H575">
            <v>0.35270000000000001</v>
          </cell>
          <cell r="I575">
            <v>0.47909999999999997</v>
          </cell>
          <cell r="J575">
            <v>0.55549999999999999</v>
          </cell>
          <cell r="K575">
            <v>1.0712999999999999</v>
          </cell>
          <cell r="L575">
            <v>1.6245000000000001</v>
          </cell>
          <cell r="M575">
            <v>1.9777090000000002</v>
          </cell>
          <cell r="N575">
            <v>14.218109</v>
          </cell>
          <cell r="O575">
            <v>6.3305426506014761E-3</v>
          </cell>
        </row>
        <row r="576">
          <cell r="B576">
            <v>11.192600000000001</v>
          </cell>
          <cell r="C576">
            <v>7.0336000000000007</v>
          </cell>
          <cell r="D576">
            <v>5.7531999999999996</v>
          </cell>
          <cell r="E576">
            <v>3.4559000000000002</v>
          </cell>
          <cell r="F576">
            <v>1.1029</v>
          </cell>
          <cell r="G576">
            <v>0.42360000000000003</v>
          </cell>
          <cell r="H576">
            <v>0.38839999999999997</v>
          </cell>
          <cell r="I576">
            <v>0.3579</v>
          </cell>
          <cell r="J576">
            <v>0.9778</v>
          </cell>
          <cell r="K576">
            <v>3.9911500000000002</v>
          </cell>
          <cell r="L576">
            <v>7.7336499999999999</v>
          </cell>
          <cell r="M576">
            <v>9.5596550000000011</v>
          </cell>
          <cell r="N576">
            <v>51.970354999999998</v>
          </cell>
          <cell r="O576">
            <v>9.765434897722329E-2</v>
          </cell>
        </row>
        <row r="577">
          <cell r="B577">
            <v>4.3285590000000003</v>
          </cell>
          <cell r="C577">
            <v>2.801809</v>
          </cell>
          <cell r="D577">
            <v>2.3659840000000001</v>
          </cell>
          <cell r="E577">
            <v>1.368733</v>
          </cell>
          <cell r="F577">
            <v>0.33415499999999998</v>
          </cell>
          <cell r="G577">
            <v>0.27440599999999998</v>
          </cell>
          <cell r="H577">
            <v>0.13900499999999999</v>
          </cell>
          <cell r="I577">
            <v>0.13670600000000002</v>
          </cell>
          <cell r="J577">
            <v>0.403055</v>
          </cell>
          <cell r="K577">
            <v>1.2566349999999999</v>
          </cell>
          <cell r="L577">
            <v>2.7927770000000001</v>
          </cell>
          <cell r="M577">
            <v>3.6343749999999999</v>
          </cell>
          <cell r="N577">
            <v>19.836199000000001</v>
          </cell>
          <cell r="O577">
            <v>8.3465772625198636E-2</v>
          </cell>
        </row>
        <row r="578">
          <cell r="B578">
            <v>6.8556299999999997</v>
          </cell>
          <cell r="C578">
            <v>5.2933000000000012</v>
          </cell>
          <cell r="D578">
            <v>5.5424900000000008</v>
          </cell>
          <cell r="E578">
            <v>4.5731200000000003</v>
          </cell>
          <cell r="F578">
            <v>4.0674099999999997</v>
          </cell>
          <cell r="G578">
            <v>3.4286699999999994</v>
          </cell>
          <cell r="H578">
            <v>3.5381600000000004</v>
          </cell>
          <cell r="I578">
            <v>3.2724100000000003</v>
          </cell>
          <cell r="J578">
            <v>3.9060300000000003</v>
          </cell>
          <cell r="K578">
            <v>5.2140399999999998</v>
          </cell>
          <cell r="L578">
            <v>5.9972299999999992</v>
          </cell>
          <cell r="M578">
            <v>6.5351400000000002</v>
          </cell>
          <cell r="N578">
            <v>58.22363</v>
          </cell>
          <cell r="O578">
            <v>0.11037181852595164</v>
          </cell>
        </row>
        <row r="579">
          <cell r="B579">
            <v>199.37927500000001</v>
          </cell>
          <cell r="C579">
            <v>135.65754899999999</v>
          </cell>
          <cell r="D579">
            <v>120.77899000000001</v>
          </cell>
          <cell r="E579">
            <v>79.507075</v>
          </cell>
          <cell r="F579">
            <v>40.358896999999999</v>
          </cell>
          <cell r="G579">
            <v>30.049665999999998</v>
          </cell>
          <cell r="H579">
            <v>27.567898</v>
          </cell>
          <cell r="I579">
            <v>27.340669000000002</v>
          </cell>
          <cell r="J579">
            <v>46.089415000000002</v>
          </cell>
          <cell r="K579">
            <v>92.464738000000011</v>
          </cell>
          <cell r="L579">
            <v>155.85724300000001</v>
          </cell>
          <cell r="M579">
            <v>187.49368200000001</v>
          </cell>
          <cell r="N579">
            <v>1142.5450970000002</v>
          </cell>
          <cell r="O579">
            <v>3.6928983097953061E-2</v>
          </cell>
        </row>
        <row r="580">
          <cell r="B580">
            <v>134.15442599999997</v>
          </cell>
          <cell r="C580">
            <v>85.814424000000002</v>
          </cell>
          <cell r="D580">
            <v>71.756477000000004</v>
          </cell>
          <cell r="E580">
            <v>48.723231000000006</v>
          </cell>
          <cell r="F580">
            <v>21.000789999999999</v>
          </cell>
          <cell r="G580">
            <v>13.698044000000001</v>
          </cell>
          <cell r="H580">
            <v>11.594510000000001</v>
          </cell>
          <cell r="I580">
            <v>12.228887</v>
          </cell>
          <cell r="J580">
            <v>20.227616999999995</v>
          </cell>
          <cell r="K580">
            <v>52.272053999999997</v>
          </cell>
          <cell r="L580">
            <v>98.125900000000001</v>
          </cell>
          <cell r="M580">
            <v>120.37983200000001</v>
          </cell>
          <cell r="N580">
            <v>689.97619199999997</v>
          </cell>
          <cell r="O580">
            <v>4.5394163929810077E-2</v>
          </cell>
        </row>
        <row r="581">
          <cell r="B581">
            <v>34.434590999999998</v>
          </cell>
          <cell r="C581">
            <v>21.951281999999999</v>
          </cell>
          <cell r="D581">
            <v>17.636517999999999</v>
          </cell>
          <cell r="E581">
            <v>11.278407</v>
          </cell>
          <cell r="F581">
            <v>3.4730960000000004</v>
          </cell>
          <cell r="G581">
            <v>2.4540709999999999</v>
          </cell>
          <cell r="H581">
            <v>1.781523</v>
          </cell>
          <cell r="I581">
            <v>1.8578910000000002</v>
          </cell>
          <cell r="J581">
            <v>3.975492</v>
          </cell>
          <cell r="K581">
            <v>12.457701</v>
          </cell>
          <cell r="L581">
            <v>24.430114</v>
          </cell>
          <cell r="M581">
            <v>30.826609999999995</v>
          </cell>
          <cell r="N581">
            <v>166.55729599999998</v>
          </cell>
          <cell r="O581">
            <v>0.1106922220043358</v>
          </cell>
        </row>
        <row r="589">
          <cell r="B589">
            <v>1058.4918000000002</v>
          </cell>
          <cell r="C589">
            <v>1058.4918000000002</v>
          </cell>
          <cell r="D589">
            <v>1058.4918000000002</v>
          </cell>
          <cell r="E589">
            <v>1050.9458000000002</v>
          </cell>
          <cell r="F589">
            <v>1050.9458000000002</v>
          </cell>
          <cell r="G589">
            <v>1050.4758000000004</v>
          </cell>
          <cell r="H589">
            <v>1058.3618000000001</v>
          </cell>
          <cell r="I589">
            <v>1058.3618000000001</v>
          </cell>
          <cell r="J589">
            <v>1058.4118000000001</v>
          </cell>
          <cell r="K589">
            <v>1038.7928000000006</v>
          </cell>
          <cell r="L589">
            <v>1038.7928000000006</v>
          </cell>
          <cell r="M589">
            <v>1038.6728000000005</v>
          </cell>
          <cell r="N589">
            <v>1038.6728000000005</v>
          </cell>
          <cell r="O589">
            <v>2.7588791752381329E-2</v>
          </cell>
        </row>
        <row r="590">
          <cell r="B590">
            <v>840.97109000000023</v>
          </cell>
          <cell r="C590">
            <v>597.7748959999999</v>
          </cell>
          <cell r="D590">
            <v>542.97145500000011</v>
          </cell>
          <cell r="E590">
            <v>420.50192100000004</v>
          </cell>
          <cell r="F590">
            <v>280.21345299999996</v>
          </cell>
          <cell r="G590">
            <v>217.58494100000004</v>
          </cell>
          <cell r="H590">
            <v>216.39357299999986</v>
          </cell>
          <cell r="I590">
            <v>191.89886999999999</v>
          </cell>
          <cell r="J590">
            <v>260.03043799999989</v>
          </cell>
          <cell r="K590">
            <v>439.64108300000015</v>
          </cell>
          <cell r="L590">
            <v>635.22449800000015</v>
          </cell>
          <cell r="M590">
            <v>749.85103699999991</v>
          </cell>
          <cell r="N590">
            <v>5393.0572549999997</v>
          </cell>
          <cell r="O590">
            <v>4.0599101579674668E-2</v>
          </cell>
        </row>
        <row r="591">
          <cell r="B591">
            <v>617.62372100000005</v>
          </cell>
          <cell r="C591">
            <v>437.19954300000001</v>
          </cell>
          <cell r="D591">
            <v>385.68695399999996</v>
          </cell>
          <cell r="E591">
            <v>301.14070700000002</v>
          </cell>
          <cell r="F591">
            <v>163.39739400000002</v>
          </cell>
          <cell r="G591">
            <v>107.47420200000001</v>
          </cell>
          <cell r="H591">
            <v>108.39194600000003</v>
          </cell>
          <cell r="I591">
            <v>90.504042999999996</v>
          </cell>
          <cell r="J591">
            <v>145.043116</v>
          </cell>
          <cell r="K591">
            <v>301.33376200000004</v>
          </cell>
          <cell r="L591">
            <v>468.34730999999999</v>
          </cell>
          <cell r="M591">
            <v>586.77221899999995</v>
          </cell>
          <cell r="N591">
            <v>3712.9149170000005</v>
          </cell>
          <cell r="O591">
            <v>5.0860044852979805E-2</v>
          </cell>
        </row>
        <row r="592">
          <cell r="B592">
            <v>115.45445699999999</v>
          </cell>
          <cell r="C592">
            <v>112.81042800000002</v>
          </cell>
          <cell r="D592">
            <v>107.20579800000003</v>
          </cell>
          <cell r="E592">
            <v>91.922934999999995</v>
          </cell>
          <cell r="F592">
            <v>41.007922000000001</v>
          </cell>
          <cell r="G592">
            <v>41.833663999999999</v>
          </cell>
          <cell r="H592">
            <v>70.809719000000015</v>
          </cell>
          <cell r="I592">
            <v>46.875933000000003</v>
          </cell>
          <cell r="J592">
            <v>44.224936999999997</v>
          </cell>
          <cell r="K592">
            <v>78.142921000000015</v>
          </cell>
          <cell r="L592">
            <v>110.27502700000001</v>
          </cell>
          <cell r="M592">
            <v>149.17372599999999</v>
          </cell>
          <cell r="N592">
            <v>1009.737467</v>
          </cell>
          <cell r="O592">
            <v>0.1108579836732479</v>
          </cell>
        </row>
        <row r="593">
          <cell r="B593">
            <v>7.1911400000000008</v>
          </cell>
          <cell r="C593">
            <v>5.5658700000000003</v>
          </cell>
          <cell r="D593">
            <v>5.2834500000000002</v>
          </cell>
          <cell r="E593">
            <v>4.4308399999999999</v>
          </cell>
          <cell r="F593">
            <v>2.4152000000000005</v>
          </cell>
          <cell r="G593">
            <v>1.9671899999999998</v>
          </cell>
          <cell r="H593">
            <v>2.2325399999999997</v>
          </cell>
          <cell r="I593">
            <v>2.0522</v>
          </cell>
          <cell r="J593">
            <v>2.7480000000000002</v>
          </cell>
          <cell r="K593">
            <v>4.8314500000000002</v>
          </cell>
          <cell r="L593">
            <v>6.0990700000000002</v>
          </cell>
          <cell r="M593">
            <v>6.9430800000000001</v>
          </cell>
          <cell r="N593">
            <v>51.760030000000008</v>
          </cell>
          <cell r="O593">
            <v>0.10446296128294698</v>
          </cell>
        </row>
        <row r="594">
          <cell r="B594">
            <v>0</v>
          </cell>
          <cell r="C594">
            <v>0</v>
          </cell>
          <cell r="D594">
            <v>0</v>
          </cell>
          <cell r="E594">
            <v>0</v>
          </cell>
          <cell r="F594">
            <v>0</v>
          </cell>
          <cell r="G594">
            <v>0</v>
          </cell>
          <cell r="H594">
            <v>0</v>
          </cell>
          <cell r="I594">
            <v>0</v>
          </cell>
          <cell r="J594">
            <v>0</v>
          </cell>
          <cell r="K594">
            <v>0</v>
          </cell>
          <cell r="L594">
            <v>0</v>
          </cell>
          <cell r="M594">
            <v>0</v>
          </cell>
          <cell r="N594">
            <v>0</v>
          </cell>
          <cell r="O594">
            <v>0</v>
          </cell>
        </row>
        <row r="595">
          <cell r="B595">
            <v>0.22666</v>
          </cell>
          <cell r="C595">
            <v>0.21702000000000002</v>
          </cell>
          <cell r="D595">
            <v>0.22266</v>
          </cell>
          <cell r="E595">
            <v>0.28782000000000002</v>
          </cell>
          <cell r="F595">
            <v>0.28314</v>
          </cell>
          <cell r="G595">
            <v>0.40003</v>
          </cell>
          <cell r="H595">
            <v>0.42202999999999996</v>
          </cell>
          <cell r="I595">
            <v>0.42838999999999999</v>
          </cell>
          <cell r="J595">
            <v>0.33094999999999997</v>
          </cell>
          <cell r="K595">
            <v>0.26242000000000004</v>
          </cell>
          <cell r="L595">
            <v>0.22233</v>
          </cell>
          <cell r="M595">
            <v>0.22713</v>
          </cell>
          <cell r="N595">
            <v>3.5305799999999996</v>
          </cell>
          <cell r="O595">
            <v>3.9998572070304661E-2</v>
          </cell>
        </row>
        <row r="596">
          <cell r="B596">
            <v>0.13</v>
          </cell>
          <cell r="C596">
            <v>0.112</v>
          </cell>
          <cell r="D596">
            <v>9.5000000000000001E-2</v>
          </cell>
          <cell r="E596">
            <v>7.0000000000000007E-2</v>
          </cell>
          <cell r="F596">
            <v>5.1999999999999998E-2</v>
          </cell>
          <cell r="G596">
            <v>1.4999999999999999E-2</v>
          </cell>
          <cell r="H596">
            <v>1.7999999999999999E-2</v>
          </cell>
          <cell r="I596">
            <v>2.1000000000000001E-2</v>
          </cell>
          <cell r="J596">
            <v>8.1000000000000003E-2</v>
          </cell>
          <cell r="K596">
            <v>9.9000000000000005E-2</v>
          </cell>
          <cell r="L596">
            <v>0.111</v>
          </cell>
          <cell r="M596">
            <v>0.13200000000000001</v>
          </cell>
          <cell r="N596">
            <v>0.93599999999999994</v>
          </cell>
          <cell r="O596">
            <v>9.9373755299920347E-3</v>
          </cell>
        </row>
        <row r="597">
          <cell r="B597">
            <v>0</v>
          </cell>
          <cell r="C597">
            <v>0</v>
          </cell>
          <cell r="D597">
            <v>0</v>
          </cell>
          <cell r="E597">
            <v>0</v>
          </cell>
          <cell r="F597">
            <v>0</v>
          </cell>
          <cell r="G597">
            <v>0</v>
          </cell>
          <cell r="H597">
            <v>0</v>
          </cell>
          <cell r="I597">
            <v>0</v>
          </cell>
          <cell r="J597">
            <v>0</v>
          </cell>
          <cell r="K597">
            <v>0</v>
          </cell>
          <cell r="L597">
            <v>0</v>
          </cell>
          <cell r="M597">
            <v>0</v>
          </cell>
          <cell r="N597">
            <v>0</v>
          </cell>
          <cell r="O597">
            <v>0</v>
          </cell>
        </row>
        <row r="598">
          <cell r="B598">
            <v>366.01078999999999</v>
          </cell>
          <cell r="C598">
            <v>218.76832400000004</v>
          </cell>
          <cell r="D598">
            <v>176.40865100000002</v>
          </cell>
          <cell r="E598">
            <v>132.00291300000001</v>
          </cell>
          <cell r="F598">
            <v>70.994128999999987</v>
          </cell>
          <cell r="G598">
            <v>25.841087999999999</v>
          </cell>
          <cell r="H598">
            <v>1.5004999999999999</v>
          </cell>
          <cell r="I598">
            <v>3.1975010000000004</v>
          </cell>
          <cell r="J598">
            <v>67.116948000000008</v>
          </cell>
          <cell r="K598">
            <v>140.567059</v>
          </cell>
          <cell r="L598">
            <v>242.62938299999999</v>
          </cell>
          <cell r="M598">
            <v>315.90220699999998</v>
          </cell>
          <cell r="N598">
            <v>1760.9394929999999</v>
          </cell>
          <cell r="O598">
            <v>5.7406752157394214E-2</v>
          </cell>
        </row>
        <row r="599">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row>
        <row r="600">
          <cell r="B600">
            <v>0</v>
          </cell>
          <cell r="C600">
            <v>0</v>
          </cell>
          <cell r="D600">
            <v>0</v>
          </cell>
          <cell r="E600">
            <v>0</v>
          </cell>
          <cell r="F600">
            <v>0</v>
          </cell>
          <cell r="G600">
            <v>0</v>
          </cell>
          <cell r="H600">
            <v>0</v>
          </cell>
          <cell r="I600">
            <v>0</v>
          </cell>
          <cell r="J600">
            <v>0</v>
          </cell>
          <cell r="K600">
            <v>0</v>
          </cell>
          <cell r="L600">
            <v>0</v>
          </cell>
          <cell r="M600">
            <v>0</v>
          </cell>
          <cell r="N600">
            <v>0</v>
          </cell>
          <cell r="O600">
            <v>0</v>
          </cell>
        </row>
        <row r="601">
          <cell r="B601">
            <v>0</v>
          </cell>
          <cell r="C601">
            <v>0</v>
          </cell>
          <cell r="D601">
            <v>0</v>
          </cell>
          <cell r="E601">
            <v>0</v>
          </cell>
          <cell r="F601">
            <v>0</v>
          </cell>
          <cell r="G601">
            <v>0</v>
          </cell>
          <cell r="H601">
            <v>0</v>
          </cell>
          <cell r="I601">
            <v>0</v>
          </cell>
          <cell r="J601">
            <v>0</v>
          </cell>
          <cell r="K601">
            <v>0</v>
          </cell>
          <cell r="L601">
            <v>0</v>
          </cell>
          <cell r="M601">
            <v>0</v>
          </cell>
          <cell r="N601">
            <v>0</v>
          </cell>
          <cell r="O601">
            <v>0</v>
          </cell>
        </row>
        <row r="602">
          <cell r="B602">
            <v>0</v>
          </cell>
          <cell r="C602">
            <v>0</v>
          </cell>
          <cell r="D602">
            <v>0</v>
          </cell>
          <cell r="E602">
            <v>0</v>
          </cell>
          <cell r="F602">
            <v>0</v>
          </cell>
          <cell r="G602">
            <v>0</v>
          </cell>
          <cell r="H602">
            <v>0</v>
          </cell>
          <cell r="I602">
            <v>0</v>
          </cell>
          <cell r="J602">
            <v>0</v>
          </cell>
          <cell r="K602">
            <v>0</v>
          </cell>
          <cell r="L602">
            <v>0</v>
          </cell>
          <cell r="M602">
            <v>0</v>
          </cell>
          <cell r="N602">
            <v>0</v>
          </cell>
          <cell r="O602">
            <v>0</v>
          </cell>
        </row>
        <row r="603">
          <cell r="B603">
            <v>32.513123</v>
          </cell>
          <cell r="C603">
            <v>26.312691999999998</v>
          </cell>
          <cell r="D603">
            <v>30.979655999999999</v>
          </cell>
          <cell r="E603">
            <v>27.931625</v>
          </cell>
          <cell r="F603">
            <v>21.869756000000002</v>
          </cell>
          <cell r="G603">
            <v>17.650209999999998</v>
          </cell>
          <cell r="H603">
            <v>16.474519000000001</v>
          </cell>
          <cell r="I603">
            <v>17.040260999999997</v>
          </cell>
          <cell r="J603">
            <v>1.6910000000000001</v>
          </cell>
          <cell r="K603">
            <v>28.890432000000001</v>
          </cell>
          <cell r="L603">
            <v>34.257075999999998</v>
          </cell>
          <cell r="M603">
            <v>26.525227999999998</v>
          </cell>
          <cell r="N603">
            <v>282.13557800000001</v>
          </cell>
          <cell r="O603">
            <v>8.5312745436737975E-2</v>
          </cell>
        </row>
        <row r="604">
          <cell r="B604">
            <v>7.0000000000000007E-2</v>
          </cell>
          <cell r="C604">
            <v>8.9999999999999993E-3</v>
          </cell>
          <cell r="D604">
            <v>1.2999999999999999E-2</v>
          </cell>
          <cell r="E604">
            <v>1.7000000000000001E-2</v>
          </cell>
          <cell r="F604">
            <v>0.02</v>
          </cell>
          <cell r="G604">
            <v>1.7999999999999999E-2</v>
          </cell>
          <cell r="H604">
            <v>2.4E-2</v>
          </cell>
          <cell r="I604">
            <v>0.01</v>
          </cell>
          <cell r="J604">
            <v>0.114</v>
          </cell>
          <cell r="K604">
            <v>0.05</v>
          </cell>
          <cell r="L604">
            <v>0.02</v>
          </cell>
          <cell r="M604">
            <v>0</v>
          </cell>
          <cell r="N604">
            <v>0.36499999999999999</v>
          </cell>
          <cell r="O604">
            <v>1.7072824060399596E-4</v>
          </cell>
        </row>
        <row r="605">
          <cell r="B605">
            <v>0</v>
          </cell>
          <cell r="C605">
            <v>0</v>
          </cell>
          <cell r="D605">
            <v>0</v>
          </cell>
          <cell r="E605">
            <v>0</v>
          </cell>
          <cell r="F605">
            <v>0</v>
          </cell>
          <cell r="G605">
            <v>0</v>
          </cell>
          <cell r="H605">
            <v>0</v>
          </cell>
          <cell r="I605">
            <v>0</v>
          </cell>
          <cell r="J605">
            <v>0</v>
          </cell>
          <cell r="K605">
            <v>0</v>
          </cell>
          <cell r="L605">
            <v>0</v>
          </cell>
          <cell r="M605">
            <v>0</v>
          </cell>
          <cell r="N605">
            <v>0</v>
          </cell>
          <cell r="O605">
            <v>0</v>
          </cell>
        </row>
        <row r="606">
          <cell r="B606">
            <v>3.0876999999999998E-2</v>
          </cell>
          <cell r="C606">
            <v>4.1003080000000001</v>
          </cell>
          <cell r="D606">
            <v>3.029344</v>
          </cell>
          <cell r="E606">
            <v>1.1330000000000001E-3</v>
          </cell>
          <cell r="F606">
            <v>1.2244E-2</v>
          </cell>
          <cell r="G606">
            <v>1.4789999999999999E-2</v>
          </cell>
          <cell r="H606">
            <v>3.4481000000000005E-2</v>
          </cell>
          <cell r="I606">
            <v>2.4739000000000001E-2</v>
          </cell>
          <cell r="J606">
            <v>0</v>
          </cell>
          <cell r="K606">
            <v>0.37556799999999996</v>
          </cell>
          <cell r="L606">
            <v>2.2924E-2</v>
          </cell>
          <cell r="M606">
            <v>0.10777200000000001</v>
          </cell>
          <cell r="N606">
            <v>7.7541800000000007</v>
          </cell>
          <cell r="O606">
            <v>3.7394776884979865E-2</v>
          </cell>
        </row>
        <row r="607">
          <cell r="B607">
            <v>95.996673999999999</v>
          </cell>
          <cell r="C607">
            <v>69.303900999999996</v>
          </cell>
          <cell r="D607">
            <v>62.449394999999996</v>
          </cell>
          <cell r="E607">
            <v>44.476441000000015</v>
          </cell>
          <cell r="F607">
            <v>26.743003000000005</v>
          </cell>
          <cell r="G607">
            <v>19.734229999999997</v>
          </cell>
          <cell r="H607">
            <v>16.876157000000003</v>
          </cell>
          <cell r="I607">
            <v>20.854019000000001</v>
          </cell>
          <cell r="J607">
            <v>28.736281000000002</v>
          </cell>
          <cell r="K607">
            <v>48.114912000000004</v>
          </cell>
          <cell r="L607">
            <v>74.710499999999996</v>
          </cell>
          <cell r="M607">
            <v>87.761076000000003</v>
          </cell>
          <cell r="N607">
            <v>595.75658899999996</v>
          </cell>
          <cell r="O607">
            <v>3.0085047346542625E-2</v>
          </cell>
        </row>
        <row r="608">
          <cell r="B608">
            <v>571.7830100000001</v>
          </cell>
          <cell r="C608">
            <v>395.71685600000001</v>
          </cell>
          <cell r="D608">
            <v>344.17359099999993</v>
          </cell>
          <cell r="E608">
            <v>258.882946</v>
          </cell>
          <cell r="F608">
            <v>122.62283500000002</v>
          </cell>
          <cell r="G608">
            <v>69.985769000000005</v>
          </cell>
          <cell r="H608">
            <v>80.793638000000016</v>
          </cell>
          <cell r="I608">
            <v>64.032622000000003</v>
          </cell>
          <cell r="J608">
            <v>113.56213800000002</v>
          </cell>
          <cell r="K608">
            <v>261.48098900000002</v>
          </cell>
          <cell r="L608">
            <v>429.33842000000004</v>
          </cell>
          <cell r="M608">
            <v>544.46160800000007</v>
          </cell>
          <cell r="N608">
            <v>3256.8344220000004</v>
          </cell>
          <cell r="O608">
            <v>4.9399953734768784E-2</v>
          </cell>
        </row>
        <row r="609">
          <cell r="B609">
            <v>80.977171000000013</v>
          </cell>
          <cell r="C609">
            <v>51.716971999999991</v>
          </cell>
          <cell r="D609">
            <v>16.848265999999999</v>
          </cell>
          <cell r="E609">
            <v>28.936902999999997</v>
          </cell>
          <cell r="F609">
            <v>11.652604</v>
          </cell>
          <cell r="G609">
            <v>7.9395369999999996</v>
          </cell>
          <cell r="H609">
            <v>5.21251</v>
          </cell>
          <cell r="I609">
            <v>6.82951</v>
          </cell>
          <cell r="J609">
            <v>8.0455860000000001</v>
          </cell>
          <cell r="K609">
            <v>29.047093</v>
          </cell>
          <cell r="L609">
            <v>58.266185</v>
          </cell>
          <cell r="M609">
            <v>67.75136599999999</v>
          </cell>
          <cell r="N609">
            <v>373.223703</v>
          </cell>
          <cell r="O609">
            <v>2.5318360256550262E-2</v>
          </cell>
        </row>
        <row r="610">
          <cell r="B610">
            <v>0</v>
          </cell>
          <cell r="C610">
            <v>0</v>
          </cell>
          <cell r="D610">
            <v>0</v>
          </cell>
          <cell r="E610">
            <v>0</v>
          </cell>
          <cell r="F610">
            <v>0</v>
          </cell>
          <cell r="G610">
            <v>0</v>
          </cell>
          <cell r="H610">
            <v>0</v>
          </cell>
          <cell r="I610">
            <v>0</v>
          </cell>
          <cell r="J610">
            <v>0</v>
          </cell>
          <cell r="K610">
            <v>0</v>
          </cell>
          <cell r="L610">
            <v>0</v>
          </cell>
          <cell r="M610">
            <v>0</v>
          </cell>
          <cell r="N610">
            <v>0</v>
          </cell>
          <cell r="O610">
            <v>0</v>
          </cell>
        </row>
        <row r="611">
          <cell r="B611">
            <v>5.4340899999999994</v>
          </cell>
          <cell r="C611">
            <v>3.2972000000000001</v>
          </cell>
          <cell r="D611">
            <v>2.9167899999999998</v>
          </cell>
          <cell r="E611">
            <v>2.45939</v>
          </cell>
          <cell r="F611">
            <v>9.4069999999999987E-2</v>
          </cell>
          <cell r="G611">
            <v>6.4860000000000001E-2</v>
          </cell>
          <cell r="H611">
            <v>6.4430000000000001E-2</v>
          </cell>
          <cell r="I611">
            <v>5.296E-2</v>
          </cell>
          <cell r="J611">
            <v>0.10284000000000001</v>
          </cell>
          <cell r="K611">
            <v>2.53199</v>
          </cell>
          <cell r="L611">
            <v>3.4073500000000001</v>
          </cell>
          <cell r="M611">
            <v>4.2065399999999995</v>
          </cell>
          <cell r="N611">
            <v>24.63251</v>
          </cell>
          <cell r="O611">
            <v>4.6285458849086997E-2</v>
          </cell>
        </row>
        <row r="612">
          <cell r="B612">
            <v>0.78310000000000002</v>
          </cell>
          <cell r="C612">
            <v>0.466584</v>
          </cell>
          <cell r="D612">
            <v>0.33544000000000002</v>
          </cell>
          <cell r="E612">
            <v>0.25844900000000004</v>
          </cell>
          <cell r="F612">
            <v>7.0161000000000001E-2</v>
          </cell>
          <cell r="G612">
            <v>3.3284000000000001E-2</v>
          </cell>
          <cell r="H612">
            <v>2.6879999999999998E-2</v>
          </cell>
          <cell r="I612">
            <v>5.62E-2</v>
          </cell>
          <cell r="J612">
            <v>5.1688999999999999E-2</v>
          </cell>
          <cell r="K612">
            <v>0.23692099999999999</v>
          </cell>
          <cell r="L612">
            <v>0.49473200000000001</v>
          </cell>
          <cell r="M612">
            <v>0.65825699999999998</v>
          </cell>
          <cell r="N612">
            <v>3.4716970000000003</v>
          </cell>
          <cell r="O612">
            <v>1.4608034151380728E-2</v>
          </cell>
        </row>
        <row r="613">
          <cell r="B613">
            <v>6.1483399999999993</v>
          </cell>
          <cell r="C613">
            <v>4.4601800000000003</v>
          </cell>
          <cell r="D613">
            <v>4.5940199999999995</v>
          </cell>
          <cell r="E613">
            <v>3.9148649999999998</v>
          </cell>
          <cell r="F613">
            <v>0.96472000000000002</v>
          </cell>
          <cell r="G613">
            <v>0.91149999999999998</v>
          </cell>
          <cell r="H613">
            <v>0.98340000000000005</v>
          </cell>
          <cell r="I613">
            <v>0.94933999999999996</v>
          </cell>
          <cell r="J613">
            <v>1.3361999999999998</v>
          </cell>
          <cell r="K613">
            <v>2.24871</v>
          </cell>
          <cell r="L613">
            <v>3.56867</v>
          </cell>
          <cell r="M613">
            <v>4.47933</v>
          </cell>
          <cell r="N613">
            <v>34.559274999999992</v>
          </cell>
          <cell r="O613">
            <v>6.5512404992413842E-2</v>
          </cell>
        </row>
        <row r="614">
          <cell r="B614">
            <v>266.16392600000006</v>
          </cell>
          <cell r="C614">
            <v>190.97465600000001</v>
          </cell>
          <cell r="D614">
            <v>208.06285699999998</v>
          </cell>
          <cell r="E614">
            <v>132.24876900000004</v>
          </cell>
          <cell r="F614">
            <v>77.451332000000022</v>
          </cell>
          <cell r="G614">
            <v>31.957693999999993</v>
          </cell>
          <cell r="H614">
            <v>41.588676000000007</v>
          </cell>
          <cell r="I614">
            <v>37.463264000000002</v>
          </cell>
          <cell r="J614">
            <v>70.934311000000022</v>
          </cell>
          <cell r="K614">
            <v>136.80576099999996</v>
          </cell>
          <cell r="L614">
            <v>207.97355700000003</v>
          </cell>
          <cell r="M614">
            <v>268.83079900000007</v>
          </cell>
          <cell r="N614">
            <v>1670.455602</v>
          </cell>
          <cell r="O614">
            <v>5.3991940321756061E-2</v>
          </cell>
        </row>
        <row r="615">
          <cell r="B615">
            <v>204.97838300000001</v>
          </cell>
          <cell r="C615">
            <v>139.44636400000002</v>
          </cell>
          <cell r="D615">
            <v>106.40821799999998</v>
          </cell>
          <cell r="E615">
            <v>87.454769999999996</v>
          </cell>
          <cell r="F615">
            <v>30.126848000000003</v>
          </cell>
          <cell r="G615">
            <v>27.610393999999999</v>
          </cell>
          <cell r="H615">
            <v>31.590942000000002</v>
          </cell>
          <cell r="I615">
            <v>17.374448000000001</v>
          </cell>
          <cell r="J615">
            <v>30.762411999999998</v>
          </cell>
          <cell r="K615">
            <v>86.437614000000011</v>
          </cell>
          <cell r="L615">
            <v>149.63962600000002</v>
          </cell>
          <cell r="M615">
            <v>191.28901599999998</v>
          </cell>
          <cell r="N615">
            <v>1103.1190350000002</v>
          </cell>
          <cell r="O615">
            <v>7.2575208955737297E-2</v>
          </cell>
        </row>
        <row r="616">
          <cell r="B616">
            <v>7.298</v>
          </cell>
          <cell r="C616">
            <v>5.3548999999999998</v>
          </cell>
          <cell r="D616">
            <v>5.008</v>
          </cell>
          <cell r="E616">
            <v>3.6098000000000003</v>
          </cell>
          <cell r="F616">
            <v>2.2631000000000001</v>
          </cell>
          <cell r="G616">
            <v>1.4684999999999999</v>
          </cell>
          <cell r="H616">
            <v>1.3268</v>
          </cell>
          <cell r="I616">
            <v>1.3069000000000002</v>
          </cell>
          <cell r="J616">
            <v>2.3290999999999999</v>
          </cell>
          <cell r="K616">
            <v>4.1728999999999994</v>
          </cell>
          <cell r="L616">
            <v>5.9883000000000006</v>
          </cell>
          <cell r="M616">
            <v>7.2462999999999997</v>
          </cell>
          <cell r="N616">
            <v>47.372599999999998</v>
          </cell>
          <cell r="O616">
            <v>3.1483330253647961E-2</v>
          </cell>
        </row>
        <row r="624">
          <cell r="B624">
            <v>4661.5541999999987</v>
          </cell>
          <cell r="C624">
            <v>4660.7891999999993</v>
          </cell>
          <cell r="D624">
            <v>4660.9892</v>
          </cell>
          <cell r="E624">
            <v>4664.1091999999999</v>
          </cell>
          <cell r="F624">
            <v>4658.1091999999999</v>
          </cell>
          <cell r="G624">
            <v>4612.9632000000001</v>
          </cell>
          <cell r="H624">
            <v>4605.6742000000013</v>
          </cell>
          <cell r="I624">
            <v>4605.6722000000009</v>
          </cell>
          <cell r="J624">
            <v>4606.1722000000009</v>
          </cell>
          <cell r="K624">
            <v>4559.9132000000009</v>
          </cell>
          <cell r="L624">
            <v>4559.4612000000006</v>
          </cell>
          <cell r="M624">
            <v>4561.3752000000013</v>
          </cell>
          <cell r="N624">
            <v>4561.3752000000013</v>
          </cell>
          <cell r="O624">
            <v>0.12115733703364208</v>
          </cell>
        </row>
        <row r="625">
          <cell r="B625">
            <v>3290.4384120000022</v>
          </cell>
          <cell r="C625">
            <v>2402.5155899999991</v>
          </cell>
          <cell r="D625">
            <v>2155.742236</v>
          </cell>
          <cell r="E625">
            <v>1690.0744230000003</v>
          </cell>
          <cell r="F625">
            <v>1264.4528690000009</v>
          </cell>
          <cell r="G625">
            <v>1046.2269850000005</v>
          </cell>
          <cell r="H625">
            <v>908.6346480000002</v>
          </cell>
          <cell r="I625">
            <v>1004.0835029999996</v>
          </cell>
          <cell r="J625">
            <v>1241.3196539999999</v>
          </cell>
          <cell r="K625">
            <v>1972.5464879999997</v>
          </cell>
          <cell r="L625">
            <v>2760.4758240000001</v>
          </cell>
          <cell r="M625">
            <v>3079.2009260000004</v>
          </cell>
          <cell r="N625">
            <v>22815.711558000006</v>
          </cell>
          <cell r="O625">
            <v>0.17175738126959672</v>
          </cell>
        </row>
        <row r="626">
          <cell r="B626">
            <v>2657.6645559999993</v>
          </cell>
          <cell r="C626">
            <v>1902.6679179999999</v>
          </cell>
          <cell r="D626">
            <v>1780.3900920000001</v>
          </cell>
          <cell r="E626">
            <v>1255.6477930000001</v>
          </cell>
          <cell r="F626">
            <v>853.61372699999993</v>
          </cell>
          <cell r="G626">
            <v>674.02100699999994</v>
          </cell>
          <cell r="H626">
            <v>549.15519199999994</v>
          </cell>
          <cell r="I626">
            <v>636.39895300000001</v>
          </cell>
          <cell r="J626">
            <v>816.13593900000001</v>
          </cell>
          <cell r="K626">
            <v>1402.5779360000001</v>
          </cell>
          <cell r="L626">
            <v>2147.3748390000005</v>
          </cell>
          <cell r="M626">
            <v>2427.0805350000001</v>
          </cell>
          <cell r="N626">
            <v>17102.728486999997</v>
          </cell>
          <cell r="O626">
            <v>0.23427564525501759</v>
          </cell>
        </row>
        <row r="627">
          <cell r="B627">
            <v>198.580232</v>
          </cell>
          <cell r="C627">
            <v>162.56747700000003</v>
          </cell>
          <cell r="D627">
            <v>177.303719</v>
          </cell>
          <cell r="E627">
            <v>141.50748000000002</v>
          </cell>
          <cell r="F627">
            <v>68.661907999999997</v>
          </cell>
          <cell r="G627">
            <v>37.306705000000001</v>
          </cell>
          <cell r="H627">
            <v>24.708919000000002</v>
          </cell>
          <cell r="I627">
            <v>31.286953</v>
          </cell>
          <cell r="J627">
            <v>49.334983999999999</v>
          </cell>
          <cell r="K627">
            <v>138.66953799999999</v>
          </cell>
          <cell r="L627">
            <v>259.62285200000002</v>
          </cell>
          <cell r="M627">
            <v>280.29522699999995</v>
          </cell>
          <cell r="N627">
            <v>1569.8459940000002</v>
          </cell>
          <cell r="O627">
            <v>0.1723516926527652</v>
          </cell>
        </row>
        <row r="628">
          <cell r="B628">
            <v>4.5836519999999998</v>
          </cell>
          <cell r="C628">
            <v>4.9364399999999993</v>
          </cell>
          <cell r="D628">
            <v>4.7025710000000007</v>
          </cell>
          <cell r="E628">
            <v>3.648971</v>
          </cell>
          <cell r="F628">
            <v>2.7080980000000001</v>
          </cell>
          <cell r="G628">
            <v>3.0388500000000001</v>
          </cell>
          <cell r="H628">
            <v>2.5792030000000001</v>
          </cell>
          <cell r="I628">
            <v>2.3066740000000001</v>
          </cell>
          <cell r="J628">
            <v>2.251417</v>
          </cell>
          <cell r="K628">
            <v>3.2534940000000003</v>
          </cell>
          <cell r="L628">
            <v>3.6442860000000006</v>
          </cell>
          <cell r="M628">
            <v>3.930755</v>
          </cell>
          <cell r="N628">
            <v>41.584411000000003</v>
          </cell>
          <cell r="O628">
            <v>8.3926356230225402E-2</v>
          </cell>
        </row>
        <row r="629">
          <cell r="B629">
            <v>0</v>
          </cell>
          <cell r="C629">
            <v>0</v>
          </cell>
          <cell r="D629">
            <v>0</v>
          </cell>
          <cell r="E629">
            <v>0</v>
          </cell>
          <cell r="F629">
            <v>0</v>
          </cell>
          <cell r="G629">
            <v>0</v>
          </cell>
          <cell r="H629">
            <v>0</v>
          </cell>
          <cell r="I629">
            <v>0</v>
          </cell>
          <cell r="J629">
            <v>0</v>
          </cell>
          <cell r="K629">
            <v>0</v>
          </cell>
          <cell r="L629">
            <v>0</v>
          </cell>
          <cell r="M629">
            <v>0</v>
          </cell>
          <cell r="N629">
            <v>0</v>
          </cell>
          <cell r="O629">
            <v>0</v>
          </cell>
        </row>
        <row r="630">
          <cell r="B630">
            <v>2.9238729999999999</v>
          </cell>
          <cell r="C630">
            <v>2.8504420000000001</v>
          </cell>
          <cell r="D630">
            <v>3.6680000000000001</v>
          </cell>
          <cell r="E630">
            <v>2.6188600000000002</v>
          </cell>
          <cell r="F630">
            <v>4.0073980000000002</v>
          </cell>
          <cell r="G630">
            <v>3.6563569999999999</v>
          </cell>
          <cell r="H630">
            <v>0.84017299999999995</v>
          </cell>
          <cell r="I630">
            <v>5.4347149999999997</v>
          </cell>
          <cell r="J630">
            <v>5.8521360000000007</v>
          </cell>
          <cell r="K630">
            <v>4.9028370000000008</v>
          </cell>
          <cell r="L630">
            <v>1.9677739999999999</v>
          </cell>
          <cell r="M630">
            <v>3.1944969999999997</v>
          </cell>
          <cell r="N630">
            <v>41.917062000000001</v>
          </cell>
          <cell r="O630">
            <v>0.47488588996211073</v>
          </cell>
        </row>
        <row r="631">
          <cell r="B631">
            <v>0</v>
          </cell>
          <cell r="C631">
            <v>0</v>
          </cell>
          <cell r="D631">
            <v>0</v>
          </cell>
          <cell r="E631">
            <v>0</v>
          </cell>
          <cell r="F631">
            <v>0</v>
          </cell>
          <cell r="G631">
            <v>0</v>
          </cell>
          <cell r="H631">
            <v>0</v>
          </cell>
          <cell r="I631">
            <v>0</v>
          </cell>
          <cell r="J631">
            <v>0</v>
          </cell>
          <cell r="K631">
            <v>0</v>
          </cell>
          <cell r="L631">
            <v>0</v>
          </cell>
          <cell r="M631">
            <v>0</v>
          </cell>
          <cell r="N631">
            <v>0</v>
          </cell>
          <cell r="O631">
            <v>0</v>
          </cell>
        </row>
        <row r="632">
          <cell r="B632">
            <v>0</v>
          </cell>
          <cell r="C632">
            <v>0</v>
          </cell>
          <cell r="D632">
            <v>0</v>
          </cell>
          <cell r="E632">
            <v>0</v>
          </cell>
          <cell r="F632">
            <v>0</v>
          </cell>
          <cell r="G632">
            <v>0</v>
          </cell>
          <cell r="H632">
            <v>0</v>
          </cell>
          <cell r="I632">
            <v>0</v>
          </cell>
          <cell r="J632">
            <v>0</v>
          </cell>
          <cell r="K632">
            <v>0</v>
          </cell>
          <cell r="L632">
            <v>0</v>
          </cell>
          <cell r="M632">
            <v>0</v>
          </cell>
          <cell r="N632">
            <v>0</v>
          </cell>
          <cell r="O632">
            <v>0</v>
          </cell>
        </row>
        <row r="633">
          <cell r="B633">
            <v>1850.618074</v>
          </cell>
          <cell r="C633">
            <v>1258.647565</v>
          </cell>
          <cell r="D633">
            <v>1130.5843020000002</v>
          </cell>
          <cell r="E633">
            <v>747.55426399999999</v>
          </cell>
          <cell r="F633">
            <v>399.59524500000003</v>
          </cell>
          <cell r="G633">
            <v>294.09934100000004</v>
          </cell>
          <cell r="H633">
            <v>177.42505799999995</v>
          </cell>
          <cell r="I633">
            <v>256.42790300000001</v>
          </cell>
          <cell r="J633">
            <v>429.12132800000006</v>
          </cell>
          <cell r="K633">
            <v>808.62715000000003</v>
          </cell>
          <cell r="L633">
            <v>1360.4641430000001</v>
          </cell>
          <cell r="M633">
            <v>1610.4572470000003</v>
          </cell>
          <cell r="N633">
            <v>10323.621620000002</v>
          </cell>
          <cell r="O633">
            <v>0.33655079578935693</v>
          </cell>
        </row>
        <row r="634">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row>
        <row r="635">
          <cell r="B635">
            <v>0</v>
          </cell>
          <cell r="C635">
            <v>0</v>
          </cell>
          <cell r="D635">
            <v>0</v>
          </cell>
          <cell r="E635">
            <v>0</v>
          </cell>
          <cell r="F635">
            <v>0</v>
          </cell>
          <cell r="G635">
            <v>0</v>
          </cell>
          <cell r="H635">
            <v>0</v>
          </cell>
          <cell r="I635">
            <v>0</v>
          </cell>
          <cell r="J635">
            <v>0</v>
          </cell>
          <cell r="K635">
            <v>0</v>
          </cell>
          <cell r="L635">
            <v>3.5999999999999997E-2</v>
          </cell>
          <cell r="M635">
            <v>0.02</v>
          </cell>
          <cell r="N635">
            <v>5.5999999999999994E-2</v>
          </cell>
          <cell r="O635">
            <v>0.99999999999999989</v>
          </cell>
        </row>
        <row r="636">
          <cell r="B636">
            <v>17.995000000000001</v>
          </cell>
          <cell r="C636">
            <v>21.70797</v>
          </cell>
          <cell r="D636">
            <v>11.972805000000001</v>
          </cell>
          <cell r="E636">
            <v>26.956</v>
          </cell>
          <cell r="F636">
            <v>22.468</v>
          </cell>
          <cell r="G636">
            <v>30.960999999999999</v>
          </cell>
          <cell r="H636">
            <v>29.667000000000002</v>
          </cell>
          <cell r="I636">
            <v>22.050999999999998</v>
          </cell>
          <cell r="J636">
            <v>20.844999999999999</v>
          </cell>
          <cell r="K636">
            <v>21.931999999999999</v>
          </cell>
          <cell r="L636">
            <v>17.416</v>
          </cell>
          <cell r="M636">
            <v>19.922000000000001</v>
          </cell>
          <cell r="N636">
            <v>263.89377500000001</v>
          </cell>
          <cell r="O636">
            <v>0.27214140929887631</v>
          </cell>
        </row>
        <row r="637">
          <cell r="B637">
            <v>1.7772589999999999</v>
          </cell>
          <cell r="C637">
            <v>1.547153</v>
          </cell>
          <cell r="D637">
            <v>1.202213</v>
          </cell>
          <cell r="E637">
            <v>1.2183009999999999</v>
          </cell>
          <cell r="F637">
            <v>0.50360900000000008</v>
          </cell>
          <cell r="G637">
            <v>0.463119</v>
          </cell>
          <cell r="H637">
            <v>0.23300000000000001</v>
          </cell>
          <cell r="I637">
            <v>0.83323500000000006</v>
          </cell>
          <cell r="J637">
            <v>0.569936</v>
          </cell>
          <cell r="K637">
            <v>1.33202</v>
          </cell>
          <cell r="L637">
            <v>1.1457080000000002</v>
          </cell>
          <cell r="M637">
            <v>0.99381799999999998</v>
          </cell>
          <cell r="N637">
            <v>11.819370999999999</v>
          </cell>
          <cell r="O637">
            <v>0.29062144441577681</v>
          </cell>
        </row>
        <row r="638">
          <cell r="B638">
            <v>4.4059999999999997</v>
          </cell>
          <cell r="C638">
            <v>5.5759999999999996</v>
          </cell>
          <cell r="D638">
            <v>4.6740000000000004</v>
          </cell>
          <cell r="E638">
            <v>5.859</v>
          </cell>
          <cell r="F638">
            <v>5.4</v>
          </cell>
          <cell r="G638">
            <v>7.1029999999999998</v>
          </cell>
          <cell r="H638">
            <v>6.5629999999999997</v>
          </cell>
          <cell r="I638">
            <v>6.2569999999999997</v>
          </cell>
          <cell r="J638">
            <v>4.6909999999999998</v>
          </cell>
          <cell r="K638">
            <v>3.762</v>
          </cell>
          <cell r="L638">
            <v>7.7110000000000003</v>
          </cell>
          <cell r="M638">
            <v>6.96</v>
          </cell>
          <cell r="N638">
            <v>68.962000000000003</v>
          </cell>
          <cell r="O638">
            <v>2.0852873616699005E-2</v>
          </cell>
        </row>
        <row r="639">
          <cell r="B639">
            <v>38.408540000000002</v>
          </cell>
          <cell r="C639">
            <v>52.188670000000009</v>
          </cell>
          <cell r="D639">
            <v>36.301690000000001</v>
          </cell>
          <cell r="E639">
            <v>48.817679999999996</v>
          </cell>
          <cell r="F639">
            <v>53.743409999999997</v>
          </cell>
          <cell r="G639">
            <v>47.381599999999999</v>
          </cell>
          <cell r="H639">
            <v>53.175620000000002</v>
          </cell>
          <cell r="I639">
            <v>46.145650000000003</v>
          </cell>
          <cell r="J639">
            <v>34.201120000000003</v>
          </cell>
          <cell r="K639">
            <v>46.100820000000006</v>
          </cell>
          <cell r="L639">
            <v>46.948650000000001</v>
          </cell>
          <cell r="M639">
            <v>51.807102999999998</v>
          </cell>
          <cell r="N639">
            <v>555.220553</v>
          </cell>
          <cell r="O639">
            <v>0.25970363879689778</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row>
        <row r="641">
          <cell r="B641">
            <v>3.6249919999999998</v>
          </cell>
          <cell r="C641">
            <v>2.1552190000000002</v>
          </cell>
          <cell r="D641">
            <v>2.2247549999999996</v>
          </cell>
          <cell r="E641">
            <v>1.4272749999999998</v>
          </cell>
          <cell r="F641">
            <v>1.1156919999999999</v>
          </cell>
          <cell r="G641">
            <v>0.88241499999999995</v>
          </cell>
          <cell r="H641">
            <v>3.5225389999999996</v>
          </cell>
          <cell r="I641">
            <v>0.76661500000000005</v>
          </cell>
          <cell r="J641">
            <v>1.2478509999999998</v>
          </cell>
          <cell r="K641">
            <v>2.1246109999999998</v>
          </cell>
          <cell r="L641">
            <v>2.3732259999999998</v>
          </cell>
          <cell r="M641">
            <v>1.590743</v>
          </cell>
          <cell r="N641">
            <v>23.055932999999996</v>
          </cell>
          <cell r="O641">
            <v>0.11118796190055483</v>
          </cell>
        </row>
        <row r="642">
          <cell r="B642">
            <v>534.7469339999999</v>
          </cell>
          <cell r="C642">
            <v>390.49098199999997</v>
          </cell>
          <cell r="D642">
            <v>407.75603699999988</v>
          </cell>
          <cell r="E642">
            <v>276.03996199999995</v>
          </cell>
          <cell r="F642">
            <v>295.41036699999989</v>
          </cell>
          <cell r="G642">
            <v>249.12861999999993</v>
          </cell>
          <cell r="H642">
            <v>250.44068000000001</v>
          </cell>
          <cell r="I642">
            <v>264.889208</v>
          </cell>
          <cell r="J642">
            <v>268.02116699999993</v>
          </cell>
          <cell r="K642">
            <v>371.87346599999995</v>
          </cell>
          <cell r="L642">
            <v>446.04520000000008</v>
          </cell>
          <cell r="M642">
            <v>447.90914499999997</v>
          </cell>
          <cell r="N642">
            <v>4202.7517679999992</v>
          </cell>
          <cell r="O642">
            <v>0.21223430552111897</v>
          </cell>
        </row>
        <row r="643">
          <cell r="B643">
            <v>-1402.2402099999999</v>
          </cell>
          <cell r="C643">
            <v>-969.47528699999998</v>
          </cell>
          <cell r="D643">
            <v>-869.32349999999997</v>
          </cell>
          <cell r="E643">
            <v>-588.99644999999998</v>
          </cell>
          <cell r="F643">
            <v>-322.60199999999998</v>
          </cell>
          <cell r="G643">
            <v>-237.63305</v>
          </cell>
          <cell r="H643">
            <v>-136.28800000000001</v>
          </cell>
          <cell r="I643">
            <v>-205.49399700000001</v>
          </cell>
          <cell r="J643">
            <v>-351.09199999999998</v>
          </cell>
          <cell r="K643">
            <v>-646.13800000000003</v>
          </cell>
          <cell r="L643">
            <v>-1084.066</v>
          </cell>
          <cell r="M643">
            <v>-1283.307</v>
          </cell>
          <cell r="N643">
            <v>-8096.6554939999987</v>
          </cell>
        </row>
        <row r="644">
          <cell r="B644">
            <v>1189.4500989999999</v>
          </cell>
          <cell r="C644">
            <v>886.35873100000003</v>
          </cell>
          <cell r="D644">
            <v>841.17454899999996</v>
          </cell>
          <cell r="E644">
            <v>604.01264499999991</v>
          </cell>
          <cell r="F644">
            <v>513.25115300000004</v>
          </cell>
          <cell r="G644">
            <v>439.649653</v>
          </cell>
          <cell r="H644">
            <v>414.37166699999995</v>
          </cell>
          <cell r="I644">
            <v>437.69030899999996</v>
          </cell>
          <cell r="J644">
            <v>458.75259799999998</v>
          </cell>
          <cell r="K644">
            <v>717.453487</v>
          </cell>
          <cell r="L644">
            <v>953.82358299999999</v>
          </cell>
          <cell r="M644">
            <v>1011.5499599999998</v>
          </cell>
          <cell r="N644">
            <v>8467.5384340000001</v>
          </cell>
          <cell r="O644">
            <v>0.12843637492326174</v>
          </cell>
        </row>
        <row r="645">
          <cell r="B645">
            <v>513.89293899999996</v>
          </cell>
          <cell r="C645">
            <v>416.06806799999998</v>
          </cell>
          <cell r="D645">
            <v>408.77505400000001</v>
          </cell>
          <cell r="E645">
            <v>295.23940099999999</v>
          </cell>
          <cell r="F645">
            <v>305.82046600000001</v>
          </cell>
          <cell r="G645">
            <v>268.15213599999998</v>
          </cell>
          <cell r="H645">
            <v>260.93472100000002</v>
          </cell>
          <cell r="I645">
            <v>276.371489</v>
          </cell>
          <cell r="J645">
            <v>256.14747399999999</v>
          </cell>
          <cell r="K645">
            <v>373.51557000000003</v>
          </cell>
          <cell r="L645">
            <v>437.45913400000001</v>
          </cell>
          <cell r="M645">
            <v>427.83921800000002</v>
          </cell>
          <cell r="N645">
            <v>4240.2156700000005</v>
          </cell>
          <cell r="O645">
            <v>0.28764332767613543</v>
          </cell>
        </row>
        <row r="646">
          <cell r="B646">
            <v>104.484015</v>
          </cell>
          <cell r="C646">
            <v>75.691614999999985</v>
          </cell>
          <cell r="D646">
            <v>79.75955900000001</v>
          </cell>
          <cell r="E646">
            <v>76.153143999999998</v>
          </cell>
          <cell r="F646">
            <v>76.849169000000003</v>
          </cell>
          <cell r="G646">
            <v>75.357083000000003</v>
          </cell>
          <cell r="H646">
            <v>74.826305000000005</v>
          </cell>
          <cell r="I646">
            <v>78.030832000000004</v>
          </cell>
          <cell r="J646">
            <v>73.849829999999997</v>
          </cell>
          <cell r="K646">
            <v>80.038711000000006</v>
          </cell>
          <cell r="L646">
            <v>84.586179999999999</v>
          </cell>
          <cell r="M646">
            <v>86.301304999999999</v>
          </cell>
          <cell r="N646">
            <v>965.92774800000007</v>
          </cell>
          <cell r="O646">
            <v>0.43007454831816488</v>
          </cell>
        </row>
        <row r="647">
          <cell r="B647">
            <v>2.6955999999999998</v>
          </cell>
          <cell r="C647">
            <v>2.2291999999999996</v>
          </cell>
          <cell r="D647">
            <v>1.8008</v>
          </cell>
          <cell r="E647">
            <v>1.1020000000000001</v>
          </cell>
          <cell r="F647">
            <v>0.6018</v>
          </cell>
          <cell r="G647">
            <v>0.48960000000000004</v>
          </cell>
          <cell r="H647">
            <v>0.32979999999999998</v>
          </cell>
          <cell r="I647">
            <v>0.46550000000000002</v>
          </cell>
          <cell r="J647">
            <v>0.51100000000000001</v>
          </cell>
          <cell r="K647">
            <v>1.4512</v>
          </cell>
          <cell r="L647">
            <v>2.6850000000000001</v>
          </cell>
          <cell r="M647">
            <v>3.28</v>
          </cell>
          <cell r="N647">
            <v>17.641500000000001</v>
          </cell>
          <cell r="O647">
            <v>3.3149075034828696E-2</v>
          </cell>
        </row>
        <row r="648">
          <cell r="B648">
            <v>0.23264799999999999</v>
          </cell>
          <cell r="C648">
            <v>0.111108</v>
          </cell>
          <cell r="D648">
            <v>0.17649500000000001</v>
          </cell>
          <cell r="E648">
            <v>8.8787999999999992E-2</v>
          </cell>
          <cell r="F648">
            <v>1.2999999999999999E-2</v>
          </cell>
          <cell r="G648">
            <v>7.0000000000000001E-3</v>
          </cell>
          <cell r="H648">
            <v>6.0000000000000001E-3</v>
          </cell>
          <cell r="I648">
            <v>6.0000000000000001E-3</v>
          </cell>
          <cell r="J648">
            <v>1.7999999999999999E-2</v>
          </cell>
          <cell r="K648">
            <v>0.10059999999999999</v>
          </cell>
          <cell r="L648">
            <v>0.17743999999999999</v>
          </cell>
          <cell r="M648">
            <v>0.21034999999999998</v>
          </cell>
          <cell r="N648">
            <v>1.147429</v>
          </cell>
          <cell r="O648">
            <v>4.8280947381884529E-3</v>
          </cell>
        </row>
        <row r="649">
          <cell r="B649">
            <v>1.4856100000000001</v>
          </cell>
          <cell r="C649">
            <v>2.0183019999999998</v>
          </cell>
          <cell r="D649">
            <v>3.0202849999999999</v>
          </cell>
          <cell r="E649">
            <v>0.93859400000000004</v>
          </cell>
          <cell r="F649">
            <v>0.92535200000000006</v>
          </cell>
          <cell r="G649">
            <v>0.811164</v>
          </cell>
          <cell r="H649">
            <v>0.88372899999999999</v>
          </cell>
          <cell r="I649">
            <v>0.84601000000000004</v>
          </cell>
          <cell r="J649">
            <v>0.80420100000000005</v>
          </cell>
          <cell r="K649">
            <v>1.1687919999999998</v>
          </cell>
          <cell r="L649">
            <v>1.0867469999999999</v>
          </cell>
          <cell r="M649">
            <v>1.1835899999999999</v>
          </cell>
          <cell r="N649">
            <v>15.172376000000002</v>
          </cell>
          <cell r="O649">
            <v>2.8761565200924509E-2</v>
          </cell>
        </row>
        <row r="650">
          <cell r="B650">
            <v>383.50818299999992</v>
          </cell>
          <cell r="C650">
            <v>270.03203200000002</v>
          </cell>
          <cell r="D650">
            <v>231.13788099999996</v>
          </cell>
          <cell r="E650">
            <v>162.27793400000002</v>
          </cell>
          <cell r="F650">
            <v>95.088730999999981</v>
          </cell>
          <cell r="G650">
            <v>69.658467000000002</v>
          </cell>
          <cell r="H650">
            <v>57.727803999999992</v>
          </cell>
          <cell r="I650">
            <v>61.497616000000008</v>
          </cell>
          <cell r="J650">
            <v>95.349667999999994</v>
          </cell>
          <cell r="K650">
            <v>188.05625499999999</v>
          </cell>
          <cell r="L650">
            <v>297.80815500000006</v>
          </cell>
          <cell r="M650">
            <v>344.19932999999997</v>
          </cell>
          <cell r="N650">
            <v>2256.342056</v>
          </cell>
          <cell r="O650">
            <v>7.2928777925712493E-2</v>
          </cell>
        </row>
        <row r="651">
          <cell r="B651">
            <v>180.64864299999996</v>
          </cell>
          <cell r="C651">
            <v>118.58866400000002</v>
          </cell>
          <cell r="D651">
            <v>115.168069</v>
          </cell>
          <cell r="E651">
            <v>66.883621000000005</v>
          </cell>
          <cell r="F651">
            <v>33.363889</v>
          </cell>
          <cell r="G651">
            <v>24.781306999999998</v>
          </cell>
          <cell r="H651">
            <v>19.347228000000001</v>
          </cell>
          <cell r="I651">
            <v>20.159362999999999</v>
          </cell>
          <cell r="J651">
            <v>31.494974000000006</v>
          </cell>
          <cell r="K651">
            <v>72.612802000000002</v>
          </cell>
          <cell r="L651">
            <v>129.15700500000003</v>
          </cell>
          <cell r="M651">
            <v>147.33325800000003</v>
          </cell>
          <cell r="N651">
            <v>959.53882299999987</v>
          </cell>
          <cell r="O651">
            <v>6.3128935655042157E-2</v>
          </cell>
        </row>
        <row r="652">
          <cell r="B652">
            <v>2.5024610000000003</v>
          </cell>
          <cell r="C652">
            <v>1.6197420000000002</v>
          </cell>
          <cell r="D652">
            <v>1.336406</v>
          </cell>
          <cell r="E652">
            <v>1.3291630000000001</v>
          </cell>
          <cell r="F652">
            <v>0.58874599999999999</v>
          </cell>
          <cell r="G652">
            <v>0.39289599999999997</v>
          </cell>
          <cell r="H652">
            <v>0.31607999999999997</v>
          </cell>
          <cell r="I652">
            <v>0.31349900000000003</v>
          </cell>
          <cell r="J652">
            <v>0.57745100000000005</v>
          </cell>
          <cell r="K652">
            <v>0.50955700000000004</v>
          </cell>
          <cell r="L652">
            <v>0.86392200000000008</v>
          </cell>
          <cell r="M652">
            <v>1.2029089999999998</v>
          </cell>
          <cell r="N652">
            <v>11.552832000000002</v>
          </cell>
          <cell r="O652">
            <v>7.6778902830098496E-3</v>
          </cell>
        </row>
        <row r="660">
          <cell r="B660">
            <v>9912.8393000000015</v>
          </cell>
          <cell r="C660">
            <v>9912.2973000000002</v>
          </cell>
          <cell r="D660">
            <v>9912.2847999999994</v>
          </cell>
          <cell r="E660">
            <v>9913.0388000000003</v>
          </cell>
          <cell r="F660">
            <v>9913.0388000000003</v>
          </cell>
          <cell r="G660">
            <v>9913.0717999999961</v>
          </cell>
          <cell r="H660">
            <v>9903.6548000000003</v>
          </cell>
          <cell r="I660">
            <v>9903.6548000000003</v>
          </cell>
          <cell r="J660">
            <v>9903.6548000000003</v>
          </cell>
          <cell r="K660">
            <v>9903.6548000000003</v>
          </cell>
          <cell r="L660">
            <v>9903.6548000000003</v>
          </cell>
          <cell r="M660">
            <v>9903.6548000000003</v>
          </cell>
          <cell r="N660">
            <v>9903.6548000000003</v>
          </cell>
          <cell r="O660">
            <v>0.26305672957323195</v>
          </cell>
        </row>
        <row r="661">
          <cell r="B661">
            <v>3521.1846450000007</v>
          </cell>
          <cell r="C661">
            <v>2865.3322509999989</v>
          </cell>
          <cell r="D661">
            <v>2877.9796899999997</v>
          </cell>
          <cell r="E661">
            <v>2255.9370979999994</v>
          </cell>
          <cell r="F661">
            <v>2080.3625899999997</v>
          </cell>
          <cell r="G661">
            <v>1951.0249049999998</v>
          </cell>
          <cell r="H661">
            <v>1801.6368239999997</v>
          </cell>
          <cell r="I661">
            <v>1740.2477930000002</v>
          </cell>
          <cell r="J661">
            <v>1869.8115040000005</v>
          </cell>
          <cell r="K661">
            <v>2007.3067999999996</v>
          </cell>
          <cell r="L661">
            <v>2877.3642089999989</v>
          </cell>
          <cell r="M661">
            <v>3142.782404999999</v>
          </cell>
          <cell r="N661">
            <v>28990.970713999995</v>
          </cell>
          <cell r="O661">
            <v>0.21824492291822689</v>
          </cell>
        </row>
        <row r="662">
          <cell r="B662">
            <v>1628.9356929999994</v>
          </cell>
          <cell r="C662">
            <v>1191.5831600000004</v>
          </cell>
          <cell r="D662">
            <v>1135.0832700000003</v>
          </cell>
          <cell r="E662">
            <v>876.0521809999999</v>
          </cell>
          <cell r="F662">
            <v>637.27332199999989</v>
          </cell>
          <cell r="G662">
            <v>526.363202</v>
          </cell>
          <cell r="H662">
            <v>468.962039</v>
          </cell>
          <cell r="I662">
            <v>474.32100899999989</v>
          </cell>
          <cell r="J662">
            <v>589.80705599999999</v>
          </cell>
          <cell r="K662">
            <v>891.22049900000002</v>
          </cell>
          <cell r="L662">
            <v>1287.8739020000003</v>
          </cell>
          <cell r="M662">
            <v>1459.4251059999999</v>
          </cell>
          <cell r="N662">
            <v>11166.900438999999</v>
          </cell>
          <cell r="O662">
            <v>0.15296581524017178</v>
          </cell>
        </row>
        <row r="663">
          <cell r="B663">
            <v>162.29585299999999</v>
          </cell>
          <cell r="C663">
            <v>136.52507499999999</v>
          </cell>
          <cell r="D663">
            <v>138.67603999999997</v>
          </cell>
          <cell r="E663">
            <v>125.63813999999999</v>
          </cell>
          <cell r="F663">
            <v>121.61218000000001</v>
          </cell>
          <cell r="G663">
            <v>114.41299999999998</v>
          </cell>
          <cell r="H663">
            <v>114.561632</v>
          </cell>
          <cell r="I663">
            <v>113.43380599999999</v>
          </cell>
          <cell r="J663">
            <v>107.26146299999998</v>
          </cell>
          <cell r="K663">
            <v>119.37611399999999</v>
          </cell>
          <cell r="L663">
            <v>153.980537</v>
          </cell>
          <cell r="M663">
            <v>189.83904899999996</v>
          </cell>
          <cell r="N663">
            <v>1597.6128889999998</v>
          </cell>
          <cell r="O663">
            <v>0.1754001900029846</v>
          </cell>
        </row>
        <row r="664">
          <cell r="B664">
            <v>0.75879700000000005</v>
          </cell>
          <cell r="C664">
            <v>0.584399</v>
          </cell>
          <cell r="D664">
            <v>0.57677299999999998</v>
          </cell>
          <cell r="E664">
            <v>0.53077300000000005</v>
          </cell>
          <cell r="F664">
            <v>0.42159000000000002</v>
          </cell>
          <cell r="G664">
            <v>0.35539499999999996</v>
          </cell>
          <cell r="H664">
            <v>0.27509</v>
          </cell>
          <cell r="I664">
            <v>0.24339300000000003</v>
          </cell>
          <cell r="J664">
            <v>0.28764700000000004</v>
          </cell>
          <cell r="K664">
            <v>0.51230700000000007</v>
          </cell>
          <cell r="L664">
            <v>0.54432599999999998</v>
          </cell>
          <cell r="M664">
            <v>0.58680699999999997</v>
          </cell>
          <cell r="N664">
            <v>5.6772970000000003</v>
          </cell>
          <cell r="O664">
            <v>1.1458016092780297E-2</v>
          </cell>
        </row>
        <row r="665">
          <cell r="B665">
            <v>0.68004999999999993</v>
          </cell>
          <cell r="C665">
            <v>0</v>
          </cell>
          <cell r="D665">
            <v>0.33950000000000002</v>
          </cell>
          <cell r="E665">
            <v>0.29725000000000001</v>
          </cell>
          <cell r="F665">
            <v>5.1520000000000003E-2</v>
          </cell>
          <cell r="G665">
            <v>0.1706</v>
          </cell>
          <cell r="H665">
            <v>6.2189999999999995E-2</v>
          </cell>
          <cell r="I665">
            <v>7.6129999999999989E-2</v>
          </cell>
          <cell r="J665">
            <v>5.3850000000000002E-2</v>
          </cell>
          <cell r="K665">
            <v>0.29014999999999996</v>
          </cell>
          <cell r="L665">
            <v>0.21264</v>
          </cell>
          <cell r="M665">
            <v>0.28900999999999999</v>
          </cell>
          <cell r="N665">
            <v>2.5228900000000003</v>
          </cell>
          <cell r="O665">
            <v>4.8927943396588852E-4</v>
          </cell>
        </row>
        <row r="666">
          <cell r="B666">
            <v>0.10058</v>
          </cell>
          <cell r="C666">
            <v>9.0609999999999996E-2</v>
          </cell>
          <cell r="D666">
            <v>5.6340000000000001E-2</v>
          </cell>
          <cell r="E666">
            <v>9.8000000000000004E-2</v>
          </cell>
          <cell r="F666">
            <v>1.9640000000000001E-2</v>
          </cell>
          <cell r="G666">
            <v>0</v>
          </cell>
          <cell r="H666">
            <v>0</v>
          </cell>
          <cell r="I666">
            <v>0</v>
          </cell>
          <cell r="J666">
            <v>3.1219999999999998E-2</v>
          </cell>
          <cell r="K666">
            <v>0.10102</v>
          </cell>
          <cell r="L666">
            <v>9.1420000000000001E-2</v>
          </cell>
          <cell r="M666">
            <v>8.2200000000000009E-2</v>
          </cell>
          <cell r="N666">
            <v>0.67103000000000002</v>
          </cell>
          <cell r="O666">
            <v>7.6022188468570428E-3</v>
          </cell>
        </row>
        <row r="667">
          <cell r="B667">
            <v>9.4208299017866999</v>
          </cell>
          <cell r="C667">
            <v>6.3982442847878804</v>
          </cell>
          <cell r="D667">
            <v>5.927566165009984</v>
          </cell>
          <cell r="E667">
            <v>4.2495971244679493</v>
          </cell>
          <cell r="F667">
            <v>1.9912408815043243</v>
          </cell>
          <cell r="G667">
            <v>1.7174640793614164</v>
          </cell>
          <cell r="H667">
            <v>1.5409216832414814</v>
          </cell>
          <cell r="I667">
            <v>1.5206165475520013</v>
          </cell>
          <cell r="J667">
            <v>1.6603173334656609</v>
          </cell>
          <cell r="K667">
            <v>4.5356060005731536</v>
          </cell>
          <cell r="L667">
            <v>6.8052482582036067</v>
          </cell>
          <cell r="M667">
            <v>7.9695477400458437</v>
          </cell>
          <cell r="N667">
            <v>53.737200000000001</v>
          </cell>
          <cell r="O667">
            <v>0.57052001744688885</v>
          </cell>
        </row>
        <row r="668">
          <cell r="B668">
            <v>1E-3</v>
          </cell>
          <cell r="C668">
            <v>3.0000000000000001E-3</v>
          </cell>
          <cell r="D668">
            <v>7.0000000000000001E-3</v>
          </cell>
          <cell r="E668">
            <v>1.0999999999999999E-2</v>
          </cell>
          <cell r="F668">
            <v>8.0000000000000002E-3</v>
          </cell>
          <cell r="G668">
            <v>0.01</v>
          </cell>
          <cell r="H668">
            <v>1.0999999999999999E-2</v>
          </cell>
          <cell r="I668">
            <v>0.01</v>
          </cell>
          <cell r="J668">
            <v>7.0000000000000001E-3</v>
          </cell>
          <cell r="K668">
            <v>2E-3</v>
          </cell>
          <cell r="L668">
            <v>2E-3</v>
          </cell>
          <cell r="M668">
            <v>1E-3</v>
          </cell>
          <cell r="N668">
            <v>7.3000000000000009E-2</v>
          </cell>
          <cell r="O668">
            <v>3.6567851648734238E-2</v>
          </cell>
        </row>
        <row r="669">
          <cell r="B669">
            <v>1293.2952639999996</v>
          </cell>
          <cell r="C669">
            <v>920.84760300000005</v>
          </cell>
          <cell r="D669">
            <v>886.59536200000014</v>
          </cell>
          <cell r="E669">
            <v>654.58228099999985</v>
          </cell>
          <cell r="F669">
            <v>435.27684199999993</v>
          </cell>
          <cell r="G669">
            <v>356.99892600000004</v>
          </cell>
          <cell r="H669">
            <v>290.06350500000002</v>
          </cell>
          <cell r="I669">
            <v>318.36514799999992</v>
          </cell>
          <cell r="J669">
            <v>444.15164100000004</v>
          </cell>
          <cell r="K669">
            <v>691.49198200000012</v>
          </cell>
          <cell r="L669">
            <v>1022.858232</v>
          </cell>
          <cell r="M669">
            <v>1132.133253</v>
          </cell>
          <cell r="N669">
            <v>8446.6600390000003</v>
          </cell>
          <cell r="O669">
            <v>0.27536171534806891</v>
          </cell>
        </row>
        <row r="670">
          <cell r="B670">
            <v>0</v>
          </cell>
          <cell r="C670">
            <v>0</v>
          </cell>
          <cell r="D670">
            <v>0</v>
          </cell>
          <cell r="E670">
            <v>0</v>
          </cell>
          <cell r="F670">
            <v>0</v>
          </cell>
          <cell r="G670">
            <v>0</v>
          </cell>
          <cell r="H670">
            <v>0</v>
          </cell>
          <cell r="I670">
            <v>0</v>
          </cell>
          <cell r="J670">
            <v>0</v>
          </cell>
          <cell r="K670">
            <v>0</v>
          </cell>
          <cell r="L670">
            <v>0</v>
          </cell>
          <cell r="M670">
            <v>0</v>
          </cell>
          <cell r="N670">
            <v>0</v>
          </cell>
          <cell r="O670">
            <v>0</v>
          </cell>
        </row>
        <row r="671">
          <cell r="B671">
            <v>0</v>
          </cell>
          <cell r="C671">
            <v>0</v>
          </cell>
          <cell r="D671">
            <v>0</v>
          </cell>
          <cell r="E671">
            <v>0</v>
          </cell>
          <cell r="F671">
            <v>0</v>
          </cell>
          <cell r="G671">
            <v>0</v>
          </cell>
          <cell r="H671">
            <v>0</v>
          </cell>
          <cell r="I671">
            <v>0</v>
          </cell>
          <cell r="J671">
            <v>0</v>
          </cell>
          <cell r="K671">
            <v>0</v>
          </cell>
          <cell r="L671">
            <v>0</v>
          </cell>
          <cell r="M671">
            <v>0</v>
          </cell>
          <cell r="N671">
            <v>0</v>
          </cell>
          <cell r="O671">
            <v>0</v>
          </cell>
        </row>
        <row r="672">
          <cell r="B672">
            <v>0.54300000000000004</v>
          </cell>
          <cell r="C672">
            <v>0.19800000000000001</v>
          </cell>
          <cell r="D672">
            <v>0.36399999999999999</v>
          </cell>
          <cell r="E672">
            <v>0.11799999999999999</v>
          </cell>
          <cell r="F672">
            <v>1.4E-2</v>
          </cell>
          <cell r="G672">
            <v>0</v>
          </cell>
          <cell r="H672">
            <v>8.0000000000000002E-3</v>
          </cell>
          <cell r="I672">
            <v>1E-3</v>
          </cell>
          <cell r="J672">
            <v>5.1200000000000004E-3</v>
          </cell>
          <cell r="K672">
            <v>0.309</v>
          </cell>
          <cell r="L672">
            <v>0.41623000000000004</v>
          </cell>
          <cell r="M672">
            <v>0.841665</v>
          </cell>
          <cell r="N672">
            <v>2.8180149999999999</v>
          </cell>
          <cell r="O672">
            <v>2.9060881543165351E-3</v>
          </cell>
        </row>
        <row r="673">
          <cell r="B673">
            <v>0</v>
          </cell>
          <cell r="C673">
            <v>0</v>
          </cell>
          <cell r="D673">
            <v>0</v>
          </cell>
          <cell r="E673">
            <v>0</v>
          </cell>
          <cell r="F673">
            <v>0</v>
          </cell>
          <cell r="G673">
            <v>0</v>
          </cell>
          <cell r="H673">
            <v>0</v>
          </cell>
          <cell r="I673">
            <v>0</v>
          </cell>
          <cell r="J673">
            <v>0</v>
          </cell>
          <cell r="K673">
            <v>0</v>
          </cell>
          <cell r="L673">
            <v>0</v>
          </cell>
          <cell r="M673">
            <v>0</v>
          </cell>
          <cell r="N673">
            <v>0</v>
          </cell>
          <cell r="O673">
            <v>0</v>
          </cell>
        </row>
        <row r="674">
          <cell r="B674">
            <v>1.05653</v>
          </cell>
          <cell r="C674">
            <v>0.50409999999999999</v>
          </cell>
          <cell r="D674">
            <v>1.44943</v>
          </cell>
          <cell r="E674">
            <v>0.87248000000000003</v>
          </cell>
          <cell r="F674">
            <v>2.0506700000000002</v>
          </cell>
          <cell r="G674">
            <v>0.74954999999999994</v>
          </cell>
          <cell r="H674">
            <v>0</v>
          </cell>
          <cell r="I674">
            <v>0</v>
          </cell>
          <cell r="J674">
            <v>0</v>
          </cell>
          <cell r="K674">
            <v>0</v>
          </cell>
          <cell r="L674">
            <v>0</v>
          </cell>
          <cell r="M674">
            <v>0</v>
          </cell>
          <cell r="N674">
            <v>6.6827600000000009</v>
          </cell>
          <cell r="O674">
            <v>2.0207469286089652E-3</v>
          </cell>
        </row>
        <row r="675">
          <cell r="B675">
            <v>0</v>
          </cell>
          <cell r="C675">
            <v>0</v>
          </cell>
          <cell r="D675">
            <v>0</v>
          </cell>
          <cell r="E675">
            <v>10.163</v>
          </cell>
          <cell r="F675">
            <v>19.068000000000001</v>
          </cell>
          <cell r="G675">
            <v>7.6319999999999997</v>
          </cell>
          <cell r="H675">
            <v>7.8</v>
          </cell>
          <cell r="I675">
            <v>3.5</v>
          </cell>
          <cell r="J675">
            <v>0</v>
          </cell>
          <cell r="K675">
            <v>3.0979999999999999</v>
          </cell>
          <cell r="L675">
            <v>2</v>
          </cell>
          <cell r="M675">
            <v>6.1</v>
          </cell>
          <cell r="N675">
            <v>59.360999999999997</v>
          </cell>
          <cell r="O675">
            <v>2.7766024905462476E-2</v>
          </cell>
        </row>
        <row r="676">
          <cell r="B676">
            <v>0</v>
          </cell>
          <cell r="C676">
            <v>0</v>
          </cell>
          <cell r="D676">
            <v>0</v>
          </cell>
          <cell r="E676">
            <v>0</v>
          </cell>
          <cell r="F676">
            <v>0</v>
          </cell>
          <cell r="G676">
            <v>0</v>
          </cell>
          <cell r="H676">
            <v>0</v>
          </cell>
          <cell r="I676">
            <v>0</v>
          </cell>
          <cell r="J676">
            <v>0</v>
          </cell>
          <cell r="K676">
            <v>0</v>
          </cell>
          <cell r="L676">
            <v>0</v>
          </cell>
          <cell r="M676">
            <v>0</v>
          </cell>
          <cell r="N676">
            <v>0</v>
          </cell>
          <cell r="O676">
            <v>0</v>
          </cell>
        </row>
        <row r="677">
          <cell r="B677">
            <v>0.90181499999999992</v>
          </cell>
          <cell r="C677">
            <v>0.13237000000000002</v>
          </cell>
          <cell r="D677">
            <v>0.13292699999999999</v>
          </cell>
          <cell r="E677">
            <v>0.119437</v>
          </cell>
          <cell r="F677">
            <v>6.2948000000000004E-2</v>
          </cell>
          <cell r="G677">
            <v>5.7731000000000005E-2</v>
          </cell>
          <cell r="H677">
            <v>1.601E-2</v>
          </cell>
          <cell r="I677">
            <v>2.3584000000000004E-2</v>
          </cell>
          <cell r="J677">
            <v>4.9629E-2</v>
          </cell>
          <cell r="K677">
            <v>0.34884399999999999</v>
          </cell>
          <cell r="L677">
            <v>0.13293100000000002</v>
          </cell>
          <cell r="M677">
            <v>0.30567099999999991</v>
          </cell>
          <cell r="N677">
            <v>2.2838969999999996</v>
          </cell>
          <cell r="O677">
            <v>1.1014165101051927E-2</v>
          </cell>
        </row>
        <row r="678">
          <cell r="B678">
            <v>159.88197409821328</v>
          </cell>
          <cell r="C678">
            <v>126.29975871521212</v>
          </cell>
          <cell r="D678">
            <v>100.95833183498999</v>
          </cell>
          <cell r="E678">
            <v>79.372222875532074</v>
          </cell>
          <cell r="F678">
            <v>56.696691118495679</v>
          </cell>
          <cell r="G678">
            <v>44.258535920638593</v>
          </cell>
          <cell r="H678">
            <v>54.623690316758513</v>
          </cell>
          <cell r="I678">
            <v>37.147331452448</v>
          </cell>
          <cell r="J678">
            <v>36.299168666534342</v>
          </cell>
          <cell r="K678">
            <v>71.155475999426855</v>
          </cell>
          <cell r="L678">
            <v>100.83033774179641</v>
          </cell>
          <cell r="M678">
            <v>121.27690325995415</v>
          </cell>
          <cell r="N678">
            <v>988.80042199999991</v>
          </cell>
          <cell r="O678">
            <v>4.993332522278042E-2</v>
          </cell>
        </row>
        <row r="679">
          <cell r="B679">
            <v>1440.6428370000001</v>
          </cell>
          <cell r="C679">
            <v>1056.291798</v>
          </cell>
          <cell r="D679">
            <v>975.74842899999987</v>
          </cell>
          <cell r="E679">
            <v>771.81856500000004</v>
          </cell>
          <cell r="F679">
            <v>528.9325070000001</v>
          </cell>
          <cell r="G679">
            <v>425.67949799999991</v>
          </cell>
          <cell r="H679">
            <v>385.47997700000008</v>
          </cell>
          <cell r="I679">
            <v>377.36097099999995</v>
          </cell>
          <cell r="J679">
            <v>488.273751</v>
          </cell>
          <cell r="K679">
            <v>764.04225300000007</v>
          </cell>
          <cell r="L679">
            <v>1125.4890640000001</v>
          </cell>
          <cell r="M679">
            <v>1295.8670629999999</v>
          </cell>
          <cell r="N679">
            <v>9635.6267129999997</v>
          </cell>
          <cell r="O679">
            <v>0.14615404167074419</v>
          </cell>
        </row>
        <row r="680">
          <cell r="B680">
            <v>398.05647700000003</v>
          </cell>
          <cell r="C680">
            <v>322.58390100000003</v>
          </cell>
          <cell r="D680">
            <v>322.89639699999992</v>
          </cell>
          <cell r="E680">
            <v>289.83218199999993</v>
          </cell>
          <cell r="F680">
            <v>294.35936299999997</v>
          </cell>
          <cell r="G680">
            <v>266.71038599999997</v>
          </cell>
          <cell r="H680">
            <v>237.47102300000003</v>
          </cell>
          <cell r="I680">
            <v>239.063613</v>
          </cell>
          <cell r="J680">
            <v>272.36753299999998</v>
          </cell>
          <cell r="K680">
            <v>249.22400400000001</v>
          </cell>
          <cell r="L680">
            <v>334.98626099999996</v>
          </cell>
          <cell r="M680">
            <v>353.61479299999996</v>
          </cell>
          <cell r="N680">
            <v>3581.1659330000002</v>
          </cell>
          <cell r="O680">
            <v>0.24293539906863562</v>
          </cell>
        </row>
        <row r="681">
          <cell r="B681">
            <v>70.823406000000006</v>
          </cell>
          <cell r="C681">
            <v>62.667089999999995</v>
          </cell>
          <cell r="D681">
            <v>48.329386</v>
          </cell>
          <cell r="E681">
            <v>35.702402999999997</v>
          </cell>
          <cell r="F681">
            <v>14.534032999999997</v>
          </cell>
          <cell r="G681">
            <v>7.0623949999999995</v>
          </cell>
          <cell r="H681">
            <v>6.5620829999999994</v>
          </cell>
          <cell r="I681">
            <v>5.5271829999999991</v>
          </cell>
          <cell r="J681">
            <v>8.8606310000000015</v>
          </cell>
          <cell r="K681">
            <v>35.054727999999997</v>
          </cell>
          <cell r="L681">
            <v>45.399577999999998</v>
          </cell>
          <cell r="M681">
            <v>55.187181000000002</v>
          </cell>
          <cell r="N681">
            <v>395.71009700000008</v>
          </cell>
          <cell r="O681">
            <v>0.17618796186835731</v>
          </cell>
        </row>
        <row r="682">
          <cell r="B682">
            <v>24.562969999999996</v>
          </cell>
          <cell r="C682">
            <v>16.98357</v>
          </cell>
          <cell r="D682">
            <v>15.35961</v>
          </cell>
          <cell r="E682">
            <v>11.702249999999999</v>
          </cell>
          <cell r="F682">
            <v>2.8623900000000004</v>
          </cell>
          <cell r="G682">
            <v>1.2364800000000002</v>
          </cell>
          <cell r="H682">
            <v>1.28098</v>
          </cell>
          <cell r="I682">
            <v>1.2155</v>
          </cell>
          <cell r="J682">
            <v>1.98777</v>
          </cell>
          <cell r="K682">
            <v>10.817050000000002</v>
          </cell>
          <cell r="L682">
            <v>16.96069</v>
          </cell>
          <cell r="M682">
            <v>22.45168</v>
          </cell>
          <cell r="N682">
            <v>127.42093999999999</v>
          </cell>
          <cell r="O682">
            <v>0.23942897718835726</v>
          </cell>
        </row>
        <row r="683">
          <cell r="B683">
            <v>1.6154670000000002</v>
          </cell>
          <cell r="C683">
            <v>1.2550919999999999</v>
          </cell>
          <cell r="D683">
            <v>1.233385</v>
          </cell>
          <cell r="E683">
            <v>0.61008800000000007</v>
          </cell>
          <cell r="F683">
            <v>0.113568</v>
          </cell>
          <cell r="G683">
            <v>1.3653999999999999E-2</v>
          </cell>
          <cell r="H683">
            <v>1.8247999999999997E-2</v>
          </cell>
          <cell r="I683">
            <v>1.3694E-2</v>
          </cell>
          <cell r="J683">
            <v>0.12003399999999999</v>
          </cell>
          <cell r="K683">
            <v>0.89573400000000003</v>
          </cell>
          <cell r="L683">
            <v>1.301105</v>
          </cell>
          <cell r="M683">
            <v>1.512297</v>
          </cell>
          <cell r="N683">
            <v>8.7023659999999996</v>
          </cell>
          <cell r="O683">
            <v>3.6617383292900985E-2</v>
          </cell>
        </row>
        <row r="684">
          <cell r="B684">
            <v>34.007989999999999</v>
          </cell>
          <cell r="C684">
            <v>25.429140000000004</v>
          </cell>
          <cell r="D684">
            <v>23.855539999999998</v>
          </cell>
          <cell r="E684">
            <v>18.575330000000001</v>
          </cell>
          <cell r="F684">
            <v>14.47293</v>
          </cell>
          <cell r="G684">
            <v>8.6442399999999999</v>
          </cell>
          <cell r="H684">
            <v>7.1841099999999996</v>
          </cell>
          <cell r="I684">
            <v>4.6465399999999999</v>
          </cell>
          <cell r="J684">
            <v>13.951630000000002</v>
          </cell>
          <cell r="K684">
            <v>21.332060000000002</v>
          </cell>
          <cell r="L684">
            <v>26.563350000000003</v>
          </cell>
          <cell r="M684">
            <v>20.275620000000004</v>
          </cell>
          <cell r="N684">
            <v>218.93848</v>
          </cell>
          <cell r="O684">
            <v>0.41503146030070082</v>
          </cell>
        </row>
        <row r="685">
          <cell r="B685">
            <v>608.87553700000001</v>
          </cell>
          <cell r="C685">
            <v>421.78873199999998</v>
          </cell>
          <cell r="D685">
            <v>384.294151</v>
          </cell>
          <cell r="E685">
            <v>282.93833100000001</v>
          </cell>
          <cell r="F685">
            <v>143.325973</v>
          </cell>
          <cell r="G685">
            <v>100.695499</v>
          </cell>
          <cell r="H685">
            <v>94.405145999999988</v>
          </cell>
          <cell r="I685">
            <v>90.51718000000001</v>
          </cell>
          <cell r="J685">
            <v>138.35104300000003</v>
          </cell>
          <cell r="K685">
            <v>304.28949700000004</v>
          </cell>
          <cell r="L685">
            <v>472.29807800000003</v>
          </cell>
          <cell r="M685">
            <v>574.18248100000005</v>
          </cell>
          <cell r="N685">
            <v>3615.9616480000004</v>
          </cell>
          <cell r="O685">
            <v>0.11687397454372735</v>
          </cell>
        </row>
        <row r="686">
          <cell r="B686">
            <v>274.32603300000005</v>
          </cell>
          <cell r="C686">
            <v>186.40610900000001</v>
          </cell>
          <cell r="D686">
            <v>162.39239599999993</v>
          </cell>
          <cell r="E686">
            <v>120.61550700000002</v>
          </cell>
          <cell r="F686">
            <v>53.568979000000006</v>
          </cell>
          <cell r="G686">
            <v>37.675315000000012</v>
          </cell>
          <cell r="H686">
            <v>35.593069</v>
          </cell>
          <cell r="I686">
            <v>33.276616999999995</v>
          </cell>
          <cell r="J686">
            <v>47.598277000000003</v>
          </cell>
          <cell r="K686">
            <v>128.57373200000001</v>
          </cell>
          <cell r="L686">
            <v>207.27479099999999</v>
          </cell>
          <cell r="M686">
            <v>243.86118700000003</v>
          </cell>
          <cell r="N686">
            <v>1531.1620120000002</v>
          </cell>
          <cell r="O686">
            <v>0.10073654740803846</v>
          </cell>
        </row>
        <row r="687">
          <cell r="B687">
            <v>28.374957000000002</v>
          </cell>
          <cell r="C687">
            <v>19.178163999999995</v>
          </cell>
          <cell r="D687">
            <v>17.387564000000001</v>
          </cell>
          <cell r="E687">
            <v>11.842473999999999</v>
          </cell>
          <cell r="F687">
            <v>5.6952710000000009</v>
          </cell>
          <cell r="G687">
            <v>3.6415289999999998</v>
          </cell>
          <cell r="H687">
            <v>2.9653179999999999</v>
          </cell>
          <cell r="I687">
            <v>3.100644</v>
          </cell>
          <cell r="J687">
            <v>5.0368330000000006</v>
          </cell>
          <cell r="K687">
            <v>13.855448000000001</v>
          </cell>
          <cell r="L687">
            <v>20.705210999999998</v>
          </cell>
          <cell r="M687">
            <v>24.781824</v>
          </cell>
          <cell r="N687">
            <v>156.565237</v>
          </cell>
          <cell r="O687">
            <v>0.10405160499342792</v>
          </cell>
        </row>
        <row r="695">
          <cell r="B695">
            <v>1269.7549999999994</v>
          </cell>
          <cell r="C695">
            <v>1269.7549999999994</v>
          </cell>
          <cell r="D695">
            <v>1269.4149999999995</v>
          </cell>
          <cell r="E695">
            <v>1269.6609999999994</v>
          </cell>
          <cell r="F695">
            <v>1269.6609999999994</v>
          </cell>
          <cell r="G695">
            <v>1270.7349999999992</v>
          </cell>
          <cell r="H695">
            <v>1270.7349999999992</v>
          </cell>
          <cell r="I695">
            <v>1270.7349999999992</v>
          </cell>
          <cell r="J695">
            <v>1270.7149999999992</v>
          </cell>
          <cell r="K695">
            <v>1270.2169999999992</v>
          </cell>
          <cell r="L695">
            <v>1270.2169999999992</v>
          </cell>
          <cell r="M695">
            <v>1272.7769999999991</v>
          </cell>
          <cell r="N695">
            <v>1272.7769999999991</v>
          </cell>
          <cell r="O695">
            <v>3.3806969432742064E-2</v>
          </cell>
        </row>
        <row r="696">
          <cell r="B696">
            <v>888.16049699999985</v>
          </cell>
          <cell r="C696">
            <v>660.40199399999972</v>
          </cell>
          <cell r="D696">
            <v>590.69352200000014</v>
          </cell>
          <cell r="E696">
            <v>519.46125699999982</v>
          </cell>
          <cell r="F696">
            <v>425.39504800000003</v>
          </cell>
          <cell r="G696">
            <v>383.91328499999997</v>
          </cell>
          <cell r="H696">
            <v>291.35210799999999</v>
          </cell>
          <cell r="I696">
            <v>310.11794600000013</v>
          </cell>
          <cell r="J696">
            <v>403.07138299999997</v>
          </cell>
          <cell r="K696">
            <v>520.99694399999998</v>
          </cell>
          <cell r="L696">
            <v>660.86000299999989</v>
          </cell>
          <cell r="M696">
            <v>750.98592599999984</v>
          </cell>
          <cell r="N696">
            <v>6405.4099129999995</v>
          </cell>
          <cell r="O696">
            <v>4.8220123655509393E-2</v>
          </cell>
        </row>
        <row r="697">
          <cell r="B697">
            <v>518.51942999999994</v>
          </cell>
          <cell r="C697">
            <v>351.24500399999999</v>
          </cell>
          <cell r="D697">
            <v>323.23693199999997</v>
          </cell>
          <cell r="E697">
            <v>240.63858000000002</v>
          </cell>
          <cell r="F697">
            <v>163.131426</v>
          </cell>
          <cell r="G697">
            <v>142.341219</v>
          </cell>
          <cell r="H697">
            <v>117.41051999999999</v>
          </cell>
          <cell r="I697">
            <v>124.56775200000001</v>
          </cell>
          <cell r="J697">
            <v>157.28272200000001</v>
          </cell>
          <cell r="K697">
            <v>253.773763</v>
          </cell>
          <cell r="L697">
            <v>386.26366200000007</v>
          </cell>
          <cell r="M697">
            <v>420.39111200000002</v>
          </cell>
          <cell r="N697">
            <v>3198.8021220000001</v>
          </cell>
          <cell r="O697">
            <v>4.3817653524950664E-2</v>
          </cell>
        </row>
        <row r="698">
          <cell r="B698">
            <v>80.587635000000006</v>
          </cell>
          <cell r="C698">
            <v>80.720237999999995</v>
          </cell>
          <cell r="D698">
            <v>51.354012000000004</v>
          </cell>
          <cell r="E698">
            <v>33.836576000000001</v>
          </cell>
          <cell r="F698">
            <v>17.278586999999998</v>
          </cell>
          <cell r="G698">
            <v>11.078014999999999</v>
          </cell>
          <cell r="H698">
            <v>8.2426630000000003</v>
          </cell>
          <cell r="I698">
            <v>7.4677620000000005</v>
          </cell>
          <cell r="J698">
            <v>15.057658999999999</v>
          </cell>
          <cell r="K698">
            <v>51.045484999999999</v>
          </cell>
          <cell r="L698">
            <v>88.071816000000013</v>
          </cell>
          <cell r="M698">
            <v>76.701584999999994</v>
          </cell>
          <cell r="N698">
            <v>521.44203300000004</v>
          </cell>
          <cell r="O698">
            <v>5.7248556451613967E-2</v>
          </cell>
        </row>
        <row r="699">
          <cell r="B699">
            <v>0.91243000000000007</v>
          </cell>
          <cell r="C699">
            <v>2.0799099999999999</v>
          </cell>
          <cell r="D699">
            <v>1.06294</v>
          </cell>
          <cell r="E699">
            <v>0.48348000000000002</v>
          </cell>
          <cell r="F699">
            <v>0.31219000000000002</v>
          </cell>
          <cell r="G699">
            <v>0.24035000000000004</v>
          </cell>
          <cell r="H699">
            <v>0.18681</v>
          </cell>
          <cell r="I699">
            <v>0.33278999999999997</v>
          </cell>
          <cell r="J699">
            <v>0.22947999999999999</v>
          </cell>
          <cell r="K699">
            <v>0.59475999999999996</v>
          </cell>
          <cell r="L699">
            <v>1.2342599999999999</v>
          </cell>
          <cell r="M699">
            <v>1.2598400000000001</v>
          </cell>
          <cell r="N699">
            <v>8.9292400000000001</v>
          </cell>
          <cell r="O699">
            <v>1.8021142035778211E-2</v>
          </cell>
        </row>
        <row r="700">
          <cell r="B700">
            <v>0</v>
          </cell>
          <cell r="C700">
            <v>0</v>
          </cell>
          <cell r="D700">
            <v>0</v>
          </cell>
          <cell r="E700">
            <v>0</v>
          </cell>
          <cell r="F700">
            <v>0</v>
          </cell>
          <cell r="G700">
            <v>0.64002999999999999</v>
          </cell>
          <cell r="H700">
            <v>0</v>
          </cell>
          <cell r="I700">
            <v>0.69544000000000006</v>
          </cell>
          <cell r="J700">
            <v>0</v>
          </cell>
          <cell r="K700">
            <v>5.1639200000000001</v>
          </cell>
          <cell r="L700">
            <v>9.553090000000001</v>
          </cell>
          <cell r="M700">
            <v>10.085760000000001</v>
          </cell>
          <cell r="N700">
            <v>26.138240000000003</v>
          </cell>
          <cell r="O700">
            <v>5.0691481880163411E-3</v>
          </cell>
        </row>
        <row r="701">
          <cell r="B701">
            <v>0</v>
          </cell>
          <cell r="C701">
            <v>0</v>
          </cell>
          <cell r="D701">
            <v>0</v>
          </cell>
          <cell r="E701">
            <v>2.8000000000000001E-2</v>
          </cell>
          <cell r="F701">
            <v>5.28E-2</v>
          </cell>
          <cell r="G701">
            <v>5.1200000000000002E-2</v>
          </cell>
          <cell r="H701">
            <v>4.6200000000000005E-2</v>
          </cell>
          <cell r="I701">
            <v>1.66E-2</v>
          </cell>
          <cell r="J701">
            <v>1.6899999999999998E-2</v>
          </cell>
          <cell r="K701">
            <v>0</v>
          </cell>
          <cell r="L701">
            <v>2.9999999999999997E-4</v>
          </cell>
          <cell r="M701">
            <v>0</v>
          </cell>
          <cell r="N701">
            <v>0.21200000000000002</v>
          </cell>
          <cell r="O701">
            <v>2.4017859045552259E-3</v>
          </cell>
        </row>
        <row r="702">
          <cell r="B702">
            <v>3.8140000000000001E-3</v>
          </cell>
          <cell r="C702">
            <v>2.428E-3</v>
          </cell>
          <cell r="D702">
            <v>8.7070000000000012E-3</v>
          </cell>
          <cell r="E702">
            <v>1.7762E-2</v>
          </cell>
          <cell r="F702">
            <v>2.0033000000000002E-2</v>
          </cell>
          <cell r="G702">
            <v>1.5264E-2</v>
          </cell>
          <cell r="H702">
            <v>1.3736E-2</v>
          </cell>
          <cell r="I702">
            <v>3.6469999999999995E-2</v>
          </cell>
          <cell r="J702">
            <v>4.7563000000000001E-2</v>
          </cell>
          <cell r="K702">
            <v>0.49150700000000003</v>
          </cell>
          <cell r="L702">
            <v>0.60983600000000004</v>
          </cell>
          <cell r="M702">
            <v>0.54633399999999999</v>
          </cell>
          <cell r="N702">
            <v>1.8134540000000001</v>
          </cell>
          <cell r="O702">
            <v>1.9253176714066428E-2</v>
          </cell>
        </row>
        <row r="703">
          <cell r="B703">
            <v>0</v>
          </cell>
          <cell r="C703">
            <v>0</v>
          </cell>
          <cell r="D703">
            <v>0</v>
          </cell>
          <cell r="E703">
            <v>0</v>
          </cell>
          <cell r="F703">
            <v>0</v>
          </cell>
          <cell r="G703">
            <v>0</v>
          </cell>
          <cell r="H703">
            <v>0</v>
          </cell>
          <cell r="I703">
            <v>0</v>
          </cell>
          <cell r="J703">
            <v>0</v>
          </cell>
          <cell r="K703">
            <v>0</v>
          </cell>
          <cell r="L703">
            <v>0</v>
          </cell>
          <cell r="M703">
            <v>0</v>
          </cell>
          <cell r="N703">
            <v>0</v>
          </cell>
          <cell r="O703">
            <v>0</v>
          </cell>
        </row>
        <row r="704">
          <cell r="B704">
            <v>283.211997</v>
          </cell>
          <cell r="C704">
            <v>166.43351100000001</v>
          </cell>
          <cell r="D704">
            <v>149.89263</v>
          </cell>
          <cell r="E704">
            <v>139.25497300000001</v>
          </cell>
          <cell r="F704">
            <v>99.634473999999997</v>
          </cell>
          <cell r="G704">
            <v>68.746934999999993</v>
          </cell>
          <cell r="H704">
            <v>2.3717470000000005</v>
          </cell>
          <cell r="I704">
            <v>70.780788000000001</v>
          </cell>
          <cell r="J704">
            <v>87.479300000000009</v>
          </cell>
          <cell r="K704">
            <v>115.13474000000001</v>
          </cell>
          <cell r="L704">
            <v>148.05115499999999</v>
          </cell>
          <cell r="M704">
            <v>170.98197200000001</v>
          </cell>
          <cell r="N704">
            <v>1501.9742219999998</v>
          </cell>
          <cell r="O704">
            <v>4.8964465986423872E-2</v>
          </cell>
        </row>
        <row r="705">
          <cell r="B705">
            <v>0</v>
          </cell>
          <cell r="C705">
            <v>0</v>
          </cell>
          <cell r="D705">
            <v>0</v>
          </cell>
          <cell r="E705">
            <v>0</v>
          </cell>
          <cell r="F705">
            <v>0</v>
          </cell>
          <cell r="G705">
            <v>0</v>
          </cell>
          <cell r="H705">
            <v>0</v>
          </cell>
          <cell r="I705">
            <v>0</v>
          </cell>
          <cell r="J705">
            <v>0</v>
          </cell>
          <cell r="K705">
            <v>0</v>
          </cell>
          <cell r="L705">
            <v>0</v>
          </cell>
          <cell r="M705">
            <v>0</v>
          </cell>
          <cell r="N705">
            <v>0</v>
          </cell>
          <cell r="O705">
            <v>0</v>
          </cell>
        </row>
        <row r="706">
          <cell r="B706">
            <v>0</v>
          </cell>
          <cell r="C706">
            <v>0</v>
          </cell>
          <cell r="D706">
            <v>0</v>
          </cell>
          <cell r="E706">
            <v>0</v>
          </cell>
          <cell r="F706">
            <v>0</v>
          </cell>
          <cell r="G706">
            <v>0</v>
          </cell>
          <cell r="H706">
            <v>0</v>
          </cell>
          <cell r="I706">
            <v>0</v>
          </cell>
          <cell r="J706">
            <v>0</v>
          </cell>
          <cell r="K706">
            <v>0</v>
          </cell>
          <cell r="L706">
            <v>0</v>
          </cell>
          <cell r="M706">
            <v>0</v>
          </cell>
          <cell r="N706">
            <v>0</v>
          </cell>
          <cell r="O706">
            <v>0</v>
          </cell>
        </row>
        <row r="707">
          <cell r="B707">
            <v>1.351</v>
          </cell>
          <cell r="C707">
            <v>2.105</v>
          </cell>
          <cell r="D707">
            <v>3.444</v>
          </cell>
          <cell r="E707">
            <v>1.82</v>
          </cell>
          <cell r="F707">
            <v>1.208</v>
          </cell>
          <cell r="G707">
            <v>0.67</v>
          </cell>
          <cell r="H707">
            <v>0.79400000000000004</v>
          </cell>
          <cell r="I707">
            <v>0.52900000000000003</v>
          </cell>
          <cell r="J707">
            <v>1.488</v>
          </cell>
          <cell r="K707">
            <v>0.53700000000000003</v>
          </cell>
          <cell r="L707">
            <v>2.907</v>
          </cell>
          <cell r="M707">
            <v>1.036</v>
          </cell>
          <cell r="N707">
            <v>17.889000000000003</v>
          </cell>
          <cell r="O707">
            <v>1.8448095908846655E-2</v>
          </cell>
        </row>
        <row r="708">
          <cell r="B708">
            <v>6.8319999999999999</v>
          </cell>
          <cell r="C708">
            <v>1.0389999999999999</v>
          </cell>
          <cell r="D708">
            <v>0</v>
          </cell>
          <cell r="E708">
            <v>2.9209999999999998</v>
          </cell>
          <cell r="F708">
            <v>0</v>
          </cell>
          <cell r="G708">
            <v>0</v>
          </cell>
          <cell r="H708">
            <v>0</v>
          </cell>
          <cell r="I708">
            <v>0</v>
          </cell>
          <cell r="J708">
            <v>1.7110000000000001</v>
          </cell>
          <cell r="K708">
            <v>2.7930000000000001</v>
          </cell>
          <cell r="L708">
            <v>6.77</v>
          </cell>
          <cell r="M708">
            <v>6.4409999999999998</v>
          </cell>
          <cell r="N708">
            <v>28.506999999999998</v>
          </cell>
          <cell r="O708">
            <v>0.70094639689037175</v>
          </cell>
        </row>
        <row r="709">
          <cell r="B709">
            <v>2.0880000000000001</v>
          </cell>
          <cell r="C709">
            <v>2.5846</v>
          </cell>
          <cell r="D709">
            <v>2.2330000000000001</v>
          </cell>
          <cell r="E709">
            <v>2.4420999999999999</v>
          </cell>
          <cell r="F709">
            <v>2.9686999999999997</v>
          </cell>
          <cell r="G709">
            <v>2.6740999999999997</v>
          </cell>
          <cell r="H709">
            <v>2.3142</v>
          </cell>
          <cell r="I709">
            <v>2.5369000000000002</v>
          </cell>
          <cell r="J709">
            <v>2.0718000000000001</v>
          </cell>
          <cell r="K709">
            <v>2.581</v>
          </cell>
          <cell r="L709">
            <v>1.6964000000000001</v>
          </cell>
          <cell r="M709">
            <v>2.4251999999999998</v>
          </cell>
          <cell r="N709">
            <v>28.616</v>
          </cell>
          <cell r="O709">
            <v>8.6529658567828464E-3</v>
          </cell>
        </row>
        <row r="710">
          <cell r="B710">
            <v>11.397</v>
          </cell>
          <cell r="C710">
            <v>10.006</v>
          </cell>
          <cell r="D710">
            <v>18.135000000000002</v>
          </cell>
          <cell r="E710">
            <v>7.49</v>
          </cell>
          <cell r="F710">
            <v>6.1139999999999999</v>
          </cell>
          <cell r="G710">
            <v>7.2809999999999997</v>
          </cell>
          <cell r="H710">
            <v>6.6260000000000003</v>
          </cell>
          <cell r="I710">
            <v>4.641</v>
          </cell>
          <cell r="J710">
            <v>5.819</v>
          </cell>
          <cell r="K710">
            <v>12.545999999999999</v>
          </cell>
          <cell r="L710">
            <v>14.808999999999999</v>
          </cell>
          <cell r="M710">
            <v>15.314</v>
          </cell>
          <cell r="N710">
            <v>120.178</v>
          </cell>
          <cell r="O710">
            <v>5.6213091778923356E-2</v>
          </cell>
        </row>
        <row r="711">
          <cell r="B711">
            <v>0</v>
          </cell>
          <cell r="C711">
            <v>0</v>
          </cell>
          <cell r="D711">
            <v>0</v>
          </cell>
          <cell r="E711">
            <v>0</v>
          </cell>
          <cell r="F711">
            <v>0</v>
          </cell>
          <cell r="G711">
            <v>0</v>
          </cell>
          <cell r="H711">
            <v>0</v>
          </cell>
          <cell r="I711">
            <v>0</v>
          </cell>
          <cell r="J711">
            <v>0</v>
          </cell>
          <cell r="K711">
            <v>0</v>
          </cell>
          <cell r="L711">
            <v>0</v>
          </cell>
          <cell r="M711">
            <v>0</v>
          </cell>
          <cell r="N711">
            <v>0</v>
          </cell>
          <cell r="O711">
            <v>0</v>
          </cell>
        </row>
        <row r="712">
          <cell r="B712">
            <v>3.7740000000000003E-2</v>
          </cell>
          <cell r="C712">
            <v>0.27149000000000001</v>
          </cell>
          <cell r="D712">
            <v>0.21828</v>
          </cell>
          <cell r="E712">
            <v>3.3780000000000004E-2</v>
          </cell>
          <cell r="F712">
            <v>8.7500000000000008E-3</v>
          </cell>
          <cell r="G712">
            <v>0.11518</v>
          </cell>
          <cell r="H712">
            <v>0</v>
          </cell>
          <cell r="I712">
            <v>3.8420000000000003E-2</v>
          </cell>
          <cell r="J712">
            <v>0.38060000000000005</v>
          </cell>
          <cell r="K712">
            <v>0.10937000000000001</v>
          </cell>
          <cell r="L712">
            <v>0.33502999999999999</v>
          </cell>
          <cell r="M712">
            <v>9.4730000000000009E-2</v>
          </cell>
          <cell r="N712">
            <v>1.6433700000000002</v>
          </cell>
          <cell r="O712">
            <v>7.9252035017847618E-3</v>
          </cell>
        </row>
        <row r="713">
          <cell r="B713">
            <v>132.09781399999997</v>
          </cell>
          <cell r="C713">
            <v>86.002827000000025</v>
          </cell>
          <cell r="D713">
            <v>96.888362999999998</v>
          </cell>
          <cell r="E713">
            <v>52.310909000000002</v>
          </cell>
          <cell r="F713">
            <v>35.533891999999994</v>
          </cell>
          <cell r="G713">
            <v>50.829145000000004</v>
          </cell>
          <cell r="H713">
            <v>96.815163999999996</v>
          </cell>
          <cell r="I713">
            <v>37.492581999999999</v>
          </cell>
          <cell r="J713">
            <v>42.981420000000007</v>
          </cell>
          <cell r="K713">
            <v>62.776980999999999</v>
          </cell>
          <cell r="L713">
            <v>112.225775</v>
          </cell>
          <cell r="M713">
            <v>135.50469099999998</v>
          </cell>
          <cell r="N713">
            <v>941.45956299999989</v>
          </cell>
          <cell r="O713">
            <v>4.7542664320763942E-2</v>
          </cell>
        </row>
        <row r="714">
          <cell r="B714">
            <v>510.36825799999997</v>
          </cell>
          <cell r="C714">
            <v>342.93974800000001</v>
          </cell>
          <cell r="D714">
            <v>315.418972</v>
          </cell>
          <cell r="E714">
            <v>233.89828499999999</v>
          </cell>
          <cell r="F714">
            <v>157.66213000000002</v>
          </cell>
          <cell r="G714">
            <v>136.09337500000001</v>
          </cell>
          <cell r="H714">
            <v>111.29478800000001</v>
          </cell>
          <cell r="I714">
            <v>118.84555699999999</v>
          </cell>
          <cell r="J714">
            <v>150.74058499999998</v>
          </cell>
          <cell r="K714">
            <v>246.77762300000003</v>
          </cell>
          <cell r="L714">
            <v>378.78769500000004</v>
          </cell>
          <cell r="M714">
            <v>411.275554</v>
          </cell>
          <cell r="N714">
            <v>3114.1025699999996</v>
          </cell>
          <cell r="O714">
            <v>4.7234984328387977E-2</v>
          </cell>
        </row>
        <row r="715">
          <cell r="B715">
            <v>206.14100500000001</v>
          </cell>
          <cell r="C715">
            <v>156.205398</v>
          </cell>
          <cell r="D715">
            <v>148.64779099999998</v>
          </cell>
          <cell r="E715">
            <v>121.953813</v>
          </cell>
          <cell r="F715">
            <v>106.90447900000001</v>
          </cell>
          <cell r="G715">
            <v>94.864649</v>
          </cell>
          <cell r="H715">
            <v>74.761116999999999</v>
          </cell>
          <cell r="I715">
            <v>82.473798000000002</v>
          </cell>
          <cell r="J715">
            <v>99.572463999999997</v>
          </cell>
          <cell r="K715">
            <v>124.02225</v>
          </cell>
          <cell r="L715">
            <v>162.307759</v>
          </cell>
          <cell r="M715">
            <v>141.82248800000002</v>
          </cell>
          <cell r="N715">
            <v>1519.677011</v>
          </cell>
          <cell r="O715">
            <v>0.10309026390560058</v>
          </cell>
        </row>
        <row r="716">
          <cell r="B716">
            <v>0.26417199999999996</v>
          </cell>
          <cell r="C716">
            <v>0.430141</v>
          </cell>
          <cell r="D716">
            <v>0.45884999999999998</v>
          </cell>
          <cell r="E716">
            <v>0.26155600000000001</v>
          </cell>
          <cell r="F716">
            <v>0.22873500000000002</v>
          </cell>
          <cell r="G716">
            <v>0.28923000000000004</v>
          </cell>
          <cell r="H716">
            <v>8.9999999999999993E-3</v>
          </cell>
          <cell r="I716">
            <v>8.9999999999999993E-3</v>
          </cell>
          <cell r="J716">
            <v>1.4999999999999999E-2</v>
          </cell>
          <cell r="K716">
            <v>6.1490000000000003E-2</v>
          </cell>
          <cell r="L716">
            <v>0.12289</v>
          </cell>
          <cell r="M716">
            <v>0.17363000000000001</v>
          </cell>
          <cell r="N716">
            <v>2.3236939999999997</v>
          </cell>
          <cell r="O716">
            <v>1.0346132508863692E-3</v>
          </cell>
        </row>
        <row r="717">
          <cell r="B717">
            <v>3.14662</v>
          </cell>
          <cell r="C717">
            <v>1.95702</v>
          </cell>
          <cell r="D717">
            <v>1.4041700000000001</v>
          </cell>
          <cell r="E717">
            <v>0.94679999999999997</v>
          </cell>
          <cell r="F717">
            <v>0.27111000000000002</v>
          </cell>
          <cell r="G717">
            <v>0.1724</v>
          </cell>
          <cell r="H717">
            <v>8.3360000000000004E-2</v>
          </cell>
          <cell r="I717">
            <v>0.10556</v>
          </cell>
          <cell r="J717">
            <v>0.17888999999999999</v>
          </cell>
          <cell r="K717">
            <v>0.66465999999999992</v>
          </cell>
          <cell r="L717">
            <v>1.2731399999999999</v>
          </cell>
          <cell r="M717">
            <v>2.36714</v>
          </cell>
          <cell r="N717">
            <v>12.570869999999999</v>
          </cell>
          <cell r="O717">
            <v>2.3621161062442365E-2</v>
          </cell>
        </row>
        <row r="718">
          <cell r="B718">
            <v>2.208224</v>
          </cell>
          <cell r="C718">
            <v>1.255925</v>
          </cell>
          <cell r="D718">
            <v>0.98887700000000012</v>
          </cell>
          <cell r="E718">
            <v>0.81204600000000005</v>
          </cell>
          <cell r="F718">
            <v>0.170679</v>
          </cell>
          <cell r="G718">
            <v>0.12078999999999999</v>
          </cell>
          <cell r="H718">
            <v>5.9519999999999997E-2</v>
          </cell>
          <cell r="I718">
            <v>5.407E-2</v>
          </cell>
          <cell r="J718">
            <v>8.0860000000000001E-2</v>
          </cell>
          <cell r="K718">
            <v>0.69239800000000007</v>
          </cell>
          <cell r="L718">
            <v>1.495209</v>
          </cell>
          <cell r="M718">
            <v>2.0023919999999999</v>
          </cell>
          <cell r="N718">
            <v>9.9409900000000011</v>
          </cell>
          <cell r="O718">
            <v>4.1829203821224695E-2</v>
          </cell>
        </row>
        <row r="719">
          <cell r="B719">
            <v>1.29525</v>
          </cell>
          <cell r="C719">
            <v>1.08507</v>
          </cell>
          <cell r="D719">
            <v>1.0360400000000001</v>
          </cell>
          <cell r="E719">
            <v>0.73950000000000005</v>
          </cell>
          <cell r="F719">
            <v>0.67216000000000009</v>
          </cell>
          <cell r="G719">
            <v>0.59483000000000008</v>
          </cell>
          <cell r="H719">
            <v>0.57152999999999998</v>
          </cell>
          <cell r="I719">
            <v>0.59140999999999999</v>
          </cell>
          <cell r="J719">
            <v>0.55513999999999997</v>
          </cell>
          <cell r="K719">
            <v>0.87435000000000007</v>
          </cell>
          <cell r="L719">
            <v>1.1335899999999999</v>
          </cell>
          <cell r="M719">
            <v>1.3458200000000002</v>
          </cell>
          <cell r="N719">
            <v>10.49469</v>
          </cell>
          <cell r="O719">
            <v>1.9894294123642232E-2</v>
          </cell>
        </row>
        <row r="720">
          <cell r="B720">
            <v>203.10103799999999</v>
          </cell>
          <cell r="C720">
            <v>125.560889</v>
          </cell>
          <cell r="D720">
            <v>115.10428899999999</v>
          </cell>
          <cell r="E720">
            <v>79.311530999999988</v>
          </cell>
          <cell r="F720">
            <v>37.682887000000001</v>
          </cell>
          <cell r="G720">
            <v>31.207670999999998</v>
          </cell>
          <cell r="H720">
            <v>29.024715</v>
          </cell>
          <cell r="I720">
            <v>28.129246000000002</v>
          </cell>
          <cell r="J720">
            <v>40.427946000000006</v>
          </cell>
          <cell r="K720">
            <v>88.792622999999992</v>
          </cell>
          <cell r="L720">
            <v>150.94657699999999</v>
          </cell>
          <cell r="M720">
            <v>182.320055</v>
          </cell>
          <cell r="N720">
            <v>1111.6094669999998</v>
          </cell>
          <cell r="O720">
            <v>3.592909139967855E-2</v>
          </cell>
        </row>
        <row r="721">
          <cell r="B721">
            <v>93.670826999999989</v>
          </cell>
          <cell r="C721">
            <v>56.129656999999995</v>
          </cell>
          <cell r="D721">
            <v>47.551063000000013</v>
          </cell>
          <cell r="E721">
            <v>29.775099000000001</v>
          </cell>
          <cell r="F721">
            <v>11.727079999999999</v>
          </cell>
          <cell r="G721">
            <v>8.8438049999999997</v>
          </cell>
          <cell r="H721">
            <v>6.7755459999999994</v>
          </cell>
          <cell r="I721">
            <v>7.4724729999999999</v>
          </cell>
          <cell r="J721">
            <v>9.8068830000000009</v>
          </cell>
          <cell r="K721">
            <v>31.229406000000008</v>
          </cell>
          <cell r="L721">
            <v>60.546701000000006</v>
          </cell>
          <cell r="M721">
            <v>80.154529999999994</v>
          </cell>
          <cell r="N721">
            <v>443.68306999999993</v>
          </cell>
          <cell r="O721">
            <v>2.9190314457199995E-2</v>
          </cell>
        </row>
        <row r="722">
          <cell r="B722">
            <v>0.5411220000000001</v>
          </cell>
          <cell r="C722">
            <v>0.31564800000000004</v>
          </cell>
          <cell r="D722">
            <v>0.22789199999999998</v>
          </cell>
          <cell r="E722">
            <v>9.7939999999999999E-2</v>
          </cell>
          <cell r="F722">
            <v>5.0000000000000001E-3</v>
          </cell>
          <cell r="G722">
            <v>0</v>
          </cell>
          <cell r="H722">
            <v>0.01</v>
          </cell>
          <cell r="I722">
            <v>0.01</v>
          </cell>
          <cell r="J722">
            <v>0.10340200000000001</v>
          </cell>
          <cell r="K722">
            <v>0.44044599999999995</v>
          </cell>
          <cell r="L722">
            <v>0.96182899999999993</v>
          </cell>
          <cell r="M722">
            <v>1.089499</v>
          </cell>
          <cell r="N722">
            <v>3.802778</v>
          </cell>
          <cell r="O722">
            <v>2.5272861454787555E-3</v>
          </cell>
        </row>
        <row r="730">
          <cell r="B730">
            <v>42692.914543999999</v>
          </cell>
          <cell r="C730">
            <v>28536.291993999999</v>
          </cell>
          <cell r="D730">
            <v>0.66840814919276692</v>
          </cell>
          <cell r="E730">
            <v>23608.642957000004</v>
          </cell>
          <cell r="F730">
            <v>15068.251833999999</v>
          </cell>
          <cell r="G730">
            <v>0.63825150227587457</v>
          </cell>
          <cell r="H730">
            <v>18487.029532999994</v>
          </cell>
          <cell r="I730">
            <v>10986.872925</v>
          </cell>
          <cell r="J730">
            <v>0.59430169164754387</v>
          </cell>
          <cell r="K730">
            <v>39934.905305</v>
          </cell>
          <cell r="L730">
            <v>25994.397488000006</v>
          </cell>
          <cell r="M730">
            <v>0.65091922190548956</v>
          </cell>
          <cell r="N730">
            <v>124723.492339</v>
          </cell>
          <cell r="O730">
            <v>80585.814240999985</v>
          </cell>
          <cell r="P730">
            <v>0.64611576159178363</v>
          </cell>
        </row>
        <row r="731">
          <cell r="B731">
            <v>7317.1892499999985</v>
          </cell>
          <cell r="C731">
            <v>5533.8727340000005</v>
          </cell>
          <cell r="D731">
            <v>0.75628394249882247</v>
          </cell>
          <cell r="E731">
            <v>5442.4795040000026</v>
          </cell>
          <cell r="F731">
            <v>4194.5146349999995</v>
          </cell>
          <cell r="G731">
            <v>0.77069920647697443</v>
          </cell>
          <cell r="H731">
            <v>4690.8628080000026</v>
          </cell>
          <cell r="I731">
            <v>3419.6007849999996</v>
          </cell>
          <cell r="J731">
            <v>0.72899185607561634</v>
          </cell>
          <cell r="K731">
            <v>6868.4571320000005</v>
          </cell>
          <cell r="L731">
            <v>4693.7490260000004</v>
          </cell>
          <cell r="M731">
            <v>0.68337749450774332</v>
          </cell>
          <cell r="N731">
            <v>24318.988694000003</v>
          </cell>
          <cell r="O731">
            <v>17841.73718</v>
          </cell>
          <cell r="P731">
            <v>0.73365456946003371</v>
          </cell>
        </row>
        <row r="732">
          <cell r="B732">
            <v>588.92313899999965</v>
          </cell>
          <cell r="C732">
            <v>554.43162500000017</v>
          </cell>
          <cell r="D732">
            <v>0.94143291082336045</v>
          </cell>
          <cell r="E732">
            <v>409.45554000000004</v>
          </cell>
          <cell r="F732">
            <v>377.72641499999997</v>
          </cell>
          <cell r="G732">
            <v>0.92250898595730302</v>
          </cell>
          <cell r="H732">
            <v>371.56228200000032</v>
          </cell>
          <cell r="I732">
            <v>334.87395899999996</v>
          </cell>
          <cell r="J732">
            <v>0.90125929143690553</v>
          </cell>
          <cell r="K732">
            <v>601.29062000000079</v>
          </cell>
          <cell r="L732">
            <v>563.87569899999994</v>
          </cell>
          <cell r="M732">
            <v>0.93777564499509269</v>
          </cell>
          <cell r="N732">
            <v>1971.2315810000009</v>
          </cell>
          <cell r="O732">
            <v>1830.907698</v>
          </cell>
          <cell r="P732">
            <v>0.92881410568269462</v>
          </cell>
        </row>
        <row r="733">
          <cell r="B733">
            <v>3029.5087869999993</v>
          </cell>
          <cell r="C733">
            <v>2164.1460689999999</v>
          </cell>
          <cell r="D733">
            <v>0.71435543553681746</v>
          </cell>
          <cell r="E733">
            <v>1247.1947249999996</v>
          </cell>
          <cell r="F733">
            <v>790.7399969999999</v>
          </cell>
          <cell r="G733">
            <v>0.63401486644357008</v>
          </cell>
          <cell r="H733">
            <v>663.06868199999997</v>
          </cell>
          <cell r="I733">
            <v>474.79192499999999</v>
          </cell>
          <cell r="J733">
            <v>0.71605240586524943</v>
          </cell>
          <cell r="K733">
            <v>2727.2325609999994</v>
          </cell>
          <cell r="L733">
            <v>1975.3308199999999</v>
          </cell>
          <cell r="M733">
            <v>0.72429863453804677</v>
          </cell>
          <cell r="N733">
            <v>7667.0047549999981</v>
          </cell>
          <cell r="O733">
            <v>5405.0088109999997</v>
          </cell>
          <cell r="P733">
            <v>0.70497006115395333</v>
          </cell>
        </row>
        <row r="734">
          <cell r="B734">
            <v>28.143942999999997</v>
          </cell>
          <cell r="C734"/>
          <cell r="D734">
            <v>0</v>
          </cell>
          <cell r="E734">
            <v>33.128182000000002</v>
          </cell>
          <cell r="F734"/>
          <cell r="G734">
            <v>0</v>
          </cell>
          <cell r="H734">
            <v>30.70467</v>
          </cell>
          <cell r="I734"/>
          <cell r="J734">
            <v>0</v>
          </cell>
          <cell r="K734">
            <v>22.372195000000001</v>
          </cell>
          <cell r="L734"/>
          <cell r="M734">
            <v>0</v>
          </cell>
          <cell r="N734">
            <v>114.34899000000001</v>
          </cell>
          <cell r="O734">
            <v>0</v>
          </cell>
          <cell r="P734">
            <v>0</v>
          </cell>
        </row>
        <row r="735">
          <cell r="B735">
            <v>31.268870351584564</v>
          </cell>
          <cell r="C735"/>
          <cell r="D735">
            <v>0</v>
          </cell>
          <cell r="E735">
            <v>21.309632085333693</v>
          </cell>
          <cell r="F735"/>
          <cell r="G735">
            <v>0</v>
          </cell>
          <cell r="H735">
            <v>19.004635564259143</v>
          </cell>
          <cell r="I735"/>
          <cell r="J735">
            <v>0</v>
          </cell>
          <cell r="K735">
            <v>29.552436998822603</v>
          </cell>
          <cell r="L735"/>
          <cell r="M735">
            <v>0</v>
          </cell>
          <cell r="N735">
            <v>101.135575</v>
          </cell>
          <cell r="O735">
            <v>0</v>
          </cell>
          <cell r="P735">
            <v>0</v>
          </cell>
        </row>
        <row r="736">
          <cell r="B736">
            <v>0.60320999999999991</v>
          </cell>
          <cell r="C736"/>
          <cell r="D736">
            <v>0</v>
          </cell>
          <cell r="E736">
            <v>0.31223000000000001</v>
          </cell>
          <cell r="F736"/>
          <cell r="G736">
            <v>0</v>
          </cell>
          <cell r="H736">
            <v>0.35531000000000001</v>
          </cell>
          <cell r="I736"/>
          <cell r="J736">
            <v>0</v>
          </cell>
          <cell r="K736">
            <v>0.77453900000000009</v>
          </cell>
          <cell r="L736"/>
          <cell r="M736">
            <v>0</v>
          </cell>
          <cell r="N736">
            <v>2.0452890000000004</v>
          </cell>
          <cell r="O736">
            <v>0</v>
          </cell>
          <cell r="P736">
            <v>0</v>
          </cell>
        </row>
        <row r="737">
          <cell r="B737">
            <v>17181.139490000001</v>
          </cell>
          <cell r="C737">
            <v>14418.603309999999</v>
          </cell>
          <cell r="D737">
            <v>0.8392111197509402</v>
          </cell>
          <cell r="E737">
            <v>7857.3120189999981</v>
          </cell>
          <cell r="F737">
            <v>6279.3406560000003</v>
          </cell>
          <cell r="G737">
            <v>0.79917160484600092</v>
          </cell>
          <cell r="H737">
            <v>5090.9117819999992</v>
          </cell>
          <cell r="I737">
            <v>3864.9246109999995</v>
          </cell>
          <cell r="J737">
            <v>0.75918121870924227</v>
          </cell>
          <cell r="K737">
            <v>15025.105826999998</v>
          </cell>
          <cell r="L737">
            <v>12596.302076</v>
          </cell>
          <cell r="M737">
            <v>0.83835030654922538</v>
          </cell>
          <cell r="N737">
            <v>45154.469117999994</v>
          </cell>
          <cell r="O737">
            <v>37159.170652999994</v>
          </cell>
          <cell r="P737">
            <v>0.82293450413277425</v>
          </cell>
        </row>
        <row r="738">
          <cell r="B738">
            <v>603.74800000000005</v>
          </cell>
          <cell r="C738">
            <v>0</v>
          </cell>
          <cell r="D738">
            <v>0</v>
          </cell>
          <cell r="E738">
            <v>257.66300000000001</v>
          </cell>
          <cell r="F738">
            <v>0</v>
          </cell>
          <cell r="G738">
            <v>0</v>
          </cell>
          <cell r="H738">
            <v>76.334000000000003</v>
          </cell>
          <cell r="I738">
            <v>0</v>
          </cell>
          <cell r="J738">
            <v>0</v>
          </cell>
          <cell r="K738">
            <v>647.90099999999995</v>
          </cell>
          <cell r="L738">
            <v>0</v>
          </cell>
          <cell r="M738">
            <v>0</v>
          </cell>
          <cell r="N738">
            <v>1585.6460000000002</v>
          </cell>
          <cell r="O738">
            <v>0</v>
          </cell>
          <cell r="P738">
            <v>0</v>
          </cell>
        </row>
        <row r="739">
          <cell r="B739">
            <v>0</v>
          </cell>
          <cell r="C739"/>
          <cell r="D739">
            <v>0</v>
          </cell>
          <cell r="E739">
            <v>0</v>
          </cell>
          <cell r="F739"/>
          <cell r="H739">
            <v>0</v>
          </cell>
          <cell r="I739"/>
          <cell r="K739">
            <v>5.6000000000000001E-2</v>
          </cell>
          <cell r="L739"/>
          <cell r="N739">
            <v>5.6000000000000001E-2</v>
          </cell>
          <cell r="O739">
            <v>0</v>
          </cell>
          <cell r="P739">
            <v>0</v>
          </cell>
        </row>
        <row r="740">
          <cell r="B740">
            <v>1683.356769</v>
          </cell>
          <cell r="C740">
            <v>242.61693300000002</v>
          </cell>
          <cell r="D740">
            <v>0.14412686452921497</v>
          </cell>
          <cell r="E740">
            <v>1576.9098390000001</v>
          </cell>
          <cell r="F740">
            <v>221.158466</v>
          </cell>
          <cell r="G740">
            <v>0.14024800944881413</v>
          </cell>
          <cell r="H740">
            <v>1513.4983689999999</v>
          </cell>
          <cell r="I740">
            <v>173.16071299999999</v>
          </cell>
          <cell r="J740">
            <v>0.11441090162152662</v>
          </cell>
          <cell r="K740">
            <v>1588.1213769999999</v>
          </cell>
          <cell r="L740">
            <v>168.90446599999999</v>
          </cell>
          <cell r="M740">
            <v>0.10635488473750328</v>
          </cell>
          <cell r="N740">
            <v>6361.8863540000002</v>
          </cell>
          <cell r="O740">
            <v>805.84057799999994</v>
          </cell>
          <cell r="P740">
            <v>0.12666692442459809</v>
          </cell>
        </row>
        <row r="741">
          <cell r="B741">
            <v>50.687495000000006</v>
          </cell>
          <cell r="C741">
            <v>46.341985000000008</v>
          </cell>
          <cell r="D741">
            <v>0.91426859820158801</v>
          </cell>
          <cell r="E741">
            <v>35.714547999999994</v>
          </cell>
          <cell r="F741">
            <v>14.860562</v>
          </cell>
          <cell r="G741">
            <v>0.41609268021535656</v>
          </cell>
          <cell r="H741">
            <v>24.228149000000002</v>
          </cell>
          <cell r="I741">
            <v>14.694474999999999</v>
          </cell>
          <cell r="J741">
            <v>0.60650423604378512</v>
          </cell>
          <cell r="K741">
            <v>89.561138</v>
          </cell>
          <cell r="L741">
            <v>84.342062999999996</v>
          </cell>
          <cell r="M741">
            <v>0.94172612009463297</v>
          </cell>
          <cell r="N741">
            <v>200.19132999999999</v>
          </cell>
          <cell r="O741">
            <v>160.23908499999999</v>
          </cell>
          <cell r="P741">
            <v>0.80042969393329866</v>
          </cell>
        </row>
        <row r="742">
          <cell r="B742">
            <v>1087.35636</v>
          </cell>
          <cell r="C742">
            <v>894.97812399999998</v>
          </cell>
          <cell r="D742">
            <v>0.82307710417953506</v>
          </cell>
          <cell r="E742">
            <v>875.69544500000006</v>
          </cell>
          <cell r="F742">
            <v>699.75811499999998</v>
          </cell>
          <cell r="G742">
            <v>0.79908844906690124</v>
          </cell>
          <cell r="H742">
            <v>721.75520400000005</v>
          </cell>
          <cell r="I742">
            <v>562.15834599999994</v>
          </cell>
          <cell r="J742">
            <v>0.77887674780104521</v>
          </cell>
          <cell r="K742">
            <v>1062.6119569999998</v>
          </cell>
          <cell r="L742">
            <v>851.9891090000001</v>
          </cell>
          <cell r="M742">
            <v>0.80178761718940472</v>
          </cell>
          <cell r="N742">
            <v>3747.4189660000002</v>
          </cell>
          <cell r="O742">
            <v>3008.8836940000001</v>
          </cell>
          <cell r="P742">
            <v>0.80292161653109373</v>
          </cell>
        </row>
        <row r="743">
          <cell r="B743">
            <v>1564.9730070000001</v>
          </cell>
          <cell r="C743">
            <v>1101.7988419999999</v>
          </cell>
          <cell r="D743">
            <v>0.7040369623448719</v>
          </cell>
          <cell r="E743">
            <v>1676.1741089999998</v>
          </cell>
          <cell r="F743">
            <v>1038.5827870000001</v>
          </cell>
          <cell r="G743">
            <v>0.61961509930469894</v>
          </cell>
          <cell r="H743">
            <v>1410.3849749999995</v>
          </cell>
          <cell r="I743">
            <v>753.60035200000004</v>
          </cell>
          <cell r="J743">
            <v>0.53432244767071513</v>
          </cell>
          <cell r="K743">
            <v>1575.8594730000004</v>
          </cell>
          <cell r="L743">
            <v>1071.3280540000001</v>
          </cell>
          <cell r="M743">
            <v>0.67983730298012413</v>
          </cell>
          <cell r="N743">
            <v>6227.3915639999996</v>
          </cell>
          <cell r="O743">
            <v>3965.310035</v>
          </cell>
          <cell r="P743">
            <v>0.63675296378071145</v>
          </cell>
        </row>
        <row r="744">
          <cell r="B744">
            <v>0</v>
          </cell>
          <cell r="C744"/>
          <cell r="D744">
            <v>0</v>
          </cell>
          <cell r="E744">
            <v>0</v>
          </cell>
          <cell r="F744"/>
          <cell r="G744">
            <v>0</v>
          </cell>
          <cell r="H744">
            <v>0</v>
          </cell>
          <cell r="I744"/>
          <cell r="J744">
            <v>0</v>
          </cell>
          <cell r="K744">
            <v>0</v>
          </cell>
          <cell r="L744"/>
          <cell r="M744">
            <v>0</v>
          </cell>
          <cell r="N744">
            <v>0</v>
          </cell>
          <cell r="O744">
            <v>0</v>
          </cell>
          <cell r="P744">
            <v>0</v>
          </cell>
        </row>
        <row r="745">
          <cell r="B745">
            <v>150.61838499999993</v>
          </cell>
          <cell r="C745">
            <v>10.238164999999999</v>
          </cell>
          <cell r="D745">
            <v>6.7974205141025798E-2</v>
          </cell>
          <cell r="E745">
            <v>42.450749000000023</v>
          </cell>
          <cell r="F745">
            <v>3.6378960000000005</v>
          </cell>
          <cell r="G745">
            <v>8.5696862498232912E-2</v>
          </cell>
          <cell r="H745">
            <v>12.665517000000003</v>
          </cell>
          <cell r="I745">
            <v>5.2314190000000007</v>
          </cell>
          <cell r="J745">
            <v>0.41304425235858905</v>
          </cell>
          <cell r="K745">
            <v>62.503631000000006</v>
          </cell>
          <cell r="L745">
            <v>18.833727000000003</v>
          </cell>
          <cell r="M745">
            <v>0.30132212638974526</v>
          </cell>
          <cell r="N745">
            <v>268.23828199999997</v>
          </cell>
          <cell r="O745">
            <v>37.941207000000006</v>
          </cell>
          <cell r="P745">
            <v>0.14144590666592477</v>
          </cell>
        </row>
        <row r="746">
          <cell r="B746">
            <v>9375.3978386484232</v>
          </cell>
          <cell r="C746">
            <v>3569.2642069999997</v>
          </cell>
          <cell r="D746">
            <v>0.38070535975405095</v>
          </cell>
          <cell r="E746">
            <v>4132.8434349146655</v>
          </cell>
          <cell r="F746">
            <v>1447.9323049999991</v>
          </cell>
          <cell r="G746">
            <v>0.35034772737039238</v>
          </cell>
          <cell r="H746">
            <v>3861.6931494357359</v>
          </cell>
          <cell r="I746">
            <v>1383.8363400000007</v>
          </cell>
          <cell r="J746">
            <v>0.35834963743875003</v>
          </cell>
          <cell r="K746">
            <v>9633.5054180011757</v>
          </cell>
          <cell r="L746">
            <v>3969.7424480000018</v>
          </cell>
          <cell r="M746">
            <v>0.41207663002733541</v>
          </cell>
          <cell r="N746">
            <v>27003.439841000003</v>
          </cell>
          <cell r="O746">
            <v>10370.775300000001</v>
          </cell>
          <cell r="P746">
            <v>0.38405385984395185</v>
          </cell>
        </row>
      </sheetData>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ní"/>
      <sheetName val="Obsah"/>
      <sheetName val="Úvod"/>
      <sheetName val="1"/>
      <sheetName val="2"/>
      <sheetName val="3"/>
      <sheetName val="4.1"/>
      <sheetName val="4.2"/>
      <sheetName val="4.3"/>
      <sheetName val="5.1"/>
      <sheetName val="5.2"/>
      <sheetName val="5.3"/>
      <sheetName val="5.4"/>
      <sheetName val="6"/>
      <sheetName val="7.1"/>
      <sheetName val="7.2"/>
      <sheetName val="8.1"/>
      <sheetName val="8.2"/>
      <sheetName val="14.2"/>
      <sheetName val="14.3"/>
      <sheetName val="14.4"/>
      <sheetName val="14.5"/>
      <sheetName val="14.6"/>
      <sheetName val="14.7"/>
      <sheetName val="14.8"/>
      <sheetName val="14.9"/>
      <sheetName val="14.10"/>
      <sheetName val="14.11"/>
      <sheetName val="14.12"/>
      <sheetName val="14.13"/>
      <sheetName val="14.14"/>
      <sheetName val="8.3"/>
      <sheetName val="8.4"/>
      <sheetName val="8.5"/>
      <sheetName val="8.6"/>
      <sheetName val="8.7"/>
      <sheetName val="8.8"/>
      <sheetName val="8.9"/>
      <sheetName val="8.10"/>
      <sheetName val="8.11"/>
      <sheetName val="8.12"/>
      <sheetName val="8.13"/>
      <sheetName val="8.14"/>
      <sheetName val="9"/>
      <sheetName val="10.1"/>
      <sheetName val="10.2"/>
      <sheetName val="10.3"/>
      <sheetName val="10.4"/>
      <sheetName val="10.5"/>
      <sheetName val="10.6"/>
      <sheetName val="11.1"/>
      <sheetName val="11.2"/>
      <sheetName val="Obálka"/>
      <sheetName val="Cz"/>
      <sheetName val="En"/>
      <sheetName val="List2"/>
    </sheetNames>
    <sheetDataSet>
      <sheetData sheetId="0"/>
      <sheetData sheetId="1"/>
      <sheetData sheetId="2"/>
      <sheetData sheetId="3"/>
      <sheetData sheetId="4"/>
      <sheetData sheetId="5">
        <row r="14">
          <cell r="B14">
            <v>11768.183591999999</v>
          </cell>
          <cell r="C14">
            <v>8188.6469299999972</v>
          </cell>
          <cell r="D14">
            <v>7516.9039679999996</v>
          </cell>
          <cell r="E14">
            <v>5510.6873450000003</v>
          </cell>
          <cell r="F14">
            <v>3464.0072140000007</v>
          </cell>
          <cell r="G14">
            <v>2740.1638940000003</v>
          </cell>
          <cell r="H14">
            <v>2450.8204420000002</v>
          </cell>
          <cell r="I14">
            <v>2500.1212150000006</v>
          </cell>
          <cell r="J14">
            <v>3222.2795740000001</v>
          </cell>
          <cell r="K14">
            <v>5957.8148639999999</v>
          </cell>
          <cell r="L14">
            <v>9122.2104070000005</v>
          </cell>
          <cell r="M14">
            <v>10560.748887999998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Motiv_ERU_2206">
  <a:themeElements>
    <a:clrScheme name="ERU">
      <a:dk1>
        <a:srgbClr val="262626"/>
      </a:dk1>
      <a:lt1>
        <a:sysClr val="window" lastClr="FFFFFF"/>
      </a:lt1>
      <a:dk2>
        <a:srgbClr val="233060"/>
      </a:dk2>
      <a:lt2>
        <a:srgbClr val="D0D0D0"/>
      </a:lt2>
      <a:accent1>
        <a:srgbClr val="233060"/>
      </a:accent1>
      <a:accent2>
        <a:srgbClr val="5A6588"/>
      </a:accent2>
      <a:accent3>
        <a:srgbClr val="9198B0"/>
      </a:accent3>
      <a:accent4>
        <a:srgbClr val="C8CBD7"/>
      </a:accent4>
      <a:accent5>
        <a:srgbClr val="DF2B20"/>
      </a:accent5>
      <a:accent6>
        <a:srgbClr val="E86158"/>
      </a:accent6>
      <a:hlink>
        <a:srgbClr val="0563C1"/>
      </a:hlink>
      <a:folHlink>
        <a:srgbClr val="DF2B20"/>
      </a:folHlink>
    </a:clrScheme>
    <a:fontScheme name="Výchozí">
      <a:majorFont>
        <a:latin typeface="Arial"/>
        <a:ea typeface=""/>
        <a:cs typeface=""/>
      </a:majorFont>
      <a:minorFont>
        <a:latin typeface="Arial"/>
        <a:ea typeface=""/>
        <a:cs typeface=""/>
      </a:minorFont>
    </a:fontScheme>
    <a:fmtScheme name="Motiv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Motiv_ERU" id="{9FFB561D-4E9C-47DD-93C1-073C5FD388E9}" vid="{664F4A23-A473-446F-B730-8F377D84977F}"/>
    </a:ext>
  </a:extLst>
</a:theme>
</file>

<file path=xl/theme/themeOverride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2C69A-B170-4D1D-B463-105E4FC93B65}">
  <sheetPr>
    <tabColor rgb="FF92D050"/>
  </sheetPr>
  <dimension ref="A1:K50"/>
  <sheetViews>
    <sheetView showGridLines="0" showWhiteSpace="0" view="pageBreakPreview" zoomScale="70" zoomScaleNormal="58" zoomScaleSheetLayoutView="70" zoomScalePageLayoutView="70" workbookViewId="0">
      <selection activeCell="H2" sqref="H2"/>
    </sheetView>
  </sheetViews>
  <sheetFormatPr defaultColWidth="9.140625" defaultRowHeight="12.75"/>
  <cols>
    <col min="1" max="1" width="41.5703125" style="204" customWidth="1"/>
    <col min="2" max="2" width="50.42578125" style="204" customWidth="1"/>
    <col min="3" max="9" width="9.85546875" style="204" customWidth="1"/>
    <col min="10" max="10" width="10.28515625" style="204" customWidth="1"/>
    <col min="11" max="16384" width="9.140625" style="204"/>
  </cols>
  <sheetData>
    <row r="1" spans="1:11" ht="399.75" customHeight="1">
      <c r="A1" s="257" t="s">
        <v>376</v>
      </c>
      <c r="B1" s="258"/>
    </row>
    <row r="2" spans="1:11" ht="400.15" customHeight="1">
      <c r="A2" s="219"/>
      <c r="B2" s="218"/>
      <c r="C2" s="217"/>
      <c r="D2" s="217"/>
      <c r="E2" s="217"/>
      <c r="F2" s="217"/>
      <c r="G2" s="217"/>
      <c r="H2" s="217"/>
      <c r="I2" s="217"/>
      <c r="J2" s="217"/>
      <c r="K2" s="204" t="s">
        <v>73</v>
      </c>
    </row>
    <row r="3" spans="1:11">
      <c r="B3" s="216"/>
      <c r="D3" s="215"/>
      <c r="E3" s="214"/>
      <c r="F3" s="214"/>
      <c r="G3" s="214"/>
      <c r="J3" s="208"/>
    </row>
    <row r="9" spans="1:11">
      <c r="B9" s="213"/>
      <c r="I9" s="212"/>
    </row>
    <row r="10" spans="1:11">
      <c r="B10" s="207"/>
      <c r="C10" s="206"/>
    </row>
    <row r="11" spans="1:11">
      <c r="B11" s="207"/>
      <c r="C11" s="206"/>
    </row>
    <row r="12" spans="1:11">
      <c r="B12" s="207"/>
      <c r="C12" s="206"/>
    </row>
    <row r="13" spans="1:11">
      <c r="A13" s="209"/>
      <c r="B13" s="211"/>
      <c r="C13" s="210"/>
      <c r="D13" s="209"/>
      <c r="E13" s="209"/>
      <c r="F13" s="209"/>
      <c r="G13" s="209"/>
      <c r="H13" s="209"/>
      <c r="I13" s="209"/>
      <c r="J13" s="209"/>
    </row>
    <row r="14" spans="1:11">
      <c r="A14" s="209"/>
      <c r="B14" s="211"/>
      <c r="C14" s="210"/>
      <c r="D14" s="209"/>
      <c r="E14" s="209"/>
      <c r="F14" s="209"/>
      <c r="G14" s="209"/>
      <c r="H14" s="209"/>
      <c r="I14" s="209"/>
      <c r="J14" s="209"/>
    </row>
    <row r="15" spans="1:11">
      <c r="A15" s="209"/>
      <c r="B15" s="211"/>
      <c r="C15" s="210"/>
      <c r="D15" s="209"/>
      <c r="E15" s="209"/>
      <c r="F15" s="209"/>
      <c r="G15" s="209"/>
      <c r="H15" s="209"/>
      <c r="I15" s="209"/>
      <c r="J15" s="209"/>
    </row>
    <row r="16" spans="1:11">
      <c r="A16" s="209"/>
      <c r="B16" s="211"/>
      <c r="C16" s="210"/>
      <c r="D16" s="209"/>
      <c r="E16" s="209"/>
      <c r="F16" s="209"/>
      <c r="G16" s="209"/>
      <c r="H16" s="209"/>
      <c r="I16" s="209"/>
      <c r="J16" s="209"/>
    </row>
    <row r="17" spans="1:10">
      <c r="A17" s="209"/>
      <c r="B17" s="211"/>
      <c r="C17" s="210"/>
      <c r="D17" s="209"/>
      <c r="E17" s="209"/>
      <c r="F17" s="209"/>
      <c r="G17" s="209"/>
      <c r="H17" s="209"/>
      <c r="I17" s="209"/>
      <c r="J17" s="209"/>
    </row>
    <row r="18" spans="1:10">
      <c r="A18" s="209"/>
      <c r="B18" s="211"/>
      <c r="C18" s="210"/>
      <c r="D18" s="209"/>
      <c r="E18" s="209"/>
      <c r="F18" s="209"/>
      <c r="G18" s="209"/>
      <c r="H18" s="209"/>
      <c r="I18" s="209"/>
      <c r="J18" s="209"/>
    </row>
    <row r="19" spans="1:10">
      <c r="A19" s="209"/>
      <c r="B19" s="211"/>
      <c r="C19" s="210"/>
      <c r="D19" s="209"/>
      <c r="E19" s="209"/>
      <c r="F19" s="209"/>
      <c r="G19" s="209"/>
      <c r="H19" s="209"/>
      <c r="I19" s="209"/>
      <c r="J19" s="209"/>
    </row>
    <row r="21" spans="1:10">
      <c r="A21" s="209"/>
      <c r="B21" s="211"/>
      <c r="C21" s="210"/>
      <c r="D21" s="209"/>
      <c r="E21" s="209"/>
      <c r="F21" s="209"/>
      <c r="G21" s="209"/>
      <c r="H21" s="209"/>
      <c r="I21" s="209"/>
      <c r="J21" s="209"/>
    </row>
    <row r="22" spans="1:10">
      <c r="A22" s="209"/>
      <c r="B22" s="211"/>
      <c r="C22" s="210"/>
      <c r="D22" s="209"/>
      <c r="E22" s="209"/>
      <c r="F22" s="209"/>
      <c r="G22" s="209"/>
      <c r="H22" s="209"/>
      <c r="I22" s="209"/>
      <c r="J22" s="209"/>
    </row>
    <row r="23" spans="1:10">
      <c r="A23" s="209"/>
      <c r="B23" s="211"/>
      <c r="C23" s="210"/>
      <c r="D23" s="209"/>
      <c r="E23" s="209"/>
      <c r="F23" s="209"/>
      <c r="G23" s="209"/>
      <c r="H23" s="209"/>
      <c r="I23" s="209"/>
      <c r="J23" s="209"/>
    </row>
    <row r="25" spans="1:10">
      <c r="A25" s="209"/>
      <c r="C25" s="210"/>
      <c r="D25" s="209"/>
      <c r="E25" s="209"/>
      <c r="F25" s="209"/>
      <c r="G25" s="209"/>
      <c r="H25" s="209"/>
      <c r="I25" s="209"/>
      <c r="J25" s="209"/>
    </row>
    <row r="26" spans="1:10">
      <c r="A26" s="209"/>
      <c r="C26" s="210"/>
      <c r="D26" s="209"/>
      <c r="E26" s="209"/>
      <c r="F26" s="209"/>
      <c r="G26" s="209"/>
      <c r="H26" s="209"/>
      <c r="I26" s="209"/>
      <c r="J26" s="209"/>
    </row>
    <row r="27" spans="1:10">
      <c r="A27" s="209"/>
      <c r="C27" s="210"/>
      <c r="D27" s="209"/>
      <c r="E27" s="209"/>
      <c r="F27" s="209"/>
      <c r="G27" s="209"/>
      <c r="H27" s="209"/>
      <c r="I27" s="209"/>
      <c r="J27" s="209"/>
    </row>
    <row r="28" spans="1:10">
      <c r="A28" s="259"/>
      <c r="B28" s="259"/>
      <c r="C28" s="259"/>
      <c r="D28" s="259"/>
      <c r="E28" s="259"/>
      <c r="F28" s="259"/>
      <c r="G28" s="259"/>
      <c r="H28" s="259"/>
      <c r="I28" s="259"/>
      <c r="J28" s="259"/>
    </row>
    <row r="29" spans="1:10">
      <c r="A29" s="209"/>
      <c r="B29" s="211"/>
      <c r="C29" s="210"/>
      <c r="D29" s="209"/>
      <c r="E29" s="209"/>
      <c r="F29" s="209"/>
      <c r="G29" s="209"/>
      <c r="H29" s="209"/>
      <c r="I29" s="209"/>
      <c r="J29" s="209"/>
    </row>
    <row r="31" spans="1:10">
      <c r="A31" s="209"/>
      <c r="B31" s="211"/>
      <c r="C31" s="210"/>
      <c r="D31" s="209"/>
      <c r="E31" s="209"/>
      <c r="F31" s="209"/>
      <c r="G31" s="209"/>
      <c r="H31" s="209"/>
      <c r="I31" s="209"/>
      <c r="J31" s="209"/>
    </row>
    <row r="32" spans="1:10">
      <c r="A32" s="209"/>
      <c r="B32" s="211"/>
      <c r="C32" s="210"/>
      <c r="D32" s="209"/>
      <c r="E32" s="209"/>
      <c r="F32" s="209"/>
      <c r="G32" s="209"/>
      <c r="H32" s="209"/>
      <c r="I32" s="209"/>
      <c r="J32" s="209"/>
    </row>
    <row r="33" spans="1:10">
      <c r="A33" s="260"/>
      <c r="B33" s="260"/>
      <c r="C33" s="260"/>
      <c r="D33" s="260"/>
      <c r="E33" s="260"/>
      <c r="F33" s="260"/>
      <c r="G33" s="260"/>
      <c r="H33" s="260"/>
      <c r="I33" s="260"/>
      <c r="J33" s="260"/>
    </row>
    <row r="34" spans="1:10">
      <c r="B34" s="208"/>
      <c r="C34" s="208"/>
      <c r="D34" s="208"/>
      <c r="E34" s="208"/>
      <c r="F34" s="208"/>
      <c r="G34" s="208"/>
      <c r="H34" s="208"/>
      <c r="I34" s="208"/>
      <c r="J34" s="208"/>
    </row>
    <row r="37" spans="1:10">
      <c r="B37" s="207"/>
      <c r="C37" s="206"/>
    </row>
    <row r="39" spans="1:10">
      <c r="B39" s="205"/>
      <c r="C39" s="205"/>
      <c r="D39" s="205"/>
      <c r="E39" s="205"/>
      <c r="F39" s="205"/>
      <c r="G39" s="205"/>
      <c r="H39" s="205"/>
      <c r="I39" s="205"/>
    </row>
    <row r="50" spans="1:10">
      <c r="A50" s="261"/>
      <c r="B50" s="261"/>
      <c r="C50" s="261"/>
      <c r="D50" s="261"/>
      <c r="E50" s="261"/>
      <c r="F50" s="261"/>
      <c r="G50" s="261"/>
      <c r="H50" s="261"/>
      <c r="I50" s="261"/>
      <c r="J50" s="261"/>
    </row>
  </sheetData>
  <mergeCells count="4">
    <mergeCell ref="A1:B1"/>
    <mergeCell ref="A28:J28"/>
    <mergeCell ref="A33:J33"/>
    <mergeCell ref="A50:J50"/>
  </mergeCells>
  <printOptions verticalCentered="1"/>
  <pageMargins left="0.59055118110236227" right="0.59055118110236227" top="0.39370078740157483" bottom="0.59055118110236227" header="0" footer="0"/>
  <pageSetup paperSize="9" scale="99"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1">
    <tabColor rgb="FF92D050"/>
  </sheetPr>
  <dimension ref="A1:U45"/>
  <sheetViews>
    <sheetView showGridLines="0" view="pageBreakPreview" zoomScaleNormal="70" zoomScaleSheetLayoutView="100" workbookViewId="0"/>
  </sheetViews>
  <sheetFormatPr defaultColWidth="9.140625" defaultRowHeight="12.75"/>
  <cols>
    <col min="1" max="1" width="30.85546875" style="2" customWidth="1"/>
    <col min="2" max="8" width="8.28515625" style="2" customWidth="1"/>
    <col min="9" max="9" width="8.5703125" style="2" customWidth="1"/>
    <col min="10" max="10" width="9.28515625" style="2" customWidth="1"/>
    <col min="11" max="12" width="8.5703125" style="2" customWidth="1"/>
    <col min="13" max="13" width="8.7109375" style="2" customWidth="1"/>
    <col min="14" max="14" width="10.42578125" style="2" customWidth="1"/>
    <col min="15" max="15" width="8.42578125" style="2" customWidth="1"/>
    <col min="16" max="16" width="11.42578125" style="2" bestFit="1" customWidth="1"/>
    <col min="17" max="16384" width="9.140625" style="2"/>
  </cols>
  <sheetData>
    <row r="1" spans="1:21" ht="20.25">
      <c r="A1" s="137" t="s">
        <v>253</v>
      </c>
      <c r="N1" s="195" t="str">
        <f>'3'!N1</f>
        <v>2022</v>
      </c>
    </row>
    <row r="2" spans="1:21" s="61" customFormat="1" ht="18">
      <c r="A2" s="193" t="s">
        <v>254</v>
      </c>
      <c r="B2" s="22"/>
      <c r="C2" s="22"/>
      <c r="D2" s="22"/>
      <c r="E2" s="22"/>
      <c r="F2" s="22"/>
      <c r="G2" s="22"/>
      <c r="H2" s="22"/>
      <c r="I2" s="22"/>
      <c r="J2" s="22"/>
      <c r="K2" s="22"/>
      <c r="L2" s="22"/>
      <c r="M2" s="22"/>
    </row>
    <row r="3" spans="1:21" s="7" customFormat="1" ht="6" customHeight="1"/>
    <row r="4" spans="1:21" s="7" customFormat="1" ht="12">
      <c r="A4" s="270"/>
      <c r="B4" s="271" t="s">
        <v>198</v>
      </c>
      <c r="C4" s="272"/>
      <c r="D4" s="273"/>
      <c r="E4" s="272" t="s">
        <v>199</v>
      </c>
      <c r="F4" s="272"/>
      <c r="G4" s="272"/>
      <c r="H4" s="271" t="s">
        <v>200</v>
      </c>
      <c r="I4" s="272"/>
      <c r="J4" s="273"/>
      <c r="K4" s="271" t="s">
        <v>201</v>
      </c>
      <c r="L4" s="272"/>
      <c r="M4" s="273"/>
      <c r="N4" s="171" t="s">
        <v>214</v>
      </c>
    </row>
    <row r="5" spans="1:21" s="7" customFormat="1" ht="12" customHeight="1">
      <c r="A5" s="270"/>
      <c r="B5" s="224" t="s">
        <v>202</v>
      </c>
      <c r="C5" s="154" t="s">
        <v>203</v>
      </c>
      <c r="D5" s="225" t="s">
        <v>204</v>
      </c>
      <c r="E5" s="154" t="s">
        <v>205</v>
      </c>
      <c r="F5" s="154" t="s">
        <v>206</v>
      </c>
      <c r="G5" s="154" t="s">
        <v>207</v>
      </c>
      <c r="H5" s="224" t="s">
        <v>208</v>
      </c>
      <c r="I5" s="154" t="s">
        <v>209</v>
      </c>
      <c r="J5" s="225" t="s">
        <v>210</v>
      </c>
      <c r="K5" s="224" t="s">
        <v>211</v>
      </c>
      <c r="L5" s="154" t="s">
        <v>212</v>
      </c>
      <c r="M5" s="225" t="s">
        <v>213</v>
      </c>
      <c r="N5" s="155"/>
    </row>
    <row r="6" spans="1:21" s="7" customFormat="1" ht="12" customHeight="1">
      <c r="A6" s="275" t="s">
        <v>219</v>
      </c>
      <c r="B6" s="276">
        <f>SUM(B7:D7)</f>
        <v>27473.734489999995</v>
      </c>
      <c r="C6" s="265"/>
      <c r="D6" s="277"/>
      <c r="E6" s="265">
        <f>SUM(E7:G7)</f>
        <v>11714.858453000001</v>
      </c>
      <c r="F6" s="265"/>
      <c r="G6" s="265"/>
      <c r="H6" s="276">
        <f>SUM(H7:J7)</f>
        <v>8173.2212310000014</v>
      </c>
      <c r="I6" s="265"/>
      <c r="J6" s="277"/>
      <c r="K6" s="276">
        <f>SUM(K7:M7)</f>
        <v>25640.774159000001</v>
      </c>
      <c r="L6" s="265"/>
      <c r="M6" s="277"/>
      <c r="N6" s="265">
        <f>SUM(B7:M7)</f>
        <v>73002.588332999992</v>
      </c>
    </row>
    <row r="7" spans="1:21" s="7" customFormat="1" ht="12" customHeight="1">
      <c r="A7" s="275"/>
      <c r="B7" s="228">
        <f>SUM(B8:B23)</f>
        <v>11768.183591999999</v>
      </c>
      <c r="C7" s="153">
        <f t="shared" ref="C7:M7" si="0">SUM(C8:C23)</f>
        <v>8188.6469299999972</v>
      </c>
      <c r="D7" s="229">
        <f t="shared" si="0"/>
        <v>7516.9039679999996</v>
      </c>
      <c r="E7" s="153">
        <f t="shared" si="0"/>
        <v>5510.6873450000003</v>
      </c>
      <c r="F7" s="153">
        <f t="shared" si="0"/>
        <v>3464.0072140000007</v>
      </c>
      <c r="G7" s="153">
        <f t="shared" si="0"/>
        <v>2740.1638940000003</v>
      </c>
      <c r="H7" s="228">
        <f t="shared" si="0"/>
        <v>2450.8204420000002</v>
      </c>
      <c r="I7" s="153">
        <f t="shared" si="0"/>
        <v>2500.1212150000006</v>
      </c>
      <c r="J7" s="229">
        <f t="shared" si="0"/>
        <v>3222.2795740000001</v>
      </c>
      <c r="K7" s="228">
        <f t="shared" si="0"/>
        <v>5957.8148639999999</v>
      </c>
      <c r="L7" s="153">
        <f t="shared" si="0"/>
        <v>9122.2104070000005</v>
      </c>
      <c r="M7" s="229">
        <f t="shared" si="0"/>
        <v>10560.748887999998</v>
      </c>
      <c r="N7" s="265"/>
      <c r="P7" s="61"/>
      <c r="Q7" s="61"/>
      <c r="R7" s="61"/>
      <c r="S7" s="61"/>
      <c r="T7" s="61"/>
    </row>
    <row r="8" spans="1:21" s="7" customFormat="1" ht="12" customHeight="1">
      <c r="A8" s="123" t="s">
        <v>223</v>
      </c>
      <c r="B8" s="226">
        <f>'[1]Podklady RZ'!B89</f>
        <v>1220.4999549999995</v>
      </c>
      <c r="C8" s="150">
        <f>'[1]Podklady RZ'!C89</f>
        <v>986.98325</v>
      </c>
      <c r="D8" s="227">
        <f>'[1]Podklady RZ'!D89</f>
        <v>972.20342599999992</v>
      </c>
      <c r="E8" s="150">
        <f>'[1]Podklady RZ'!E89</f>
        <v>738.15990699999998</v>
      </c>
      <c r="F8" s="150">
        <f>'[1]Podklady RZ'!F89</f>
        <v>459.29699399999993</v>
      </c>
      <c r="G8" s="150">
        <f>'[1]Podklady RZ'!G89</f>
        <v>345.01661999999999</v>
      </c>
      <c r="H8" s="226">
        <f>'[1]Podklady RZ'!H89</f>
        <v>340.69512200000003</v>
      </c>
      <c r="I8" s="150">
        <f>'[1]Podklady RZ'!I89</f>
        <v>333.502272</v>
      </c>
      <c r="J8" s="227">
        <f>'[1]Podklady RZ'!J89</f>
        <v>435.85661300000021</v>
      </c>
      <c r="K8" s="226">
        <f>'[1]Podklady RZ'!K89</f>
        <v>811.61884099999997</v>
      </c>
      <c r="L8" s="150">
        <f>'[1]Podklady RZ'!L89</f>
        <v>1169.447619</v>
      </c>
      <c r="M8" s="227">
        <f>'[1]Podklady RZ'!M89</f>
        <v>1295.1068290000001</v>
      </c>
      <c r="N8" s="150">
        <f>SUM(B8:M8)</f>
        <v>9108.3874480000013</v>
      </c>
      <c r="P8" s="8"/>
      <c r="Q8" s="98"/>
      <c r="R8" s="98"/>
      <c r="S8" s="98"/>
      <c r="T8" s="98"/>
      <c r="U8" s="39"/>
    </row>
    <row r="9" spans="1:21" s="7" customFormat="1" ht="12" customHeight="1">
      <c r="A9" s="123" t="s">
        <v>224</v>
      </c>
      <c r="B9" s="226">
        <f>'[1]Podklady RZ'!B90</f>
        <v>59.325439999999993</v>
      </c>
      <c r="C9" s="150">
        <f>'[1]Podklady RZ'!C90</f>
        <v>52.214307999999996</v>
      </c>
      <c r="D9" s="227">
        <f>'[1]Podklady RZ'!D90</f>
        <v>49.038086000000014</v>
      </c>
      <c r="E9" s="150">
        <f>'[1]Podklady RZ'!E90</f>
        <v>41.555479000000012</v>
      </c>
      <c r="F9" s="150">
        <f>'[1]Podklady RZ'!F90</f>
        <v>33.151497000000006</v>
      </c>
      <c r="G9" s="150">
        <f>'[1]Podklady RZ'!G90</f>
        <v>27.405393000000011</v>
      </c>
      <c r="H9" s="226">
        <f>'[1]Podklady RZ'!H90</f>
        <v>24.831749000000002</v>
      </c>
      <c r="I9" s="150">
        <f>'[1]Podklady RZ'!I90</f>
        <v>23.646503999999997</v>
      </c>
      <c r="J9" s="227">
        <f>'[1]Podklady RZ'!J90</f>
        <v>29.360890000000015</v>
      </c>
      <c r="K9" s="226">
        <f>'[1]Podklady RZ'!K90</f>
        <v>43.199981000000008</v>
      </c>
      <c r="L9" s="150">
        <f>'[1]Podklady RZ'!L90</f>
        <v>52.973109000000001</v>
      </c>
      <c r="M9" s="227">
        <f>'[1]Podklady RZ'!M90</f>
        <v>58.784475000000022</v>
      </c>
      <c r="N9" s="150">
        <f>SUM(B9:M9)</f>
        <v>495.48691100000019</v>
      </c>
      <c r="P9" s="8"/>
      <c r="Q9" s="98"/>
      <c r="R9" s="98"/>
      <c r="S9" s="98"/>
      <c r="T9" s="98"/>
      <c r="U9" s="39"/>
    </row>
    <row r="10" spans="1:21" s="7" customFormat="1" ht="12" customHeight="1">
      <c r="A10" s="123" t="s">
        <v>225</v>
      </c>
      <c r="B10" s="226">
        <f>'[1]Podklady RZ'!B91</f>
        <v>1057.245126</v>
      </c>
      <c r="C10" s="150">
        <f>'[1]Podklady RZ'!C91</f>
        <v>633.10364000000004</v>
      </c>
      <c r="D10" s="227">
        <f>'[1]Podklady RZ'!D91</f>
        <v>577.22798399999999</v>
      </c>
      <c r="E10" s="150">
        <f>'[1]Podklady RZ'!E91</f>
        <v>391.00806299999999</v>
      </c>
      <c r="F10" s="150">
        <f>'[1]Podklady RZ'!F91</f>
        <v>157.555207</v>
      </c>
      <c r="G10" s="150">
        <f>'[1]Podklady RZ'!G91</f>
        <v>118.582306</v>
      </c>
      <c r="H10" s="226">
        <f>'[1]Podklady RZ'!H91</f>
        <v>84.394270000000006</v>
      </c>
      <c r="I10" s="150">
        <f>'[1]Podklady RZ'!I91</f>
        <v>101.172562</v>
      </c>
      <c r="J10" s="227">
        <f>'[1]Podklady RZ'!J91</f>
        <v>126.58607800000001</v>
      </c>
      <c r="K10" s="226">
        <f>'[1]Podklady RZ'!K91</f>
        <v>379.98551600000002</v>
      </c>
      <c r="L10" s="150">
        <f>'[1]Podklady RZ'!L91</f>
        <v>708.44134999999994</v>
      </c>
      <c r="M10" s="227">
        <f>'[1]Podklady RZ'!M91</f>
        <v>821.035616</v>
      </c>
      <c r="N10" s="150">
        <f>SUM(B10:M10)</f>
        <v>5156.3377179999998</v>
      </c>
      <c r="P10" s="8"/>
      <c r="Q10" s="98"/>
      <c r="R10" s="98"/>
      <c r="S10" s="98"/>
      <c r="T10" s="98"/>
      <c r="U10" s="39"/>
    </row>
    <row r="11" spans="1:21" s="7" customFormat="1" ht="12" customHeight="1">
      <c r="A11" s="123" t="s">
        <v>226</v>
      </c>
      <c r="B11" s="226">
        <f>'[1]Podklady RZ'!B92</f>
        <v>7.0131129999999997</v>
      </c>
      <c r="C11" s="150">
        <f>'[1]Podklady RZ'!C92</f>
        <v>7.0436720000000008</v>
      </c>
      <c r="D11" s="227">
        <f>'[1]Podklady RZ'!D92</f>
        <v>8.0578000000000003</v>
      </c>
      <c r="E11" s="150">
        <f>'[1]Podklady RZ'!E92</f>
        <v>7.7761800000000001</v>
      </c>
      <c r="F11" s="150">
        <f>'[1]Podklady RZ'!F92</f>
        <v>8.7895079999999997</v>
      </c>
      <c r="G11" s="150">
        <f>'[1]Podklady RZ'!G92</f>
        <v>6.9753569999999998</v>
      </c>
      <c r="H11" s="226">
        <f>'[1]Podklady RZ'!H92</f>
        <v>3.8105349999999998</v>
      </c>
      <c r="I11" s="150">
        <f>'[1]Podklady RZ'!I92</f>
        <v>9.4810760000000016</v>
      </c>
      <c r="J11" s="227">
        <f>'[1]Podklady RZ'!J92</f>
        <v>10.180546999999999</v>
      </c>
      <c r="K11" s="226">
        <f>'[1]Podklady RZ'!K92</f>
        <v>8.7015469999999997</v>
      </c>
      <c r="L11" s="150">
        <f>'[1]Podklady RZ'!L92</f>
        <v>4.518485000000001</v>
      </c>
      <c r="M11" s="227">
        <f>'[1]Podklady RZ'!M92</f>
        <v>5.9198310000000003</v>
      </c>
      <c r="N11" s="150">
        <f t="shared" ref="N11:N21" si="1">SUM(B11:M11)</f>
        <v>88.267651000000015</v>
      </c>
      <c r="P11" s="8"/>
      <c r="Q11" s="98"/>
      <c r="R11" s="98"/>
      <c r="S11" s="98"/>
      <c r="T11" s="98"/>
      <c r="U11" s="39"/>
    </row>
    <row r="12" spans="1:21" s="7" customFormat="1" ht="12" customHeight="1">
      <c r="A12" s="123" t="s">
        <v>227</v>
      </c>
      <c r="B12" s="226">
        <f>'[1]Podklady RZ'!B93</f>
        <v>12.037753901786701</v>
      </c>
      <c r="C12" s="150">
        <f>'[1]Podklady RZ'!C93</f>
        <v>8.7004922847878792</v>
      </c>
      <c r="D12" s="227">
        <f>'[1]Podklady RZ'!D93</f>
        <v>8.9156231650099826</v>
      </c>
      <c r="E12" s="150">
        <f>'[1]Podklady RZ'!E93</f>
        <v>7.5268091244679498</v>
      </c>
      <c r="F12" s="150">
        <f>'[1]Podklady RZ'!F93</f>
        <v>5.9726838815043246</v>
      </c>
      <c r="G12" s="150">
        <f>'[1]Podklady RZ'!G93</f>
        <v>6.1974480793614166</v>
      </c>
      <c r="H12" s="226">
        <f>'[1]Podklady RZ'!H93</f>
        <v>6.7944176832414813</v>
      </c>
      <c r="I12" s="150">
        <f>'[1]Podklady RZ'!I93</f>
        <v>5.4503265475520024</v>
      </c>
      <c r="J12" s="227">
        <f>'[1]Podklady RZ'!J93</f>
        <v>4.7657403334656614</v>
      </c>
      <c r="K12" s="226">
        <f>'[1]Podklady RZ'!K93</f>
        <v>8.6235030005731534</v>
      </c>
      <c r="L12" s="150">
        <f>'[1]Podklady RZ'!L93</f>
        <v>9.123164258203607</v>
      </c>
      <c r="M12" s="227">
        <f>'[1]Podklady RZ'!M93</f>
        <v>10.081896740045844</v>
      </c>
      <c r="N12" s="150">
        <f t="shared" si="1"/>
        <v>94.189858999999998</v>
      </c>
      <c r="P12" s="8"/>
      <c r="Q12" s="98"/>
      <c r="R12" s="98"/>
      <c r="S12" s="98"/>
      <c r="T12" s="98"/>
      <c r="U12" s="39"/>
    </row>
    <row r="13" spans="1:21" s="7" customFormat="1" ht="12" customHeight="1">
      <c r="A13" s="123" t="s">
        <v>228</v>
      </c>
      <c r="B13" s="226">
        <f>'[1]Podklady RZ'!B94</f>
        <v>0.27752000000000004</v>
      </c>
      <c r="C13" s="150">
        <f>'[1]Podklady RZ'!C94</f>
        <v>0.10791000000000001</v>
      </c>
      <c r="D13" s="227">
        <f>'[1]Podklady RZ'!D94</f>
        <v>0.20577999999999999</v>
      </c>
      <c r="E13" s="150">
        <f>'[1]Podklady RZ'!E94</f>
        <v>0.11462</v>
      </c>
      <c r="F13" s="150">
        <f>'[1]Podklady RZ'!F94</f>
        <v>0.10443</v>
      </c>
      <c r="G13" s="150">
        <f>'[1]Podklady RZ'!G94</f>
        <v>9.3180000000000013E-2</v>
      </c>
      <c r="H13" s="226">
        <f>'[1]Podklady RZ'!H94</f>
        <v>0.10849</v>
      </c>
      <c r="I13" s="150">
        <f>'[1]Podklady RZ'!I94</f>
        <v>0.10258</v>
      </c>
      <c r="J13" s="227">
        <f>'[1]Podklady RZ'!J94</f>
        <v>0.12323999999999999</v>
      </c>
      <c r="K13" s="226">
        <f>'[1]Podklady RZ'!K94</f>
        <v>0.18567000000000003</v>
      </c>
      <c r="L13" s="150">
        <f>'[1]Podklady RZ'!L94</f>
        <v>0.26630000000000004</v>
      </c>
      <c r="M13" s="227">
        <f>'[1]Podklady RZ'!M94</f>
        <v>0.30656899999999998</v>
      </c>
      <c r="N13" s="150">
        <f t="shared" si="1"/>
        <v>1.996289</v>
      </c>
      <c r="P13" s="8"/>
      <c r="Q13" s="98"/>
      <c r="R13" s="98"/>
      <c r="S13" s="98"/>
      <c r="T13" s="98"/>
      <c r="U13" s="39"/>
    </row>
    <row r="14" spans="1:21" s="7" customFormat="1" ht="12" customHeight="1">
      <c r="A14" s="123" t="s">
        <v>229</v>
      </c>
      <c r="B14" s="226">
        <f>'[1]Podklady RZ'!B95</f>
        <v>5337.6962889999995</v>
      </c>
      <c r="C14" s="150">
        <f>'[1]Podklady RZ'!C95</f>
        <v>3636.8974839999992</v>
      </c>
      <c r="D14" s="227">
        <f>'[1]Podklady RZ'!D95</f>
        <v>3222.66813</v>
      </c>
      <c r="E14" s="150">
        <f>'[1]Podklady RZ'!E95</f>
        <v>2323.5997669999997</v>
      </c>
      <c r="F14" s="150">
        <f>'[1]Podklady RZ'!F95</f>
        <v>1359.3184990000004</v>
      </c>
      <c r="G14" s="150">
        <f>'[1]Podklady RZ'!G95</f>
        <v>1005.5449089999998</v>
      </c>
      <c r="H14" s="226">
        <f>'[1]Podklady RZ'!H95</f>
        <v>692.00163099999986</v>
      </c>
      <c r="I14" s="150">
        <f>'[1]Podklady RZ'!I95</f>
        <v>788.20513899999992</v>
      </c>
      <c r="J14" s="227">
        <f>'[1]Podklady RZ'!J95</f>
        <v>1332.0926670000003</v>
      </c>
      <c r="K14" s="226">
        <f>'[1]Podklady RZ'!K95</f>
        <v>2432.8560779999998</v>
      </c>
      <c r="L14" s="150">
        <f>'[1]Podklady RZ'!L95</f>
        <v>3911.0620160000003</v>
      </c>
      <c r="M14" s="227">
        <f>'[1]Podklady RZ'!M95</f>
        <v>4632.8373920000004</v>
      </c>
      <c r="N14" s="150">
        <f t="shared" si="1"/>
        <v>30674.780001000003</v>
      </c>
      <c r="P14" s="8"/>
      <c r="Q14" s="98"/>
      <c r="R14" s="98"/>
      <c r="S14" s="98"/>
      <c r="T14" s="98"/>
      <c r="U14" s="39"/>
    </row>
    <row r="15" spans="1:21" s="7" customFormat="1" ht="12" customHeight="1">
      <c r="A15" s="123" t="s">
        <v>230</v>
      </c>
      <c r="B15" s="226">
        <f>'[1]Podklady RZ'!B96</f>
        <v>165.14170999999999</v>
      </c>
      <c r="C15" s="150">
        <f>'[1]Podklady RZ'!C96</f>
        <v>95.534589999999994</v>
      </c>
      <c r="D15" s="227">
        <f>'[1]Podklady RZ'!D96</f>
        <v>105.88573999999998</v>
      </c>
      <c r="E15" s="150">
        <f>'[1]Podklady RZ'!E96</f>
        <v>77.802720000000008</v>
      </c>
      <c r="F15" s="150">
        <f>'[1]Podklady RZ'!F96</f>
        <v>44.144090000000006</v>
      </c>
      <c r="G15" s="150">
        <f>'[1]Podklady RZ'!G96</f>
        <v>28.215979999999998</v>
      </c>
      <c r="H15" s="226">
        <f>'[1]Podklady RZ'!H96</f>
        <v>16.845170000000003</v>
      </c>
      <c r="I15" s="150">
        <f>'[1]Podklady RZ'!I96</f>
        <v>5.9046500000000002</v>
      </c>
      <c r="J15" s="227">
        <f>'[1]Podklady RZ'!J96</f>
        <v>9.79908</v>
      </c>
      <c r="K15" s="226">
        <f>'[1]Podklady RZ'!K96</f>
        <v>80.353499999999997</v>
      </c>
      <c r="L15" s="150">
        <f>'[1]Podklady RZ'!L96</f>
        <v>134.50604000000001</v>
      </c>
      <c r="M15" s="227">
        <f>'[1]Podklady RZ'!M96</f>
        <v>153.84072999999998</v>
      </c>
      <c r="N15" s="150">
        <f t="shared" si="1"/>
        <v>917.97400000000005</v>
      </c>
      <c r="P15" s="8"/>
      <c r="Q15" s="98"/>
      <c r="R15" s="98"/>
      <c r="S15" s="98"/>
      <c r="T15" s="98"/>
      <c r="U15" s="39"/>
    </row>
    <row r="16" spans="1:21" s="7" customFormat="1" ht="12" customHeight="1">
      <c r="A16" s="123" t="s">
        <v>231</v>
      </c>
      <c r="B16" s="226">
        <f>'[1]Podklady RZ'!B97</f>
        <v>0</v>
      </c>
      <c r="C16" s="150">
        <f>'[1]Podklady RZ'!C97</f>
        <v>0</v>
      </c>
      <c r="D16" s="227">
        <f>'[1]Podklady RZ'!D97</f>
        <v>0</v>
      </c>
      <c r="E16" s="150">
        <f>'[1]Podklady RZ'!E97</f>
        <v>0</v>
      </c>
      <c r="F16" s="150">
        <f>'[1]Podklady RZ'!F97</f>
        <v>0</v>
      </c>
      <c r="G16" s="150">
        <f>'[1]Podklady RZ'!G97</f>
        <v>0</v>
      </c>
      <c r="H16" s="226">
        <f>'[1]Podklady RZ'!H97</f>
        <v>0</v>
      </c>
      <c r="I16" s="150">
        <f>'[1]Podklady RZ'!I97</f>
        <v>0</v>
      </c>
      <c r="J16" s="227">
        <f>'[1]Podklady RZ'!J97</f>
        <v>0</v>
      </c>
      <c r="K16" s="226">
        <f>'[1]Podklady RZ'!K97</f>
        <v>0</v>
      </c>
      <c r="L16" s="150">
        <f>'[1]Podklady RZ'!L97</f>
        <v>3.5999999999999997E-2</v>
      </c>
      <c r="M16" s="227">
        <f>'[1]Podklady RZ'!M97</f>
        <v>0.02</v>
      </c>
      <c r="N16" s="150">
        <f t="shared" si="1"/>
        <v>5.5999999999999994E-2</v>
      </c>
      <c r="P16" s="8"/>
      <c r="Q16" s="98"/>
      <c r="R16" s="98"/>
      <c r="S16" s="98"/>
      <c r="T16" s="98"/>
      <c r="U16" s="39"/>
    </row>
    <row r="17" spans="1:21" s="7" customFormat="1" ht="12" customHeight="1">
      <c r="A17" s="123" t="s">
        <v>232</v>
      </c>
      <c r="B17" s="226">
        <f>'[1]Podklady RZ'!B98</f>
        <v>87.920591000000002</v>
      </c>
      <c r="C17" s="150">
        <f>'[1]Podklady RZ'!C98</f>
        <v>87.642083</v>
      </c>
      <c r="D17" s="227">
        <f>'[1]Podklady RZ'!D98</f>
        <v>75.262092999999993</v>
      </c>
      <c r="E17" s="150">
        <f>'[1]Podklady RZ'!E98</f>
        <v>93.502456000000009</v>
      </c>
      <c r="F17" s="150">
        <f>'[1]Podklady RZ'!F98</f>
        <v>74.908930999999995</v>
      </c>
      <c r="G17" s="150">
        <f>'[1]Podklady RZ'!G98</f>
        <v>82.181916999999999</v>
      </c>
      <c r="H17" s="226">
        <f>'[1]Podklady RZ'!H98</f>
        <v>81.671397999999996</v>
      </c>
      <c r="I17" s="150">
        <f>'[1]Podklady RZ'!I98</f>
        <v>74.594770000000011</v>
      </c>
      <c r="J17" s="227">
        <f>'[1]Podklady RZ'!J98</f>
        <v>64.546924000000004</v>
      </c>
      <c r="K17" s="226">
        <f>'[1]Podklady RZ'!K98</f>
        <v>69.777662000000007</v>
      </c>
      <c r="L17" s="150">
        <f>'[1]Podklady RZ'!L98</f>
        <v>88.514649999999989</v>
      </c>
      <c r="M17" s="227">
        <f>'[1]Podklady RZ'!M98</f>
        <v>89.170095999999987</v>
      </c>
      <c r="N17" s="150">
        <f t="shared" si="1"/>
        <v>969.69357099999991</v>
      </c>
      <c r="P17" s="8"/>
      <c r="Q17" s="98"/>
      <c r="R17" s="98"/>
      <c r="S17" s="98"/>
      <c r="T17" s="98"/>
      <c r="U17" s="39"/>
    </row>
    <row r="18" spans="1:21" s="7" customFormat="1" ht="12" customHeight="1">
      <c r="A18" s="123" t="s">
        <v>233</v>
      </c>
      <c r="B18" s="226">
        <f>'[1]Podklady RZ'!B99</f>
        <v>8.6092589999999998</v>
      </c>
      <c r="C18" s="150">
        <f>'[1]Podklady RZ'!C99</f>
        <v>2.5861530000000004</v>
      </c>
      <c r="D18" s="227">
        <f>'[1]Podklady RZ'!D99</f>
        <v>1.202213</v>
      </c>
      <c r="E18" s="150">
        <f>'[1]Podklady RZ'!E99</f>
        <v>4.2201209999999989</v>
      </c>
      <c r="F18" s="150">
        <f>'[1]Podklady RZ'!F99</f>
        <v>0.60944900000000002</v>
      </c>
      <c r="G18" s="150">
        <f>'[1]Podklady RZ'!G99</f>
        <v>0.52254899999999993</v>
      </c>
      <c r="H18" s="226">
        <f>'[1]Podklady RZ'!H99</f>
        <v>0.25546400000000002</v>
      </c>
      <c r="I18" s="150">
        <f>'[1]Podklady RZ'!I99</f>
        <v>0.83323500000000006</v>
      </c>
      <c r="J18" s="227">
        <f>'[1]Podklady RZ'!J99</f>
        <v>2.2809359999999996</v>
      </c>
      <c r="K18" s="226">
        <f>'[1]Podklady RZ'!K99</f>
        <v>4.199396000000001</v>
      </c>
      <c r="L18" s="150">
        <f>'[1]Podklady RZ'!L99</f>
        <v>7.9157079999999995</v>
      </c>
      <c r="M18" s="227">
        <f>'[1]Podklady RZ'!M99</f>
        <v>7.4348179999999999</v>
      </c>
      <c r="N18" s="150">
        <f t="shared" si="1"/>
        <v>40.669301000000004</v>
      </c>
      <c r="P18" s="8"/>
      <c r="Q18" s="98"/>
      <c r="R18" s="98"/>
      <c r="S18" s="98"/>
      <c r="T18" s="98"/>
      <c r="U18" s="39"/>
    </row>
    <row r="19" spans="1:21" s="7" customFormat="1" ht="12" customHeight="1">
      <c r="A19" s="123" t="s">
        <v>234</v>
      </c>
      <c r="B19" s="226">
        <f>'[1]Podklady RZ'!B100</f>
        <v>336.76181799999995</v>
      </c>
      <c r="C19" s="150">
        <f>'[1]Podklady RZ'!C100</f>
        <v>325.54970799999995</v>
      </c>
      <c r="D19" s="227">
        <f>'[1]Podklady RZ'!D100</f>
        <v>318.90088400000002</v>
      </c>
      <c r="E19" s="150">
        <f>'[1]Podklady RZ'!E100</f>
        <v>290.30203799999992</v>
      </c>
      <c r="F19" s="150">
        <f>'[1]Podklady RZ'!F100</f>
        <v>250.481111</v>
      </c>
      <c r="G19" s="150">
        <f>'[1]Podklady RZ'!G100</f>
        <v>219.73164399999999</v>
      </c>
      <c r="H19" s="226">
        <f>'[1]Podklady RZ'!H100</f>
        <v>197.14690600000003</v>
      </c>
      <c r="I19" s="150">
        <f>'[1]Podklady RZ'!I100</f>
        <v>218.298967</v>
      </c>
      <c r="J19" s="227">
        <f>'[1]Podklady RZ'!J100</f>
        <v>201.44562299999998</v>
      </c>
      <c r="K19" s="226">
        <f>'[1]Podklady RZ'!K100</f>
        <v>256.58018099999998</v>
      </c>
      <c r="L19" s="150">
        <f>'[1]Podklady RZ'!L100</f>
        <v>351.12974400000007</v>
      </c>
      <c r="M19" s="227">
        <f>'[1]Podklady RZ'!M100</f>
        <v>340.74556000000001</v>
      </c>
      <c r="N19" s="150">
        <f t="shared" si="1"/>
        <v>3307.0741839999996</v>
      </c>
      <c r="P19" s="8"/>
      <c r="Q19" s="98"/>
      <c r="R19" s="98"/>
      <c r="S19" s="98"/>
      <c r="T19" s="98"/>
      <c r="U19" s="39"/>
    </row>
    <row r="20" spans="1:21" s="7" customFormat="1" ht="12" customHeight="1">
      <c r="A20" s="123" t="s">
        <v>235</v>
      </c>
      <c r="B20" s="226">
        <f>'[1]Podklady RZ'!B101</f>
        <v>207.39221799999996</v>
      </c>
      <c r="C20" s="150">
        <f>'[1]Podklady RZ'!C101</f>
        <v>198.91372700000002</v>
      </c>
      <c r="D20" s="227">
        <f>'[1]Podklady RZ'!D101</f>
        <v>200.76551000000001</v>
      </c>
      <c r="E20" s="150">
        <f>'[1]Podklady RZ'!E101</f>
        <v>195.49948000000001</v>
      </c>
      <c r="F20" s="150">
        <f>'[1]Podklady RZ'!F101</f>
        <v>185.05208599999992</v>
      </c>
      <c r="G20" s="150">
        <f>'[1]Podklady RZ'!G101</f>
        <v>139.98778799999999</v>
      </c>
      <c r="H20" s="226">
        <f>'[1]Podklady RZ'!H101</f>
        <v>141.71013500000001</v>
      </c>
      <c r="I20" s="150">
        <f>'[1]Podklady RZ'!I101</f>
        <v>125.158238</v>
      </c>
      <c r="J20" s="227">
        <f>'[1]Podklady RZ'!J101</f>
        <v>114.213651</v>
      </c>
      <c r="K20" s="226">
        <f>'[1]Podklady RZ'!K101</f>
        <v>213.26547600000004</v>
      </c>
      <c r="L20" s="150">
        <f>'[1]Podklady RZ'!L101</f>
        <v>200.13072599999998</v>
      </c>
      <c r="M20" s="227">
        <f>'[1]Podklady RZ'!M101</f>
        <v>215.81151799999998</v>
      </c>
      <c r="N20" s="150">
        <f t="shared" si="1"/>
        <v>2137.9005529999999</v>
      </c>
      <c r="P20" s="8"/>
      <c r="Q20" s="98"/>
      <c r="R20" s="98"/>
      <c r="S20" s="98"/>
      <c r="T20" s="98"/>
      <c r="U20" s="39"/>
    </row>
    <row r="21" spans="1:21" s="7" customFormat="1" ht="12" customHeight="1">
      <c r="A21" s="123" t="s">
        <v>236</v>
      </c>
      <c r="B21" s="226">
        <f>'[1]Podklady RZ'!B102</f>
        <v>0</v>
      </c>
      <c r="C21" s="150">
        <f>'[1]Podklady RZ'!C102</f>
        <v>0</v>
      </c>
      <c r="D21" s="227">
        <f>'[1]Podklady RZ'!D102</f>
        <v>0</v>
      </c>
      <c r="E21" s="150">
        <f>'[1]Podklady RZ'!E102</f>
        <v>0</v>
      </c>
      <c r="F21" s="150">
        <f>'[1]Podklady RZ'!F102</f>
        <v>0</v>
      </c>
      <c r="G21" s="150">
        <f>'[1]Podklady RZ'!G102</f>
        <v>0</v>
      </c>
      <c r="H21" s="226">
        <f>'[1]Podklady RZ'!H102</f>
        <v>0</v>
      </c>
      <c r="I21" s="150">
        <f>'[1]Podklady RZ'!I102</f>
        <v>0</v>
      </c>
      <c r="J21" s="227">
        <f>'[1]Podklady RZ'!J102</f>
        <v>0</v>
      </c>
      <c r="K21" s="226">
        <f>'[1]Podklady RZ'!K102</f>
        <v>0</v>
      </c>
      <c r="L21" s="150">
        <f>'[1]Podklady RZ'!L102</f>
        <v>0</v>
      </c>
      <c r="M21" s="227">
        <f>'[1]Podklady RZ'!M102</f>
        <v>0</v>
      </c>
      <c r="N21" s="150">
        <f t="shared" si="1"/>
        <v>0</v>
      </c>
      <c r="P21" s="8"/>
      <c r="Q21" s="98"/>
      <c r="R21" s="98"/>
      <c r="S21" s="98"/>
      <c r="T21" s="98"/>
      <c r="U21" s="39"/>
    </row>
    <row r="22" spans="1:21" s="7" customFormat="1" ht="12" customHeight="1">
      <c r="A22" s="123" t="s">
        <v>237</v>
      </c>
      <c r="B22" s="226">
        <f>'[1]Podklady RZ'!B103</f>
        <v>73.328088000000022</v>
      </c>
      <c r="C22" s="150">
        <f>'[1]Podklady RZ'!C103</f>
        <v>13.722963999999997</v>
      </c>
      <c r="D22" s="227">
        <f>'[1]Podklady RZ'!D103</f>
        <v>31.748774000000001</v>
      </c>
      <c r="E22" s="150">
        <f>'[1]Podklady RZ'!E103</f>
        <v>24.791065000000003</v>
      </c>
      <c r="F22" s="150">
        <f>'[1]Podklady RZ'!F103</f>
        <v>1.993976</v>
      </c>
      <c r="G22" s="150">
        <f>'[1]Podklady RZ'!G103</f>
        <v>4.424715</v>
      </c>
      <c r="H22" s="226">
        <f>'[1]Podklady RZ'!H103</f>
        <v>5.2750180000000011</v>
      </c>
      <c r="I22" s="150">
        <f>'[1]Podklady RZ'!I103</f>
        <v>1.578856</v>
      </c>
      <c r="J22" s="227">
        <f>'[1]Podklady RZ'!J103</f>
        <v>3.2025230000000007</v>
      </c>
      <c r="K22" s="226">
        <f>'[1]Podklady RZ'!K103</f>
        <v>7.0304060000000019</v>
      </c>
      <c r="L22" s="150">
        <f>'[1]Podklady RZ'!L103</f>
        <v>17.817671999999998</v>
      </c>
      <c r="M22" s="227">
        <f>'[1]Podklady RZ'!M103</f>
        <v>22.445917999999999</v>
      </c>
      <c r="N22" s="150">
        <f>SUM(B22:M22)</f>
        <v>207.35997500000002</v>
      </c>
      <c r="P22" s="8"/>
      <c r="Q22" s="98"/>
      <c r="R22" s="98"/>
      <c r="S22" s="98"/>
      <c r="T22" s="98"/>
      <c r="U22" s="39"/>
    </row>
    <row r="23" spans="1:21" s="7" customFormat="1" ht="12" customHeight="1">
      <c r="A23" s="123" t="s">
        <v>238</v>
      </c>
      <c r="B23" s="226">
        <f>'[1]Podklady RZ'!B104</f>
        <v>3194.9347110982121</v>
      </c>
      <c r="C23" s="150">
        <f>'[1]Podklady RZ'!C104</f>
        <v>2139.6469487152112</v>
      </c>
      <c r="D23" s="227">
        <f>'[1]Podklady RZ'!D104</f>
        <v>1944.8219248349906</v>
      </c>
      <c r="E23" s="150">
        <f>'[1]Podklady RZ'!E104</f>
        <v>1314.8286398755317</v>
      </c>
      <c r="F23" s="150">
        <f>'[1]Podklady RZ'!F104</f>
        <v>882.62875211849575</v>
      </c>
      <c r="G23" s="150">
        <f>'[1]Podklady RZ'!G104</f>
        <v>755.28408792063908</v>
      </c>
      <c r="H23" s="226">
        <f>'[1]Podklady RZ'!H104</f>
        <v>855.28013631675844</v>
      </c>
      <c r="I23" s="150">
        <f>'[1]Podklady RZ'!I104</f>
        <v>812.19203945244874</v>
      </c>
      <c r="J23" s="227">
        <f>'[1]Podklady RZ'!J104</f>
        <v>887.82506166653388</v>
      </c>
      <c r="K23" s="226">
        <f>'[1]Podklady RZ'!K104</f>
        <v>1641.4371069994263</v>
      </c>
      <c r="L23" s="150">
        <f>'[1]Podklady RZ'!L104</f>
        <v>2466.3278237417958</v>
      </c>
      <c r="M23" s="227">
        <f>'[1]Podklady RZ'!M104</f>
        <v>2907.2076392599515</v>
      </c>
      <c r="N23" s="150">
        <f>SUM(B23:M23)</f>
        <v>19802.414871999994</v>
      </c>
      <c r="P23" s="8"/>
      <c r="Q23" s="98"/>
      <c r="R23" s="98"/>
      <c r="S23" s="98"/>
      <c r="T23" s="98"/>
      <c r="U23" s="39"/>
    </row>
    <row r="24" spans="1:21" s="4" customFormat="1" ht="11.25">
      <c r="N24" s="3"/>
      <c r="P24" s="103"/>
      <c r="Q24" s="103"/>
      <c r="R24" s="103"/>
      <c r="S24" s="103"/>
      <c r="T24" s="103"/>
      <c r="U24" s="104"/>
    </row>
    <row r="25" spans="1:21" s="7" customFormat="1">
      <c r="A25" s="62"/>
      <c r="B25" s="63"/>
      <c r="C25" s="63"/>
      <c r="D25" s="63"/>
      <c r="E25" s="63"/>
      <c r="F25" s="63"/>
      <c r="G25" s="63"/>
      <c r="H25" s="63"/>
      <c r="I25" s="63"/>
      <c r="J25" s="63"/>
      <c r="K25" s="63"/>
      <c r="L25" s="63"/>
      <c r="M25" s="63"/>
      <c r="N25" s="62"/>
    </row>
    <row r="26" spans="1:21" s="7" customFormat="1">
      <c r="A26" s="92" t="s">
        <v>23</v>
      </c>
      <c r="B26" s="24">
        <f>SUM(INDEX(B8:M8,,MONTH('[1]Podklady RZ'!$O$1)):INDEX(B8:M8,,MONTH('[1]Podklady RZ'!$Q$1)))</f>
        <v>9108.3874480000013</v>
      </c>
      <c r="C26" s="63"/>
      <c r="D26" s="63"/>
      <c r="E26" s="63"/>
      <c r="F26" s="63"/>
      <c r="G26" s="63"/>
      <c r="H26" s="63"/>
      <c r="I26" s="63"/>
      <c r="J26" s="63"/>
      <c r="K26" s="63"/>
      <c r="L26" s="63"/>
      <c r="M26" s="63"/>
      <c r="N26" s="63"/>
    </row>
    <row r="27" spans="1:21" s="7" customFormat="1">
      <c r="A27" s="92" t="s">
        <v>22</v>
      </c>
      <c r="B27" s="24">
        <f>SUM(INDEX(B9:M9,,MONTH('[1]Podklady RZ'!$O$1)):INDEX(B9:M9,,MONTH('[1]Podklady RZ'!$Q$1)))</f>
        <v>495.48691100000019</v>
      </c>
      <c r="C27" s="63"/>
      <c r="D27" s="63"/>
      <c r="E27" s="63"/>
      <c r="F27" s="63"/>
      <c r="G27" s="63"/>
      <c r="H27" s="63"/>
      <c r="I27" s="63"/>
      <c r="J27" s="63"/>
      <c r="K27" s="63"/>
      <c r="L27" s="63"/>
      <c r="M27" s="63"/>
      <c r="N27" s="63"/>
      <c r="O27" s="64"/>
    </row>
    <row r="28" spans="1:21" s="7" customFormat="1">
      <c r="A28" s="92" t="s">
        <v>21</v>
      </c>
      <c r="B28" s="24">
        <f>SUM(INDEX(B10:M10,,MONTH('[1]Podklady RZ'!$O$1)):INDEX(B10:M10,,MONTH('[1]Podklady RZ'!$Q$1)))</f>
        <v>5156.3377179999998</v>
      </c>
      <c r="C28" s="63"/>
      <c r="D28" s="63"/>
      <c r="E28" s="63"/>
      <c r="F28" s="63"/>
      <c r="G28" s="63"/>
      <c r="H28" s="63"/>
      <c r="I28" s="63"/>
      <c r="J28" s="63"/>
      <c r="K28" s="63"/>
      <c r="L28" s="63"/>
      <c r="M28" s="63"/>
      <c r="N28" s="63"/>
      <c r="O28" s="64"/>
    </row>
    <row r="29" spans="1:21" s="7" customFormat="1">
      <c r="A29" s="92" t="s">
        <v>38</v>
      </c>
      <c r="B29" s="24">
        <f>SUM(INDEX(B11:M11,,MONTH('[1]Podklady RZ'!$O$1)):INDEX(B11:M11,,MONTH('[1]Podklady RZ'!$Q$1)))</f>
        <v>88.267651000000015</v>
      </c>
      <c r="C29" s="63"/>
      <c r="D29" s="63"/>
      <c r="E29" s="63"/>
      <c r="F29" s="63"/>
      <c r="G29" s="63"/>
      <c r="H29" s="63"/>
      <c r="I29" s="63"/>
      <c r="J29" s="63"/>
      <c r="K29" s="63"/>
      <c r="L29" s="63"/>
      <c r="M29" s="63"/>
      <c r="N29" s="63"/>
      <c r="Q29" s="8"/>
    </row>
    <row r="30" spans="1:21" s="7" customFormat="1">
      <c r="A30" s="92" t="s">
        <v>39</v>
      </c>
      <c r="B30" s="24">
        <f>SUM(INDEX(B12:M12,,MONTH('[1]Podklady RZ'!$O$1)):INDEX(B12:M12,,MONTH('[1]Podklady RZ'!$Q$1)))</f>
        <v>94.189858999999998</v>
      </c>
      <c r="C30" s="63"/>
      <c r="D30" s="63"/>
      <c r="E30" s="63"/>
      <c r="F30" s="63"/>
      <c r="G30" s="63"/>
      <c r="H30" s="63"/>
      <c r="I30" s="63"/>
      <c r="J30" s="63"/>
      <c r="K30" s="63"/>
      <c r="L30" s="63"/>
      <c r="M30" s="63"/>
      <c r="N30" s="63"/>
    </row>
    <row r="31" spans="1:21" s="7" customFormat="1">
      <c r="A31" s="92" t="s">
        <v>40</v>
      </c>
      <c r="B31" s="24">
        <f>SUM(INDEX(B13:M13,,MONTH('[1]Podklady RZ'!$O$1)):INDEX(B13:M13,,MONTH('[1]Podklady RZ'!$Q$1)))</f>
        <v>1.996289</v>
      </c>
      <c r="C31" s="63"/>
      <c r="D31" s="63"/>
      <c r="E31" s="63"/>
      <c r="F31" s="63"/>
      <c r="G31" s="63"/>
      <c r="H31" s="63"/>
      <c r="I31" s="63"/>
      <c r="J31" s="63"/>
      <c r="K31" s="63"/>
      <c r="L31" s="63"/>
      <c r="M31" s="63"/>
      <c r="N31" s="63"/>
    </row>
    <row r="32" spans="1:21" s="7" customFormat="1">
      <c r="A32" s="92" t="s">
        <v>20</v>
      </c>
      <c r="B32" s="24">
        <f>SUM(INDEX(B14:M14,,MONTH('[1]Podklady RZ'!$O$1)):INDEX(B14:M14,,MONTH('[1]Podklady RZ'!$Q$1)))</f>
        <v>30674.780001000003</v>
      </c>
      <c r="C32" s="63"/>
      <c r="D32" s="63"/>
      <c r="E32" s="63"/>
      <c r="F32" s="63"/>
      <c r="G32" s="63"/>
      <c r="H32" s="63"/>
      <c r="I32" s="63"/>
      <c r="J32" s="63"/>
      <c r="K32" s="63"/>
      <c r="L32" s="63"/>
      <c r="M32" s="63"/>
      <c r="N32" s="63"/>
    </row>
    <row r="33" spans="1:14" s="7" customFormat="1">
      <c r="A33" s="92" t="s">
        <v>41</v>
      </c>
      <c r="B33" s="24">
        <f>SUM(INDEX(B15:M15,,MONTH('[1]Podklady RZ'!$O$1)):INDEX(B15:M15,,MONTH('[1]Podklady RZ'!$Q$1)))</f>
        <v>917.97400000000005</v>
      </c>
      <c r="C33" s="63"/>
      <c r="D33" s="63"/>
      <c r="E33" s="63"/>
      <c r="F33" s="63"/>
      <c r="G33" s="63"/>
      <c r="H33" s="63"/>
      <c r="I33" s="63"/>
      <c r="J33" s="63"/>
      <c r="K33" s="63"/>
      <c r="L33" s="63"/>
      <c r="M33" s="63"/>
      <c r="N33" s="63"/>
    </row>
    <row r="34" spans="1:14" s="7" customFormat="1">
      <c r="A34" s="92" t="s">
        <v>19</v>
      </c>
      <c r="B34" s="24">
        <f>SUM(INDEX(B16:M16,,MONTH('[1]Podklady RZ'!$O$1)):INDEX(B16:M16,,MONTH('[1]Podklady RZ'!$Q$1)))</f>
        <v>5.5999999999999994E-2</v>
      </c>
      <c r="C34" s="63"/>
      <c r="D34" s="63"/>
      <c r="E34" s="63"/>
      <c r="F34" s="63"/>
      <c r="G34" s="63"/>
      <c r="H34" s="63"/>
      <c r="I34" s="63"/>
      <c r="J34" s="63"/>
      <c r="K34" s="63"/>
      <c r="L34" s="63"/>
      <c r="M34" s="63"/>
      <c r="N34" s="63"/>
    </row>
    <row r="35" spans="1:14" s="7" customFormat="1">
      <c r="A35" s="92" t="s">
        <v>18</v>
      </c>
      <c r="B35" s="24">
        <f>SUM(INDEX(B17:M17,,MONTH('[1]Podklady RZ'!$O$1)):INDEX(B17:M17,,MONTH('[1]Podklady RZ'!$Q$1)))</f>
        <v>969.69357099999991</v>
      </c>
      <c r="C35" s="63"/>
      <c r="D35" s="63"/>
      <c r="E35" s="63"/>
      <c r="F35" s="63"/>
      <c r="G35" s="63"/>
      <c r="H35" s="63"/>
      <c r="I35" s="63"/>
      <c r="J35" s="63"/>
      <c r="K35" s="63"/>
      <c r="L35" s="63"/>
      <c r="M35" s="63"/>
      <c r="N35" s="63"/>
    </row>
    <row r="36" spans="1:14" s="7" customFormat="1">
      <c r="A36" s="92" t="s">
        <v>17</v>
      </c>
      <c r="B36" s="24">
        <f>SUM(INDEX(B18:M18,,MONTH('[1]Podklady RZ'!$O$1)):INDEX(B18:M18,,MONTH('[1]Podklady RZ'!$Q$1)))</f>
        <v>40.669301000000004</v>
      </c>
      <c r="C36" s="63"/>
      <c r="D36" s="63"/>
      <c r="E36" s="63"/>
      <c r="F36" s="63"/>
      <c r="G36" s="63"/>
      <c r="H36" s="63"/>
      <c r="I36" s="63"/>
      <c r="J36" s="63"/>
      <c r="K36" s="63"/>
      <c r="L36" s="63"/>
      <c r="M36" s="63"/>
      <c r="N36" s="63"/>
    </row>
    <row r="37" spans="1:14" s="7" customFormat="1">
      <c r="A37" s="92" t="s">
        <v>16</v>
      </c>
      <c r="B37" s="24">
        <f>SUM(INDEX(B19:M19,,MONTH('[1]Podklady RZ'!$O$1)):INDEX(B19:M19,,MONTH('[1]Podklady RZ'!$Q$1)))</f>
        <v>3307.0741839999996</v>
      </c>
      <c r="C37" s="63"/>
      <c r="D37" s="63"/>
      <c r="E37" s="63"/>
      <c r="F37" s="63"/>
      <c r="G37" s="63"/>
      <c r="H37" s="63"/>
      <c r="I37" s="63"/>
      <c r="J37" s="63"/>
      <c r="K37" s="63"/>
      <c r="L37" s="63"/>
      <c r="M37" s="63"/>
      <c r="N37" s="63"/>
    </row>
    <row r="38" spans="1:14" s="7" customFormat="1">
      <c r="A38" s="92" t="s">
        <v>15</v>
      </c>
      <c r="B38" s="24">
        <f>SUM(INDEX(B20:M20,,MONTH('[1]Podklady RZ'!$O$1)):INDEX(B20:M20,,MONTH('[1]Podklady RZ'!$Q$1)))</f>
        <v>2137.9005529999999</v>
      </c>
      <c r="C38" s="63"/>
      <c r="D38" s="63"/>
      <c r="E38" s="63"/>
      <c r="F38" s="63"/>
      <c r="G38" s="63"/>
      <c r="H38" s="63"/>
      <c r="I38" s="63"/>
      <c r="J38" s="63"/>
      <c r="K38" s="63"/>
      <c r="L38" s="63"/>
      <c r="M38" s="63"/>
      <c r="N38" s="63"/>
    </row>
    <row r="39" spans="1:14" s="7" customFormat="1">
      <c r="A39" s="92" t="s">
        <v>0</v>
      </c>
      <c r="B39" s="24">
        <f>SUM(INDEX(B21:M21,,MONTH('[1]Podklady RZ'!$O$1)):INDEX(B21:M21,,MONTH('[1]Podklady RZ'!$Q$1)))</f>
        <v>0</v>
      </c>
      <c r="C39" s="63"/>
      <c r="D39" s="63"/>
      <c r="E39" s="63"/>
      <c r="F39" s="63"/>
      <c r="G39" s="63"/>
      <c r="H39" s="63"/>
      <c r="I39" s="63"/>
      <c r="J39" s="63"/>
      <c r="K39" s="63"/>
      <c r="L39" s="63"/>
      <c r="M39" s="63"/>
      <c r="N39" s="63"/>
    </row>
    <row r="40" spans="1:14" s="7" customFormat="1">
      <c r="A40" s="92" t="s">
        <v>14</v>
      </c>
      <c r="B40" s="24">
        <f>SUM(INDEX(B22:M22,,MONTH('[1]Podklady RZ'!$O$1)):INDEX(B22:M22,,MONTH('[1]Podklady RZ'!$Q$1)))</f>
        <v>207.35997500000002</v>
      </c>
      <c r="C40" s="63"/>
      <c r="D40" s="63"/>
      <c r="E40" s="63"/>
      <c r="F40" s="63"/>
      <c r="G40" s="63"/>
      <c r="H40" s="63"/>
      <c r="I40" s="63"/>
      <c r="J40" s="63"/>
      <c r="K40" s="63"/>
      <c r="L40" s="63"/>
      <c r="M40" s="63"/>
      <c r="N40" s="63"/>
    </row>
    <row r="41" spans="1:14" s="7" customFormat="1">
      <c r="A41" s="92" t="s">
        <v>13</v>
      </c>
      <c r="B41" s="24">
        <f>SUM(INDEX(B23:M23,,MONTH('[1]Podklady RZ'!$O$1)):INDEX(B23:M23,,MONTH('[1]Podklady RZ'!$Q$1)))</f>
        <v>19802.414871999994</v>
      </c>
      <c r="C41" s="63"/>
      <c r="D41" s="63"/>
      <c r="E41" s="63"/>
      <c r="F41" s="63"/>
      <c r="G41" s="63"/>
      <c r="H41" s="63"/>
      <c r="I41" s="63"/>
      <c r="J41" s="63"/>
      <c r="K41" s="63"/>
      <c r="L41" s="63"/>
      <c r="M41" s="63"/>
      <c r="N41" s="63"/>
    </row>
    <row r="42" spans="1:14" s="7" customFormat="1">
      <c r="A42" s="62"/>
      <c r="B42" s="63"/>
      <c r="C42" s="63"/>
      <c r="D42" s="63"/>
      <c r="E42" s="63"/>
      <c r="F42" s="63"/>
      <c r="G42" s="63"/>
      <c r="H42" s="63"/>
      <c r="I42" s="63"/>
      <c r="J42" s="63"/>
      <c r="K42" s="63"/>
      <c r="L42" s="63"/>
      <c r="M42" s="63"/>
      <c r="N42" s="63"/>
    </row>
    <row r="43" spans="1:14" s="7" customFormat="1">
      <c r="A43" s="62"/>
      <c r="B43" s="63"/>
      <c r="C43" s="63"/>
      <c r="D43" s="63"/>
      <c r="E43" s="63"/>
      <c r="F43" s="63"/>
      <c r="G43" s="63"/>
      <c r="H43" s="63"/>
      <c r="I43" s="63"/>
      <c r="J43" s="63"/>
      <c r="K43" s="63"/>
      <c r="L43" s="63"/>
      <c r="M43" s="63"/>
      <c r="N43" s="63"/>
    </row>
    <row r="44" spans="1:14" s="7" customFormat="1">
      <c r="A44" s="62"/>
      <c r="B44" s="63"/>
      <c r="C44" s="63"/>
      <c r="D44" s="63"/>
      <c r="E44" s="63"/>
      <c r="F44" s="63"/>
      <c r="G44" s="63"/>
      <c r="H44" s="63"/>
      <c r="I44" s="63"/>
      <c r="J44" s="63"/>
      <c r="K44" s="63"/>
      <c r="L44" s="63"/>
      <c r="M44" s="63"/>
      <c r="N44" s="63"/>
    </row>
    <row r="45" spans="1:14" s="7" customFormat="1">
      <c r="A45" s="2"/>
      <c r="B45" s="2"/>
      <c r="C45" s="2"/>
      <c r="D45" s="2"/>
      <c r="E45" s="2"/>
      <c r="F45" s="2"/>
      <c r="G45" s="2"/>
      <c r="H45" s="2"/>
      <c r="I45" s="2"/>
      <c r="J45" s="2"/>
      <c r="K45" s="2"/>
      <c r="L45" s="2"/>
      <c r="M45" s="2"/>
      <c r="N45" s="2"/>
    </row>
  </sheetData>
  <mergeCells count="11">
    <mergeCell ref="N6:N7"/>
    <mergeCell ref="K6:M6"/>
    <mergeCell ref="H6:J6"/>
    <mergeCell ref="A4:A5"/>
    <mergeCell ref="A6:A7"/>
    <mergeCell ref="B6:D6"/>
    <mergeCell ref="E6:G6"/>
    <mergeCell ref="B4:D4"/>
    <mergeCell ref="E4:G4"/>
    <mergeCell ref="H4:J4"/>
    <mergeCell ref="K4:M4"/>
  </mergeCells>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5">
    <tabColor rgb="FF92D050"/>
  </sheetPr>
  <dimension ref="A1:U35"/>
  <sheetViews>
    <sheetView showGridLines="0" view="pageBreakPreview" zoomScaleNormal="100" zoomScaleSheetLayoutView="100" workbookViewId="0">
      <selection activeCell="T28" sqref="T28"/>
    </sheetView>
  </sheetViews>
  <sheetFormatPr defaultColWidth="9.140625" defaultRowHeight="12"/>
  <cols>
    <col min="1" max="1" width="21.140625" style="7" customWidth="1"/>
    <col min="2" max="4" width="8.28515625" style="7" customWidth="1"/>
    <col min="5" max="13" width="9.5703125" style="7" customWidth="1"/>
    <col min="14" max="14" width="10.42578125" style="7" customWidth="1"/>
    <col min="15" max="16384" width="9.140625" style="7"/>
  </cols>
  <sheetData>
    <row r="1" spans="1:21" ht="18">
      <c r="A1" s="193" t="s">
        <v>255</v>
      </c>
      <c r="N1" s="195" t="str">
        <f>'3'!N1</f>
        <v>2022</v>
      </c>
    </row>
    <row r="2" spans="1:21" ht="6" customHeight="1"/>
    <row r="3" spans="1:21">
      <c r="A3" s="270"/>
      <c r="B3" s="271" t="s">
        <v>198</v>
      </c>
      <c r="C3" s="272"/>
      <c r="D3" s="273"/>
      <c r="E3" s="271" t="s">
        <v>199</v>
      </c>
      <c r="F3" s="272"/>
      <c r="G3" s="273"/>
      <c r="H3" s="271" t="s">
        <v>200</v>
      </c>
      <c r="I3" s="272"/>
      <c r="J3" s="273"/>
      <c r="K3" s="271" t="s">
        <v>201</v>
      </c>
      <c r="L3" s="272"/>
      <c r="M3" s="273"/>
      <c r="N3" s="171" t="s">
        <v>214</v>
      </c>
    </row>
    <row r="4" spans="1:21">
      <c r="A4" s="270"/>
      <c r="B4" s="224" t="s">
        <v>202</v>
      </c>
      <c r="C4" s="154" t="s">
        <v>203</v>
      </c>
      <c r="D4" s="225" t="s">
        <v>204</v>
      </c>
      <c r="E4" s="224" t="s">
        <v>205</v>
      </c>
      <c r="F4" s="154" t="s">
        <v>206</v>
      </c>
      <c r="G4" s="225" t="s">
        <v>207</v>
      </c>
      <c r="H4" s="224" t="s">
        <v>208</v>
      </c>
      <c r="I4" s="154" t="s">
        <v>209</v>
      </c>
      <c r="J4" s="225" t="s">
        <v>210</v>
      </c>
      <c r="K4" s="224" t="s">
        <v>211</v>
      </c>
      <c r="L4" s="154" t="s">
        <v>212</v>
      </c>
      <c r="M4" s="225" t="s">
        <v>213</v>
      </c>
      <c r="N4" s="155"/>
    </row>
    <row r="5" spans="1:21">
      <c r="A5" s="275" t="s">
        <v>219</v>
      </c>
      <c r="B5" s="276">
        <f>SUM(B6:D6)</f>
        <v>27473.734489999995</v>
      </c>
      <c r="C5" s="265"/>
      <c r="D5" s="277"/>
      <c r="E5" s="276">
        <f t="shared" ref="E5" si="0">SUM(E6:G6)</f>
        <v>11714.858452999999</v>
      </c>
      <c r="F5" s="265"/>
      <c r="G5" s="277"/>
      <c r="H5" s="276">
        <f t="shared" ref="H5" si="1">SUM(H6:J6)</f>
        <v>8173.2212309999986</v>
      </c>
      <c r="I5" s="265"/>
      <c r="J5" s="277"/>
      <c r="K5" s="276">
        <f t="shared" ref="K5" si="2">SUM(K6:M6)</f>
        <v>25640.774159000001</v>
      </c>
      <c r="L5" s="265"/>
      <c r="M5" s="277"/>
      <c r="N5" s="265">
        <f>SUM(N7:N20)</f>
        <v>73002.588332999992</v>
      </c>
    </row>
    <row r="6" spans="1:21">
      <c r="A6" s="275"/>
      <c r="B6" s="230">
        <f>SUM(B7:B20)</f>
        <v>11768.183591999998</v>
      </c>
      <c r="C6" s="156">
        <f t="shared" ref="C6:M6" si="3">SUM(C7:C20)</f>
        <v>8188.6469299999999</v>
      </c>
      <c r="D6" s="231">
        <f t="shared" si="3"/>
        <v>7516.9039679999978</v>
      </c>
      <c r="E6" s="230">
        <f t="shared" si="3"/>
        <v>5510.6873450000003</v>
      </c>
      <c r="F6" s="156">
        <f t="shared" si="3"/>
        <v>3464.0072140000002</v>
      </c>
      <c r="G6" s="231">
        <f t="shared" si="3"/>
        <v>2740.1638939999998</v>
      </c>
      <c r="H6" s="230">
        <f t="shared" si="3"/>
        <v>2450.8204419999997</v>
      </c>
      <c r="I6" s="156">
        <f t="shared" si="3"/>
        <v>2500.1212149999997</v>
      </c>
      <c r="J6" s="231">
        <f t="shared" si="3"/>
        <v>3222.2795739999992</v>
      </c>
      <c r="K6" s="230">
        <f t="shared" si="3"/>
        <v>5957.8148639999999</v>
      </c>
      <c r="L6" s="156">
        <f t="shared" si="3"/>
        <v>9122.2104070000005</v>
      </c>
      <c r="M6" s="231">
        <f t="shared" si="3"/>
        <v>10560.748888</v>
      </c>
      <c r="N6" s="265"/>
      <c r="P6" s="61"/>
      <c r="Q6" s="61"/>
      <c r="R6" s="61"/>
      <c r="S6" s="61"/>
      <c r="T6" s="61"/>
      <c r="U6" s="39"/>
    </row>
    <row r="7" spans="1:21">
      <c r="A7" s="123" t="s">
        <v>166</v>
      </c>
      <c r="B7" s="232">
        <f>'[1]Podklady RZ'!B112</f>
        <v>551.66553899999997</v>
      </c>
      <c r="C7" s="157">
        <f>'[1]Podklady RZ'!C112</f>
        <v>389.81385799999998</v>
      </c>
      <c r="D7" s="233">
        <f>'[1]Podklady RZ'!D112</f>
        <v>332.95324300000004</v>
      </c>
      <c r="E7" s="232">
        <f>'[1]Podklady RZ'!E112</f>
        <v>268.01589000000001</v>
      </c>
      <c r="F7" s="157">
        <f>'[1]Podklady RZ'!F112</f>
        <v>180.11054300000004</v>
      </c>
      <c r="G7" s="233">
        <f>'[1]Podklady RZ'!G112</f>
        <v>134.53581800000001</v>
      </c>
      <c r="H7" s="232">
        <f>'[1]Podklady RZ'!H112</f>
        <v>176.67440200000004</v>
      </c>
      <c r="I7" s="157">
        <f>'[1]Podklady RZ'!I112</f>
        <v>137.27296399999997</v>
      </c>
      <c r="J7" s="233">
        <f>'[1]Podklady RZ'!J112</f>
        <v>121.05091100000003</v>
      </c>
      <c r="K7" s="232">
        <f>'[1]Podklady RZ'!K112</f>
        <v>309.29397300000011</v>
      </c>
      <c r="L7" s="157">
        <f>'[1]Podklady RZ'!L112</f>
        <v>419.67380099999997</v>
      </c>
      <c r="M7" s="233">
        <f>'[1]Podklady RZ'!M112</f>
        <v>500.41969900000009</v>
      </c>
      <c r="N7" s="150">
        <f t="shared" ref="N7:N20" si="4">SUM(B7:M7)</f>
        <v>3521.4806410000001</v>
      </c>
      <c r="P7" s="8"/>
      <c r="Q7" s="98"/>
      <c r="R7" s="98"/>
      <c r="S7" s="98"/>
      <c r="T7" s="98"/>
      <c r="U7" s="39"/>
    </row>
    <row r="8" spans="1:21">
      <c r="A8" s="123" t="s">
        <v>240</v>
      </c>
      <c r="B8" s="232">
        <f>'[1]Podklady RZ'!B113</f>
        <v>659.87680400000011</v>
      </c>
      <c r="C8" s="157">
        <f>'[1]Podklady RZ'!C113</f>
        <v>453.30953700000015</v>
      </c>
      <c r="D8" s="233">
        <f>'[1]Podklady RZ'!D113</f>
        <v>415.3331729999997</v>
      </c>
      <c r="E8" s="232">
        <f>'[1]Podklady RZ'!E113</f>
        <v>291.63518599999998</v>
      </c>
      <c r="F8" s="157">
        <f>'[1]Podklady RZ'!F113</f>
        <v>179.25969400000002</v>
      </c>
      <c r="G8" s="233">
        <f>'[1]Podklady RZ'!G113</f>
        <v>132.74645899999999</v>
      </c>
      <c r="H8" s="232">
        <f>'[1]Podklady RZ'!H113</f>
        <v>116.15575600000001</v>
      </c>
      <c r="I8" s="157">
        <f>'[1]Podklady RZ'!I113</f>
        <v>116.888541</v>
      </c>
      <c r="J8" s="233">
        <f>'[1]Podklady RZ'!J113</f>
        <v>180.01199299999996</v>
      </c>
      <c r="K8" s="232">
        <f>'[1]Podklady RZ'!K113</f>
        <v>326.64874199999991</v>
      </c>
      <c r="L8" s="157">
        <f>'[1]Podklady RZ'!L113</f>
        <v>505.14905899999991</v>
      </c>
      <c r="M8" s="233">
        <f>'[1]Podklady RZ'!M113</f>
        <v>583.60585500000002</v>
      </c>
      <c r="N8" s="150">
        <f t="shared" si="4"/>
        <v>3960.6207990000003</v>
      </c>
      <c r="P8" s="8"/>
      <c r="Q8" s="98"/>
      <c r="R8" s="98"/>
      <c r="S8" s="98"/>
      <c r="T8" s="98"/>
      <c r="U8" s="39"/>
    </row>
    <row r="9" spans="1:21">
      <c r="A9" s="123" t="s">
        <v>241</v>
      </c>
      <c r="B9" s="232">
        <f>'[1]Podklady RZ'!B114</f>
        <v>798.57394999999985</v>
      </c>
      <c r="C9" s="157">
        <f>'[1]Podklady RZ'!C114</f>
        <v>523.71604999999988</v>
      </c>
      <c r="D9" s="233">
        <f>'[1]Podklady RZ'!D114</f>
        <v>469.12391200000002</v>
      </c>
      <c r="E9" s="232">
        <f>'[1]Podklady RZ'!E114</f>
        <v>327.68669099999994</v>
      </c>
      <c r="F9" s="157">
        <f>'[1]Podklady RZ'!F114</f>
        <v>222.59827200000004</v>
      </c>
      <c r="G9" s="233">
        <f>'[1]Podklady RZ'!G114</f>
        <v>179.52453299999999</v>
      </c>
      <c r="H9" s="232">
        <f>'[1]Podklady RZ'!H114</f>
        <v>160.48228100000006</v>
      </c>
      <c r="I9" s="157">
        <f>'[1]Podklady RZ'!I114</f>
        <v>160.47281000000004</v>
      </c>
      <c r="J9" s="233">
        <f>'[1]Podklady RZ'!J114</f>
        <v>204.91248199999993</v>
      </c>
      <c r="K9" s="232">
        <f>'[1]Podklady RZ'!K114</f>
        <v>365.73141499999991</v>
      </c>
      <c r="L9" s="157">
        <f>'[1]Podklady RZ'!L114</f>
        <v>613.8489440000003</v>
      </c>
      <c r="M9" s="233">
        <f>'[1]Podklady RZ'!M114</f>
        <v>719.73676900000032</v>
      </c>
      <c r="N9" s="150">
        <f t="shared" si="4"/>
        <v>4746.408109</v>
      </c>
      <c r="P9" s="8"/>
      <c r="Q9" s="98"/>
      <c r="R9" s="98"/>
      <c r="S9" s="98"/>
      <c r="T9" s="98"/>
      <c r="U9" s="39"/>
    </row>
    <row r="10" spans="1:21">
      <c r="A10" s="123" t="s">
        <v>242</v>
      </c>
      <c r="B10" s="232">
        <f>'[1]Podklady RZ'!B115</f>
        <v>485.66847500000011</v>
      </c>
      <c r="C10" s="157">
        <f>'[1]Podklady RZ'!C115</f>
        <v>349.80263400000007</v>
      </c>
      <c r="D10" s="233">
        <f>'[1]Podklady RZ'!D115</f>
        <v>323.94357500000007</v>
      </c>
      <c r="E10" s="232">
        <f>'[1]Podklady RZ'!E115</f>
        <v>257.89040400000005</v>
      </c>
      <c r="F10" s="157">
        <f>'[1]Podklady RZ'!F115</f>
        <v>160.40491299999996</v>
      </c>
      <c r="G10" s="233">
        <f>'[1]Podklady RZ'!G115</f>
        <v>109.709332</v>
      </c>
      <c r="H10" s="232">
        <f>'[1]Podklady RZ'!H115</f>
        <v>112.87035100000001</v>
      </c>
      <c r="I10" s="157">
        <f>'[1]Podklady RZ'!I115</f>
        <v>104.80710700000002</v>
      </c>
      <c r="J10" s="233">
        <f>'[1]Podklady RZ'!J115</f>
        <v>147.07202699999999</v>
      </c>
      <c r="K10" s="232">
        <f>'[1]Podklady RZ'!K115</f>
        <v>281.28094300000004</v>
      </c>
      <c r="L10" s="157">
        <f>'[1]Podklady RZ'!L115</f>
        <v>379.39222699999999</v>
      </c>
      <c r="M10" s="233">
        <f>'[1]Podklady RZ'!M115</f>
        <v>451.51752100000004</v>
      </c>
      <c r="N10" s="150">
        <f t="shared" si="4"/>
        <v>3164.3595090000008</v>
      </c>
      <c r="P10" s="8"/>
      <c r="Q10" s="98"/>
      <c r="R10" s="98"/>
      <c r="S10" s="98"/>
      <c r="T10" s="98"/>
      <c r="U10" s="39"/>
    </row>
    <row r="11" spans="1:21">
      <c r="A11" s="123" t="s">
        <v>170</v>
      </c>
      <c r="B11" s="232">
        <f>'[1]Podklady RZ'!B116</f>
        <v>247.49718799999997</v>
      </c>
      <c r="C11" s="157">
        <f>'[1]Podklady RZ'!C116</f>
        <v>172.45142799999999</v>
      </c>
      <c r="D11" s="233">
        <f>'[1]Podklady RZ'!D116</f>
        <v>162.05822099999997</v>
      </c>
      <c r="E11" s="232">
        <f>'[1]Podklady RZ'!E116</f>
        <v>110.38747600000002</v>
      </c>
      <c r="F11" s="157">
        <f>'[1]Podklady RZ'!F116</f>
        <v>62.338808999999998</v>
      </c>
      <c r="G11" s="233">
        <f>'[1]Podklady RZ'!G116</f>
        <v>44.652833999999999</v>
      </c>
      <c r="H11" s="232">
        <f>'[1]Podklady RZ'!H116</f>
        <v>38.760277000000016</v>
      </c>
      <c r="I11" s="157">
        <f>'[1]Podklady RZ'!I116</f>
        <v>38.511454000000001</v>
      </c>
      <c r="J11" s="233">
        <f>'[1]Podklady RZ'!J116</f>
        <v>62.793506999999991</v>
      </c>
      <c r="K11" s="232">
        <f>'[1]Podklady RZ'!K116</f>
        <v>125.39640500000003</v>
      </c>
      <c r="L11" s="157">
        <f>'[1]Podklady RZ'!L116</f>
        <v>193.46769599999999</v>
      </c>
      <c r="M11" s="233">
        <f>'[1]Podklady RZ'!M116</f>
        <v>228.66250699999995</v>
      </c>
      <c r="N11" s="150">
        <f t="shared" si="4"/>
        <v>1486.9778019999997</v>
      </c>
      <c r="P11" s="8"/>
      <c r="Q11" s="98"/>
      <c r="R11" s="98"/>
      <c r="S11" s="98"/>
      <c r="T11" s="98"/>
      <c r="U11" s="39"/>
    </row>
    <row r="12" spans="1:21">
      <c r="A12" s="123" t="s">
        <v>243</v>
      </c>
      <c r="B12" s="232">
        <f>'[1]Podklady RZ'!B117</f>
        <v>400.67536299999995</v>
      </c>
      <c r="C12" s="157">
        <f>'[1]Podklady RZ'!C117</f>
        <v>297.60028099999994</v>
      </c>
      <c r="D12" s="233">
        <f>'[1]Podklady RZ'!D117</f>
        <v>269.70435599999996</v>
      </c>
      <c r="E12" s="232">
        <f>'[1]Podklady RZ'!E117</f>
        <v>215.32897900000003</v>
      </c>
      <c r="F12" s="157">
        <f>'[1]Podklady RZ'!F117</f>
        <v>135.46581300000003</v>
      </c>
      <c r="G12" s="233">
        <f>'[1]Podklady RZ'!G117</f>
        <v>114.16741000000002</v>
      </c>
      <c r="H12" s="232">
        <f>'[1]Podklady RZ'!H117</f>
        <v>91.981617</v>
      </c>
      <c r="I12" s="157">
        <f>'[1]Podklady RZ'!I117</f>
        <v>98.516528999999991</v>
      </c>
      <c r="J12" s="233">
        <f>'[1]Podklady RZ'!J117</f>
        <v>129.38417199999998</v>
      </c>
      <c r="K12" s="232">
        <f>'[1]Podklady RZ'!K117</f>
        <v>219.46292899999997</v>
      </c>
      <c r="L12" s="157">
        <f>'[1]Podklady RZ'!L117</f>
        <v>312.20215400000001</v>
      </c>
      <c r="M12" s="233">
        <f>'[1]Podklady RZ'!M117</f>
        <v>354.40814900000004</v>
      </c>
      <c r="N12" s="150">
        <f t="shared" si="4"/>
        <v>2638.8977519999999</v>
      </c>
      <c r="P12" s="8"/>
      <c r="Q12" s="98"/>
      <c r="R12" s="98"/>
      <c r="S12" s="98"/>
      <c r="T12" s="98"/>
      <c r="U12" s="39"/>
    </row>
    <row r="13" spans="1:21">
      <c r="A13" s="123" t="s">
        <v>244</v>
      </c>
      <c r="B13" s="232">
        <f>'[1]Podklady RZ'!B118</f>
        <v>301.05451499999998</v>
      </c>
      <c r="C13" s="157">
        <f>'[1]Podklady RZ'!C118</f>
        <v>214.66226299999997</v>
      </c>
      <c r="D13" s="233">
        <f>'[1]Podklady RZ'!D118</f>
        <v>194.37897300000003</v>
      </c>
      <c r="E13" s="232">
        <f>'[1]Podklady RZ'!E118</f>
        <v>143.41268600000001</v>
      </c>
      <c r="F13" s="157">
        <f>'[1]Podklady RZ'!F118</f>
        <v>71.260225000000005</v>
      </c>
      <c r="G13" s="233">
        <f>'[1]Podklady RZ'!G118</f>
        <v>56.364818999999997</v>
      </c>
      <c r="H13" s="232">
        <f>'[1]Podklady RZ'!H118</f>
        <v>50.762085999999996</v>
      </c>
      <c r="I13" s="157">
        <f>'[1]Podklady RZ'!I118</f>
        <v>50.103700999999994</v>
      </c>
      <c r="J13" s="233">
        <f>'[1]Podklady RZ'!J118</f>
        <v>73.143432999999987</v>
      </c>
      <c r="K13" s="232">
        <f>'[1]Podklady RZ'!K118</f>
        <v>152.71107899999998</v>
      </c>
      <c r="L13" s="157">
        <f>'[1]Podklady RZ'!L118</f>
        <v>224.15395599999999</v>
      </c>
      <c r="M13" s="233">
        <f>'[1]Podklady RZ'!M118</f>
        <v>267.76402100000001</v>
      </c>
      <c r="N13" s="150">
        <f t="shared" si="4"/>
        <v>1799.771757</v>
      </c>
      <c r="P13" s="8"/>
      <c r="Q13" s="98"/>
      <c r="R13" s="98"/>
      <c r="S13" s="98"/>
      <c r="T13" s="98"/>
      <c r="U13" s="39"/>
    </row>
    <row r="14" spans="1:21">
      <c r="A14" s="123" t="s">
        <v>245</v>
      </c>
      <c r="B14" s="232">
        <f>'[1]Podklady RZ'!B119</f>
        <v>1751.5820380000002</v>
      </c>
      <c r="C14" s="157">
        <f>'[1]Podklady RZ'!C119</f>
        <v>1137.9966349999997</v>
      </c>
      <c r="D14" s="233">
        <f>'[1]Podklady RZ'!D119</f>
        <v>1056.3493409999999</v>
      </c>
      <c r="E14" s="232">
        <f>'[1]Podklady RZ'!E119</f>
        <v>755.10201599999994</v>
      </c>
      <c r="F14" s="157">
        <f>'[1]Podklady RZ'!F119</f>
        <v>393.07591100000002</v>
      </c>
      <c r="G14" s="233">
        <f>'[1]Podklady RZ'!G119</f>
        <v>327.02887700000002</v>
      </c>
      <c r="H14" s="232">
        <f>'[1]Podklady RZ'!H119</f>
        <v>286.50083599999999</v>
      </c>
      <c r="I14" s="157">
        <f>'[1]Podklady RZ'!I119</f>
        <v>294.78669999999988</v>
      </c>
      <c r="J14" s="233">
        <f>'[1]Podklady RZ'!J119</f>
        <v>355.78656799999999</v>
      </c>
      <c r="K14" s="232">
        <f>'[1]Podklady RZ'!K119</f>
        <v>814.27690399999994</v>
      </c>
      <c r="L14" s="157">
        <f>'[1]Podklady RZ'!L119</f>
        <v>1310.2341809999998</v>
      </c>
      <c r="M14" s="233">
        <f>'[1]Podklady RZ'!M119</f>
        <v>1519.0294449999997</v>
      </c>
      <c r="N14" s="150">
        <f t="shared" si="4"/>
        <v>10001.749452</v>
      </c>
      <c r="P14" s="8"/>
      <c r="Q14" s="98"/>
      <c r="R14" s="98"/>
      <c r="S14" s="98"/>
      <c r="T14" s="98"/>
      <c r="U14" s="39"/>
    </row>
    <row r="15" spans="1:21">
      <c r="A15" s="123" t="s">
        <v>246</v>
      </c>
      <c r="B15" s="232">
        <f>'[1]Podklady RZ'!B120</f>
        <v>501.91626999999994</v>
      </c>
      <c r="C15" s="157">
        <f>'[1]Podklady RZ'!C120</f>
        <v>335.10721699999999</v>
      </c>
      <c r="D15" s="233">
        <f>'[1]Podklady RZ'!D120</f>
        <v>295.58518599999991</v>
      </c>
      <c r="E15" s="232">
        <f>'[1]Podklady RZ'!E120</f>
        <v>213.92143799999999</v>
      </c>
      <c r="F15" s="157">
        <f>'[1]Podklady RZ'!F120</f>
        <v>126.09006099999998</v>
      </c>
      <c r="G15" s="233">
        <f>'[1]Podklady RZ'!G120</f>
        <v>104.79801999999999</v>
      </c>
      <c r="H15" s="232">
        <f>'[1]Podklady RZ'!H120</f>
        <v>98.666395999999992</v>
      </c>
      <c r="I15" s="157">
        <f>'[1]Podklady RZ'!I120</f>
        <v>98.422551000000013</v>
      </c>
      <c r="J15" s="233">
        <f>'[1]Podklady RZ'!J120</f>
        <v>108.66513399999995</v>
      </c>
      <c r="K15" s="232">
        <f>'[1]Podklady RZ'!K120</f>
        <v>229.05431999999996</v>
      </c>
      <c r="L15" s="157">
        <f>'[1]Podklady RZ'!L120</f>
        <v>386.0870020000001</v>
      </c>
      <c r="M15" s="233">
        <f>'[1]Podklady RZ'!M120</f>
        <v>450.86831399999988</v>
      </c>
      <c r="N15" s="150">
        <f t="shared" si="4"/>
        <v>2949.1819089999995</v>
      </c>
      <c r="P15" s="8"/>
      <c r="Q15" s="98"/>
      <c r="R15" s="98"/>
      <c r="S15" s="98"/>
      <c r="T15" s="98"/>
      <c r="U15" s="39"/>
    </row>
    <row r="16" spans="1:21">
      <c r="A16" s="123" t="s">
        <v>247</v>
      </c>
      <c r="B16" s="232">
        <f>'[1]Podklady RZ'!B121</f>
        <v>646.93005000000005</v>
      </c>
      <c r="C16" s="157">
        <f>'[1]Podklady RZ'!C121</f>
        <v>431.49140199999999</v>
      </c>
      <c r="D16" s="233">
        <f>'[1]Podklady RZ'!D121</f>
        <v>373.07673999999997</v>
      </c>
      <c r="E16" s="232">
        <f>'[1]Podklady RZ'!E121</f>
        <v>253.82731800000002</v>
      </c>
      <c r="F16" s="157">
        <f>'[1]Podklady RZ'!F121</f>
        <v>115.987104</v>
      </c>
      <c r="G16" s="233">
        <f>'[1]Podklady RZ'!G121</f>
        <v>86.43616200000001</v>
      </c>
      <c r="H16" s="232">
        <f>'[1]Podklady RZ'!H121</f>
        <v>74.046743000000006</v>
      </c>
      <c r="I16" s="157">
        <f>'[1]Podklady RZ'!I121</f>
        <v>74.547100999999998</v>
      </c>
      <c r="J16" s="233">
        <f>'[1]Podklady RZ'!J121</f>
        <v>131.19051400000004</v>
      </c>
      <c r="K16" s="232">
        <f>'[1]Podklady RZ'!K121</f>
        <v>285.05219400000004</v>
      </c>
      <c r="L16" s="157">
        <f>'[1]Podklady RZ'!L121</f>
        <v>488.14167400000002</v>
      </c>
      <c r="M16" s="233">
        <f>'[1]Podklady RZ'!M121</f>
        <v>591.06763599999999</v>
      </c>
      <c r="N16" s="150">
        <f t="shared" si="4"/>
        <v>3551.7946380000003</v>
      </c>
      <c r="P16" s="8"/>
      <c r="Q16" s="98"/>
      <c r="R16" s="98"/>
      <c r="S16" s="98"/>
      <c r="T16" s="98"/>
      <c r="U16" s="39"/>
    </row>
    <row r="17" spans="1:21">
      <c r="A17" s="123" t="s">
        <v>248</v>
      </c>
      <c r="B17" s="232">
        <f>'[1]Podklady RZ'!B122</f>
        <v>617.62372099999993</v>
      </c>
      <c r="C17" s="157">
        <f>'[1]Podklady RZ'!C122</f>
        <v>437.19954300000006</v>
      </c>
      <c r="D17" s="233">
        <f>'[1]Podklady RZ'!D122</f>
        <v>385.68695399999996</v>
      </c>
      <c r="E17" s="232">
        <f>'[1]Podklady RZ'!E122</f>
        <v>301.14070699999996</v>
      </c>
      <c r="F17" s="157">
        <f>'[1]Podklady RZ'!F122</f>
        <v>163.39739400000005</v>
      </c>
      <c r="G17" s="233">
        <f>'[1]Podklady RZ'!G122</f>
        <v>107.47420199999998</v>
      </c>
      <c r="H17" s="232">
        <f>'[1]Podklady RZ'!H122</f>
        <v>108.39194600000002</v>
      </c>
      <c r="I17" s="157">
        <f>'[1]Podklady RZ'!I122</f>
        <v>90.50404300000001</v>
      </c>
      <c r="J17" s="233">
        <f>'[1]Podklady RZ'!J122</f>
        <v>145.043116</v>
      </c>
      <c r="K17" s="232">
        <f>'[1]Podklady RZ'!K122</f>
        <v>301.33376199999992</v>
      </c>
      <c r="L17" s="157">
        <f>'[1]Podklady RZ'!L122</f>
        <v>468.34730999999994</v>
      </c>
      <c r="M17" s="233">
        <f>'[1]Podklady RZ'!M122</f>
        <v>586.77221899999995</v>
      </c>
      <c r="N17" s="150">
        <f t="shared" si="4"/>
        <v>3712.9149169999996</v>
      </c>
      <c r="P17" s="8"/>
      <c r="Q17" s="98"/>
      <c r="R17" s="98"/>
      <c r="S17" s="98"/>
      <c r="T17" s="98"/>
      <c r="U17" s="39"/>
    </row>
    <row r="18" spans="1:21">
      <c r="A18" s="123" t="s">
        <v>249</v>
      </c>
      <c r="B18" s="232">
        <f>'[1]Podklady RZ'!B123</f>
        <v>2657.6645559999993</v>
      </c>
      <c r="C18" s="157">
        <f>'[1]Podklady RZ'!C123</f>
        <v>1902.6679179999999</v>
      </c>
      <c r="D18" s="233">
        <f>'[1]Podklady RZ'!D123</f>
        <v>1780.3900919999996</v>
      </c>
      <c r="E18" s="232">
        <f>'[1]Podklady RZ'!E123</f>
        <v>1255.6477930000003</v>
      </c>
      <c r="F18" s="157">
        <f>'[1]Podklady RZ'!F123</f>
        <v>853.61372700000015</v>
      </c>
      <c r="G18" s="233">
        <f>'[1]Podklady RZ'!G123</f>
        <v>674.02100700000028</v>
      </c>
      <c r="H18" s="232">
        <f>'[1]Podklady RZ'!H123</f>
        <v>549.15519199999983</v>
      </c>
      <c r="I18" s="157">
        <f>'[1]Podklady RZ'!I123</f>
        <v>636.39895300000023</v>
      </c>
      <c r="J18" s="233">
        <f>'[1]Podklady RZ'!J123</f>
        <v>816.13593899999989</v>
      </c>
      <c r="K18" s="232">
        <f>'[1]Podklady RZ'!K123</f>
        <v>1402.5779359999999</v>
      </c>
      <c r="L18" s="157">
        <f>'[1]Podklady RZ'!L123</f>
        <v>2147.3748390000001</v>
      </c>
      <c r="M18" s="233">
        <f>'[1]Podklady RZ'!M123</f>
        <v>2427.0805350000005</v>
      </c>
      <c r="N18" s="150">
        <f t="shared" si="4"/>
        <v>17102.728487</v>
      </c>
      <c r="P18" s="8"/>
      <c r="Q18" s="98"/>
      <c r="R18" s="98"/>
      <c r="S18" s="98"/>
      <c r="T18" s="98"/>
      <c r="U18" s="39"/>
    </row>
    <row r="19" spans="1:21">
      <c r="A19" s="123" t="s">
        <v>250</v>
      </c>
      <c r="B19" s="232">
        <f>'[1]Podklady RZ'!B124</f>
        <v>1628.9356929999997</v>
      </c>
      <c r="C19" s="157">
        <f>'[1]Podklady RZ'!C124</f>
        <v>1191.5831600000001</v>
      </c>
      <c r="D19" s="233">
        <f>'[1]Podklady RZ'!D124</f>
        <v>1135.0832699999994</v>
      </c>
      <c r="E19" s="232">
        <f>'[1]Podklady RZ'!E124</f>
        <v>876.05218100000025</v>
      </c>
      <c r="F19" s="157">
        <f>'[1]Podklady RZ'!F124</f>
        <v>637.27332200000001</v>
      </c>
      <c r="G19" s="233">
        <f>'[1]Podklady RZ'!G124</f>
        <v>526.36320199999989</v>
      </c>
      <c r="H19" s="232">
        <f>'[1]Podklady RZ'!H124</f>
        <v>468.962039</v>
      </c>
      <c r="I19" s="157">
        <f>'[1]Podklady RZ'!I124</f>
        <v>474.32100899999995</v>
      </c>
      <c r="J19" s="233">
        <f>'[1]Podklady RZ'!J124</f>
        <v>589.80705599999965</v>
      </c>
      <c r="K19" s="232">
        <f>'[1]Podklady RZ'!K124</f>
        <v>891.22049899999979</v>
      </c>
      <c r="L19" s="157">
        <f>'[1]Podklady RZ'!L124</f>
        <v>1287.873902</v>
      </c>
      <c r="M19" s="233">
        <f>'[1]Podklady RZ'!M124</f>
        <v>1459.4251059999999</v>
      </c>
      <c r="N19" s="150">
        <f t="shared" si="4"/>
        <v>11166.900438999997</v>
      </c>
      <c r="P19" s="8"/>
      <c r="Q19" s="98"/>
      <c r="R19" s="98"/>
      <c r="S19" s="98"/>
      <c r="T19" s="98"/>
      <c r="U19" s="39"/>
    </row>
    <row r="20" spans="1:21">
      <c r="A20" s="123" t="s">
        <v>251</v>
      </c>
      <c r="B20" s="232">
        <f>'[1]Podklady RZ'!B125</f>
        <v>518.51942999999994</v>
      </c>
      <c r="C20" s="157">
        <f>'[1]Podklady RZ'!C125</f>
        <v>351.24500399999999</v>
      </c>
      <c r="D20" s="233">
        <f>'[1]Podklady RZ'!D125</f>
        <v>323.23693199999997</v>
      </c>
      <c r="E20" s="232">
        <f>'[1]Podklady RZ'!E125</f>
        <v>240.63858000000002</v>
      </c>
      <c r="F20" s="157">
        <f>'[1]Podklady RZ'!F125</f>
        <v>163.131426</v>
      </c>
      <c r="G20" s="233">
        <f>'[1]Podklady RZ'!G125</f>
        <v>142.341219</v>
      </c>
      <c r="H20" s="232">
        <f>'[1]Podklady RZ'!H125</f>
        <v>117.41051999999999</v>
      </c>
      <c r="I20" s="157">
        <f>'[1]Podklady RZ'!I125</f>
        <v>124.56775200000003</v>
      </c>
      <c r="J20" s="233">
        <f>'[1]Podklady RZ'!J125</f>
        <v>157.28272200000001</v>
      </c>
      <c r="K20" s="232">
        <f>'[1]Podklady RZ'!K125</f>
        <v>253.773763</v>
      </c>
      <c r="L20" s="157">
        <f>'[1]Podklady RZ'!L125</f>
        <v>386.26366200000001</v>
      </c>
      <c r="M20" s="233">
        <f>'[1]Podklady RZ'!M125</f>
        <v>420.39111200000008</v>
      </c>
      <c r="N20" s="150">
        <f t="shared" si="4"/>
        <v>3198.8021220000001</v>
      </c>
      <c r="P20" s="8"/>
      <c r="Q20" s="98"/>
      <c r="R20" s="98"/>
      <c r="S20" s="98"/>
      <c r="T20" s="98"/>
      <c r="U20" s="39"/>
    </row>
    <row r="21" spans="1:21">
      <c r="A21" s="4"/>
      <c r="N21" s="3"/>
      <c r="P21" s="1"/>
      <c r="Q21" s="1"/>
      <c r="R21" s="1"/>
      <c r="S21" s="1"/>
      <c r="T21" s="1"/>
      <c r="U21" s="108"/>
    </row>
    <row r="22" spans="1:21">
      <c r="A22" s="10" t="s">
        <v>72</v>
      </c>
      <c r="B22" s="24">
        <f>SUM(INDEX(B7:M7,,MONTH('[1]Podklady RZ'!$O$1)):INDEX(B7:M7,,MONTH('[1]Podklady RZ'!$Q$1)))</f>
        <v>3521.4806410000001</v>
      </c>
      <c r="P22" s="8"/>
      <c r="U22" s="104"/>
    </row>
    <row r="23" spans="1:21">
      <c r="A23" s="10" t="s">
        <v>57</v>
      </c>
      <c r="B23" s="24">
        <f>SUM(INDEX(B8:M8,,MONTH('[1]Podklady RZ'!$O$1)):INDEX(B8:M8,,MONTH('[1]Podklady RZ'!$Q$1)))</f>
        <v>3960.6207990000003</v>
      </c>
    </row>
    <row r="24" spans="1:21">
      <c r="A24" s="10" t="s">
        <v>58</v>
      </c>
      <c r="B24" s="24">
        <f>SUM(INDEX(B9:M9,,MONTH('[1]Podklady RZ'!$O$1)):INDEX(B9:M9,,MONTH('[1]Podklady RZ'!$Q$1)))</f>
        <v>4746.408109</v>
      </c>
    </row>
    <row r="25" spans="1:21">
      <c r="A25" s="10" t="s">
        <v>59</v>
      </c>
      <c r="B25" s="24">
        <f>SUM(INDEX(B10:M10,,MONTH('[1]Podklady RZ'!$O$1)):INDEX(B10:M10,,MONTH('[1]Podklady RZ'!$Q$1)))</f>
        <v>3164.3595090000008</v>
      </c>
    </row>
    <row r="26" spans="1:21">
      <c r="A26" s="10" t="s">
        <v>71</v>
      </c>
      <c r="B26" s="24">
        <f>SUM(INDEX(B11:M11,,MONTH('[1]Podklady RZ'!$O$1)):INDEX(B11:M11,,MONTH('[1]Podklady RZ'!$Q$1)))</f>
        <v>1486.9778019999997</v>
      </c>
    </row>
    <row r="27" spans="1:21">
      <c r="A27" s="10" t="s">
        <v>60</v>
      </c>
      <c r="B27" s="24">
        <f>SUM(INDEX(B12:M12,,MONTH('[1]Podklady RZ'!$O$1)):INDEX(B12:M12,,MONTH('[1]Podklady RZ'!$Q$1)))</f>
        <v>2638.8977519999999</v>
      </c>
    </row>
    <row r="28" spans="1:21">
      <c r="A28" s="10" t="s">
        <v>61</v>
      </c>
      <c r="B28" s="24">
        <f>SUM(INDEX(B13:M13,,MONTH('[1]Podklady RZ'!$O$1)):INDEX(B13:M13,,MONTH('[1]Podklady RZ'!$Q$1)))</f>
        <v>1799.771757</v>
      </c>
    </row>
    <row r="29" spans="1:21">
      <c r="A29" s="10" t="s">
        <v>62</v>
      </c>
      <c r="B29" s="24">
        <f>SUM(INDEX(B14:M14,,MONTH('[1]Podklady RZ'!$O$1)):INDEX(B14:M14,,MONTH('[1]Podklady RZ'!$Q$1)))</f>
        <v>10001.749452</v>
      </c>
    </row>
    <row r="30" spans="1:21">
      <c r="A30" s="10" t="s">
        <v>63</v>
      </c>
      <c r="B30" s="24">
        <f>SUM(INDEX(B15:M15,,MONTH('[1]Podklady RZ'!$O$1)):INDEX(B15:M15,,MONTH('[1]Podklady RZ'!$Q$1)))</f>
        <v>2949.1819089999995</v>
      </c>
    </row>
    <row r="31" spans="1:21">
      <c r="A31" s="10" t="s">
        <v>64</v>
      </c>
      <c r="B31" s="24">
        <f>SUM(INDEX(B16:M16,,MONTH('[1]Podklady RZ'!$O$1)):INDEX(B16:M16,,MONTH('[1]Podklady RZ'!$Q$1)))</f>
        <v>3551.7946380000003</v>
      </c>
    </row>
    <row r="32" spans="1:21">
      <c r="A32" s="10" t="s">
        <v>65</v>
      </c>
      <c r="B32" s="24">
        <f>SUM(INDEX(B17:M17,,MONTH('[1]Podklady RZ'!$O$1)):INDEX(B17:M17,,MONTH('[1]Podklady RZ'!$Q$1)))</f>
        <v>3712.9149169999996</v>
      </c>
    </row>
    <row r="33" spans="1:2">
      <c r="A33" s="10" t="s">
        <v>66</v>
      </c>
      <c r="B33" s="24">
        <f>SUM(INDEX(B18:M18,,MONTH('[1]Podklady RZ'!$O$1)):INDEX(B18:M18,,MONTH('[1]Podklady RZ'!$Q$1)))</f>
        <v>17102.728487</v>
      </c>
    </row>
    <row r="34" spans="1:2">
      <c r="A34" s="10" t="s">
        <v>67</v>
      </c>
      <c r="B34" s="24">
        <f>SUM(INDEX(B19:M19,,MONTH('[1]Podklady RZ'!$O$1)):INDEX(B19:M19,,MONTH('[1]Podklady RZ'!$Q$1)))</f>
        <v>11166.900438999997</v>
      </c>
    </row>
    <row r="35" spans="1:2">
      <c r="A35" s="10" t="s">
        <v>68</v>
      </c>
      <c r="B35" s="24">
        <f>SUM(INDEX(B20:M20,,MONTH('[1]Podklady RZ'!$O$1)):INDEX(B20:M20,,MONTH('[1]Podklady RZ'!$Q$1)))</f>
        <v>3198.8021220000001</v>
      </c>
    </row>
  </sheetData>
  <sortState ref="A7:N20">
    <sortCondition ref="A7"/>
  </sortState>
  <mergeCells count="11">
    <mergeCell ref="N5:N6"/>
    <mergeCell ref="A3:A4"/>
    <mergeCell ref="B3:D3"/>
    <mergeCell ref="E3:G3"/>
    <mergeCell ref="H3:J3"/>
    <mergeCell ref="K3:M3"/>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92D050"/>
  </sheetPr>
  <dimension ref="A1:T42"/>
  <sheetViews>
    <sheetView showGridLines="0" view="pageBreakPreview" zoomScale="90" zoomScaleNormal="70" zoomScaleSheetLayoutView="90" workbookViewId="0">
      <selection activeCell="R48" sqref="R48"/>
    </sheetView>
  </sheetViews>
  <sheetFormatPr defaultColWidth="9.140625" defaultRowHeight="12.75"/>
  <cols>
    <col min="1" max="1" width="30.85546875" style="2" customWidth="1"/>
    <col min="2" max="15" width="7.42578125" style="2" customWidth="1"/>
    <col min="16" max="16" width="9.140625" style="2" customWidth="1"/>
    <col min="17" max="16384" width="9.140625" style="2"/>
  </cols>
  <sheetData>
    <row r="1" spans="1:20" s="61" customFormat="1" ht="18">
      <c r="A1" s="193" t="s">
        <v>256</v>
      </c>
      <c r="B1" s="22"/>
      <c r="C1" s="22"/>
      <c r="D1" s="22"/>
      <c r="E1" s="22"/>
      <c r="G1" s="22"/>
      <c r="H1" s="22"/>
      <c r="I1" s="22"/>
      <c r="J1" s="22"/>
      <c r="K1" s="22"/>
      <c r="L1" s="22"/>
      <c r="M1" s="22"/>
      <c r="N1" s="22"/>
      <c r="P1" s="195" t="str">
        <f>'3'!N1</f>
        <v>2022</v>
      </c>
    </row>
    <row r="2" spans="1:20" s="7" customFormat="1" ht="6" customHeight="1">
      <c r="B2" s="89"/>
      <c r="C2" s="89"/>
      <c r="D2" s="89"/>
      <c r="E2" s="89"/>
      <c r="F2" s="89"/>
      <c r="G2" s="89"/>
      <c r="H2" s="89"/>
      <c r="I2" s="89"/>
      <c r="J2" s="89"/>
      <c r="K2" s="89"/>
      <c r="L2" s="89"/>
      <c r="M2" s="89"/>
      <c r="N2" s="89"/>
      <c r="O2" s="89"/>
    </row>
    <row r="3" spans="1:20" s="7" customFormat="1" ht="12" customHeight="1">
      <c r="A3" s="122"/>
      <c r="B3" s="158" t="s">
        <v>51</v>
      </c>
      <c r="C3" s="158" t="s">
        <v>42</v>
      </c>
      <c r="D3" s="158" t="s">
        <v>43</v>
      </c>
      <c r="E3" s="158" t="s">
        <v>44</v>
      </c>
      <c r="F3" s="158" t="s">
        <v>54</v>
      </c>
      <c r="G3" s="158" t="s">
        <v>45</v>
      </c>
      <c r="H3" s="158" t="s">
        <v>46</v>
      </c>
      <c r="I3" s="158" t="s">
        <v>47</v>
      </c>
      <c r="J3" s="158" t="s">
        <v>48</v>
      </c>
      <c r="K3" s="158" t="s">
        <v>49</v>
      </c>
      <c r="L3" s="158" t="s">
        <v>50</v>
      </c>
      <c r="M3" s="158" t="s">
        <v>52</v>
      </c>
      <c r="N3" s="158" t="s">
        <v>53</v>
      </c>
      <c r="O3" s="158" t="s">
        <v>55</v>
      </c>
      <c r="P3" s="158" t="s">
        <v>214</v>
      </c>
    </row>
    <row r="4" spans="1:20" s="7" customFormat="1" ht="12" customHeight="1">
      <c r="A4" s="124" t="s">
        <v>219</v>
      </c>
      <c r="B4" s="153">
        <f>SUM(B5:B20)</f>
        <v>3521.4806409999997</v>
      </c>
      <c r="C4" s="153">
        <f>SUM(C5:C20)</f>
        <v>3960.6207990000007</v>
      </c>
      <c r="D4" s="153">
        <f t="shared" ref="D4:P4" si="0">SUM(D5:D20)</f>
        <v>4746.4081090000036</v>
      </c>
      <c r="E4" s="153">
        <f t="shared" si="0"/>
        <v>3164.3595089999994</v>
      </c>
      <c r="F4" s="153">
        <f>SUM(F5:F20)</f>
        <v>1486.9778020000003</v>
      </c>
      <c r="G4" s="153">
        <f t="shared" si="0"/>
        <v>2638.8977520000003</v>
      </c>
      <c r="H4" s="153">
        <f t="shared" si="0"/>
        <v>1799.771757</v>
      </c>
      <c r="I4" s="153">
        <f t="shared" si="0"/>
        <v>10001.749451999996</v>
      </c>
      <c r="J4" s="153">
        <f t="shared" si="0"/>
        <v>2949.181908999999</v>
      </c>
      <c r="K4" s="153">
        <f t="shared" si="0"/>
        <v>3551.7946379999998</v>
      </c>
      <c r="L4" s="153">
        <f t="shared" si="0"/>
        <v>3712.9149169999996</v>
      </c>
      <c r="M4" s="153">
        <f t="shared" si="0"/>
        <v>17102.728487</v>
      </c>
      <c r="N4" s="153">
        <f t="shared" si="0"/>
        <v>11166.900439000005</v>
      </c>
      <c r="O4" s="153">
        <f t="shared" si="0"/>
        <v>3198.8021220000005</v>
      </c>
      <c r="P4" s="153">
        <f t="shared" si="0"/>
        <v>73002.588333000007</v>
      </c>
    </row>
    <row r="5" spans="1:20" s="7" customFormat="1" ht="12" customHeight="1">
      <c r="A5" s="123" t="s">
        <v>223</v>
      </c>
      <c r="B5" s="157">
        <f>'[1]Podklady RZ'!B131</f>
        <v>0</v>
      </c>
      <c r="C5" s="157">
        <f>'[1]Podklady RZ'!C131</f>
        <v>1498.1567190000005</v>
      </c>
      <c r="D5" s="157">
        <f>'[1]Podklady RZ'!D131</f>
        <v>435.95139</v>
      </c>
      <c r="E5" s="157">
        <f>'[1]Podklady RZ'!E131</f>
        <v>396.37604700000009</v>
      </c>
      <c r="F5" s="157">
        <f>'[1]Podklady RZ'!F131</f>
        <v>612.07023200000003</v>
      </c>
      <c r="G5" s="157">
        <f>'[1]Podklady RZ'!G131</f>
        <v>635.72125799999981</v>
      </c>
      <c r="H5" s="157">
        <f>'[1]Podklady RZ'!H131</f>
        <v>2.2409480000000004</v>
      </c>
      <c r="I5" s="157">
        <f>'[1]Podklady RZ'!I131</f>
        <v>664.2178449999999</v>
      </c>
      <c r="J5" s="157">
        <f>'[1]Podklady RZ'!J131</f>
        <v>117.64328599999996</v>
      </c>
      <c r="K5" s="157">
        <f>'[1]Podklady RZ'!K131</f>
        <v>47.371340000000004</v>
      </c>
      <c r="L5" s="157">
        <f>'[1]Podklady RZ'!L131</f>
        <v>1009.7374669999997</v>
      </c>
      <c r="M5" s="157">
        <f>'[1]Podklady RZ'!M131</f>
        <v>1569.845994</v>
      </c>
      <c r="N5" s="157">
        <f>'[1]Podklady RZ'!N131</f>
        <v>1597.6128890000002</v>
      </c>
      <c r="O5" s="157">
        <f>'[1]Podklady RZ'!O131</f>
        <v>521.44203300000015</v>
      </c>
      <c r="P5" s="150">
        <f>SUM(B5:O5)</f>
        <v>9108.3874479999995</v>
      </c>
      <c r="T5" s="8"/>
    </row>
    <row r="6" spans="1:20" s="7" customFormat="1" ht="12" customHeight="1">
      <c r="A6" s="123" t="s">
        <v>224</v>
      </c>
      <c r="B6" s="157">
        <f>'[1]Podklady RZ'!B132</f>
        <v>35.435701000000002</v>
      </c>
      <c r="C6" s="157">
        <f>'[1]Podklady RZ'!C132</f>
        <v>99.298883000000004</v>
      </c>
      <c r="D6" s="157">
        <f>'[1]Podklady RZ'!D132</f>
        <v>66.823721000000035</v>
      </c>
      <c r="E6" s="157">
        <f>'[1]Podklady RZ'!E132</f>
        <v>6.1189999999999998</v>
      </c>
      <c r="F6" s="157">
        <f>'[1]Podklady RZ'!F132</f>
        <v>38.023378999999998</v>
      </c>
      <c r="G6" s="157">
        <f>'[1]Podklady RZ'!G132</f>
        <v>28.951168000000003</v>
      </c>
      <c r="H6" s="157">
        <f>'[1]Podklady RZ'!H132</f>
        <v>8.1914500000000015</v>
      </c>
      <c r="I6" s="157">
        <f>'[1]Podklady RZ'!I132</f>
        <v>1.008702</v>
      </c>
      <c r="J6" s="157">
        <f>'[1]Podklady RZ'!J132</f>
        <v>42.013536000000002</v>
      </c>
      <c r="K6" s="157">
        <f>'[1]Podklady RZ'!K132</f>
        <v>61.670393000000033</v>
      </c>
      <c r="L6" s="157">
        <f>'[1]Podklady RZ'!L132</f>
        <v>51.76003</v>
      </c>
      <c r="M6" s="157">
        <f>'[1]Podklady RZ'!M132</f>
        <v>41.58441100000001</v>
      </c>
      <c r="N6" s="157">
        <f>'[1]Podklady RZ'!N132</f>
        <v>5.6772969999999985</v>
      </c>
      <c r="O6" s="157">
        <f>'[1]Podklady RZ'!O132</f>
        <v>8.9292400000000018</v>
      </c>
      <c r="P6" s="150">
        <f t="shared" ref="P6:P20" si="1">SUM(B6:O6)</f>
        <v>495.48691100000013</v>
      </c>
      <c r="T6" s="8"/>
    </row>
    <row r="7" spans="1:20" s="7" customFormat="1" ht="12" customHeight="1">
      <c r="A7" s="123" t="s">
        <v>225</v>
      </c>
      <c r="B7" s="157">
        <f>'[1]Podklady RZ'!B133</f>
        <v>0</v>
      </c>
      <c r="C7" s="157">
        <f>'[1]Podklady RZ'!C133</f>
        <v>0</v>
      </c>
      <c r="D7" s="157">
        <f>'[1]Podklady RZ'!D133</f>
        <v>0.18204999999999999</v>
      </c>
      <c r="E7" s="157">
        <f>'[1]Podklady RZ'!E133</f>
        <v>0</v>
      </c>
      <c r="F7" s="157">
        <f>'[1]Podklady RZ'!F133</f>
        <v>0</v>
      </c>
      <c r="G7" s="157">
        <f>'[1]Podklady RZ'!G133</f>
        <v>2.6035000000000004</v>
      </c>
      <c r="H7" s="157">
        <f>'[1]Podklady RZ'!H133</f>
        <v>0.17066999999999999</v>
      </c>
      <c r="I7" s="157">
        <f>'[1]Podklady RZ'!I133</f>
        <v>5124.7203679999975</v>
      </c>
      <c r="J7" s="157">
        <f>'[1]Podklady RZ'!J133</f>
        <v>0</v>
      </c>
      <c r="K7" s="157">
        <f>'[1]Podklady RZ'!K133</f>
        <v>0</v>
      </c>
      <c r="L7" s="157">
        <f>'[1]Podklady RZ'!L133</f>
        <v>0</v>
      </c>
      <c r="M7" s="157">
        <f>'[1]Podklady RZ'!M133</f>
        <v>0</v>
      </c>
      <c r="N7" s="157">
        <f>'[1]Podklady RZ'!N133</f>
        <v>2.5228899999999994</v>
      </c>
      <c r="O7" s="157">
        <f>'[1]Podklady RZ'!O133</f>
        <v>26.13824</v>
      </c>
      <c r="P7" s="150">
        <f t="shared" si="1"/>
        <v>5156.3377179999979</v>
      </c>
      <c r="T7" s="8"/>
    </row>
    <row r="8" spans="1:20" s="7" customFormat="1" ht="12" customHeight="1">
      <c r="A8" s="123" t="s">
        <v>226</v>
      </c>
      <c r="B8" s="150">
        <f>'[1]Podklady RZ'!B134</f>
        <v>0</v>
      </c>
      <c r="C8" s="150">
        <f>'[1]Podklady RZ'!C134</f>
        <v>7.0499999999999993E-2</v>
      </c>
      <c r="D8" s="150">
        <f>'[1]Podklady RZ'!D134</f>
        <v>7.4345999999999997</v>
      </c>
      <c r="E8" s="150">
        <f>'[1]Podklady RZ'!E134</f>
        <v>0</v>
      </c>
      <c r="F8" s="150">
        <f>'[1]Podklady RZ'!F134</f>
        <v>1.56748</v>
      </c>
      <c r="G8" s="150">
        <f>'[1]Podklady RZ'!G134</f>
        <v>4.1477000000000004</v>
      </c>
      <c r="H8" s="150">
        <f>'[1]Podklady RZ'!H134</f>
        <v>0.64166000000000001</v>
      </c>
      <c r="I8" s="150">
        <f>'[1]Podklady RZ'!I134</f>
        <v>0.14786000000000002</v>
      </c>
      <c r="J8" s="150">
        <f>'[1]Podklady RZ'!J134</f>
        <v>0.169179</v>
      </c>
      <c r="K8" s="150">
        <f>'[1]Podklady RZ'!K134</f>
        <v>27.757999999999999</v>
      </c>
      <c r="L8" s="150">
        <f>'[1]Podklady RZ'!L134</f>
        <v>3.5305800000000001</v>
      </c>
      <c r="M8" s="150">
        <f>'[1]Podklady RZ'!M134</f>
        <v>41.917062000000001</v>
      </c>
      <c r="N8" s="150">
        <f>'[1]Podklady RZ'!N134</f>
        <v>0.67103000000000002</v>
      </c>
      <c r="O8" s="157">
        <f>'[1]Podklady RZ'!O134</f>
        <v>0.21199999999999999</v>
      </c>
      <c r="P8" s="150">
        <f t="shared" si="1"/>
        <v>88.267651000000015</v>
      </c>
      <c r="T8" s="8"/>
    </row>
    <row r="9" spans="1:20" s="7" customFormat="1" ht="12" customHeight="1">
      <c r="A9" s="123" t="s">
        <v>227</v>
      </c>
      <c r="B9" s="150">
        <f>'[1]Podklady RZ'!B135</f>
        <v>31.59018</v>
      </c>
      <c r="C9" s="150">
        <f>'[1]Podklady RZ'!C135</f>
        <v>0</v>
      </c>
      <c r="D9" s="150">
        <f>'[1]Podklady RZ'!D135</f>
        <v>0.26641500000000001</v>
      </c>
      <c r="E9" s="150">
        <f>'[1]Podklady RZ'!E135</f>
        <v>4.0168699999999999</v>
      </c>
      <c r="F9" s="150">
        <f>'[1]Podklady RZ'!F135</f>
        <v>0.46822000000000003</v>
      </c>
      <c r="G9" s="150">
        <f>'[1]Podklady RZ'!G135</f>
        <v>0</v>
      </c>
      <c r="H9" s="150">
        <f>'[1]Podklady RZ'!H135</f>
        <v>1.3615200000000001</v>
      </c>
      <c r="I9" s="150">
        <f>'[1]Podklady RZ'!I135</f>
        <v>0</v>
      </c>
      <c r="J9" s="150">
        <f>'[1]Podklady RZ'!J135</f>
        <v>0</v>
      </c>
      <c r="K9" s="150">
        <f>'[1]Podklady RZ'!K135</f>
        <v>0</v>
      </c>
      <c r="L9" s="150">
        <f>'[1]Podklady RZ'!L135</f>
        <v>0.93600000000000005</v>
      </c>
      <c r="M9" s="150">
        <f>'[1]Podklady RZ'!M135</f>
        <v>0</v>
      </c>
      <c r="N9" s="150">
        <f>'[1]Podklady RZ'!N135</f>
        <v>53.737200000000001</v>
      </c>
      <c r="O9" s="157">
        <f>'[1]Podklady RZ'!O135</f>
        <v>1.8134539999999999</v>
      </c>
      <c r="P9" s="150">
        <f t="shared" si="1"/>
        <v>94.189858999999998</v>
      </c>
      <c r="T9" s="8"/>
    </row>
    <row r="10" spans="1:20" s="7" customFormat="1" ht="12" customHeight="1">
      <c r="A10" s="123" t="s">
        <v>228</v>
      </c>
      <c r="B10" s="150">
        <f>'[1]Podklady RZ'!B136</f>
        <v>0</v>
      </c>
      <c r="C10" s="150">
        <f>'[1]Podklady RZ'!C136</f>
        <v>0</v>
      </c>
      <c r="D10" s="150">
        <f>'[1]Podklady RZ'!D136</f>
        <v>0.21797900000000001</v>
      </c>
      <c r="E10" s="150">
        <f>'[1]Podklady RZ'!E136</f>
        <v>1.5380100000000001</v>
      </c>
      <c r="F10" s="150">
        <f>'[1]Podklady RZ'!F136</f>
        <v>0.15619999999999998</v>
      </c>
      <c r="G10" s="150">
        <f>'[1]Podklady RZ'!G136</f>
        <v>1.1099999999999997E-2</v>
      </c>
      <c r="H10" s="150">
        <f>'[1]Podklady RZ'!H136</f>
        <v>0</v>
      </c>
      <c r="I10" s="150">
        <f>'[1]Podklady RZ'!I136</f>
        <v>0</v>
      </c>
      <c r="J10" s="150">
        <f>'[1]Podklady RZ'!J136</f>
        <v>0</v>
      </c>
      <c r="K10" s="150">
        <f>'[1]Podklady RZ'!K136</f>
        <v>0</v>
      </c>
      <c r="L10" s="150">
        <f>'[1]Podklady RZ'!L136</f>
        <v>0</v>
      </c>
      <c r="M10" s="150">
        <f>'[1]Podklady RZ'!M136</f>
        <v>0</v>
      </c>
      <c r="N10" s="150">
        <f>'[1]Podklady RZ'!N136</f>
        <v>7.2999999999999995E-2</v>
      </c>
      <c r="O10" s="157">
        <f>'[1]Podklady RZ'!O136</f>
        <v>0</v>
      </c>
      <c r="P10" s="150">
        <f t="shared" si="1"/>
        <v>1.9962889999999998</v>
      </c>
      <c r="T10" s="8"/>
    </row>
    <row r="11" spans="1:20" s="7" customFormat="1" ht="12" customHeight="1">
      <c r="A11" s="123" t="s">
        <v>229</v>
      </c>
      <c r="B11" s="150">
        <f>'[1]Podklady RZ'!B137</f>
        <v>0</v>
      </c>
      <c r="C11" s="150">
        <f>'[1]Podklady RZ'!C137</f>
        <v>939.00872900000002</v>
      </c>
      <c r="D11" s="150">
        <f>'[1]Podklady RZ'!D137</f>
        <v>14.259039</v>
      </c>
      <c r="E11" s="150">
        <f>'[1]Podklady RZ'!E137</f>
        <v>1892.3630679999997</v>
      </c>
      <c r="F11" s="150">
        <f>'[1]Podklady RZ'!F137</f>
        <v>191.05343299999998</v>
      </c>
      <c r="G11" s="150">
        <f>'[1]Podklady RZ'!G137</f>
        <v>1036.3107300000001</v>
      </c>
      <c r="H11" s="150">
        <f>'[1]Podklady RZ'!H137</f>
        <v>75.847369999999998</v>
      </c>
      <c r="I11" s="150">
        <f>'[1]Podklady RZ'!I137</f>
        <v>284.45755299999996</v>
      </c>
      <c r="J11" s="150">
        <f>'[1]Podklady RZ'!J137</f>
        <v>1176.4835009999997</v>
      </c>
      <c r="K11" s="150">
        <f>'[1]Podklady RZ'!K137</f>
        <v>3031.8012039999999</v>
      </c>
      <c r="L11" s="150">
        <f>'[1]Podklady RZ'!L137</f>
        <v>1760.9394930000001</v>
      </c>
      <c r="M11" s="150">
        <f>'[1]Podklady RZ'!M137</f>
        <v>10323.621620000002</v>
      </c>
      <c r="N11" s="150">
        <f>'[1]Podklady RZ'!N137</f>
        <v>8446.660039000004</v>
      </c>
      <c r="O11" s="157">
        <f>'[1]Podklady RZ'!O137</f>
        <v>1501.9742220000001</v>
      </c>
      <c r="P11" s="150">
        <f t="shared" si="1"/>
        <v>30674.780001000003</v>
      </c>
      <c r="T11" s="8"/>
    </row>
    <row r="12" spans="1:20" s="7" customFormat="1" ht="12" customHeight="1">
      <c r="A12" s="123" t="s">
        <v>230</v>
      </c>
      <c r="B12" s="150">
        <f>'[1]Podklady RZ'!B138</f>
        <v>0</v>
      </c>
      <c r="C12" s="150">
        <f>'[1]Podklady RZ'!C138</f>
        <v>877.22675000000004</v>
      </c>
      <c r="D12" s="150">
        <f>'[1]Podklady RZ'!D138</f>
        <v>0</v>
      </c>
      <c r="E12" s="150">
        <f>'[1]Podklady RZ'!E138</f>
        <v>0</v>
      </c>
      <c r="F12" s="150">
        <f>'[1]Podklady RZ'!F138</f>
        <v>40.747250000000001</v>
      </c>
      <c r="G12" s="150">
        <f>'[1]Podklady RZ'!G138</f>
        <v>0</v>
      </c>
      <c r="H12" s="150">
        <f>'[1]Podklady RZ'!H138</f>
        <v>0</v>
      </c>
      <c r="I12" s="150">
        <f>'[1]Podklady RZ'!I138</f>
        <v>0</v>
      </c>
      <c r="J12" s="150">
        <f>'[1]Podklady RZ'!J138</f>
        <v>0</v>
      </c>
      <c r="K12" s="150">
        <f>'[1]Podklady RZ'!K138</f>
        <v>0</v>
      </c>
      <c r="L12" s="150">
        <f>'[1]Podklady RZ'!L138</f>
        <v>0</v>
      </c>
      <c r="M12" s="150">
        <f>'[1]Podklady RZ'!M138</f>
        <v>0</v>
      </c>
      <c r="N12" s="150">
        <f>'[1]Podklady RZ'!N138</f>
        <v>0</v>
      </c>
      <c r="O12" s="157">
        <f>'[1]Podklady RZ'!O138</f>
        <v>0</v>
      </c>
      <c r="P12" s="150">
        <f t="shared" si="1"/>
        <v>917.97400000000005</v>
      </c>
      <c r="T12" s="8"/>
    </row>
    <row r="13" spans="1:20" s="7" customFormat="1" ht="12" customHeight="1">
      <c r="A13" s="123" t="s">
        <v>231</v>
      </c>
      <c r="B13" s="150">
        <f>'[1]Podklady RZ'!B139</f>
        <v>0</v>
      </c>
      <c r="C13" s="150">
        <f>'[1]Podklady RZ'!C139</f>
        <v>0</v>
      </c>
      <c r="D13" s="150">
        <f>'[1]Podklady RZ'!D139</f>
        <v>0</v>
      </c>
      <c r="E13" s="150">
        <f>'[1]Podklady RZ'!E139</f>
        <v>0</v>
      </c>
      <c r="F13" s="150">
        <f>'[1]Podklady RZ'!F139</f>
        <v>0</v>
      </c>
      <c r="G13" s="150">
        <f>'[1]Podklady RZ'!G139</f>
        <v>0</v>
      </c>
      <c r="H13" s="150">
        <f>'[1]Podklady RZ'!H139</f>
        <v>0</v>
      </c>
      <c r="I13" s="150">
        <f>'[1]Podklady RZ'!I139</f>
        <v>0</v>
      </c>
      <c r="J13" s="150">
        <f>'[1]Podklady RZ'!J139</f>
        <v>0</v>
      </c>
      <c r="K13" s="150">
        <f>'[1]Podklady RZ'!K139</f>
        <v>0</v>
      </c>
      <c r="L13" s="150">
        <f>'[1]Podklady RZ'!L139</f>
        <v>0</v>
      </c>
      <c r="M13" s="150">
        <f>'[1]Podklady RZ'!M139</f>
        <v>5.6000000000000001E-2</v>
      </c>
      <c r="N13" s="150">
        <f>'[1]Podklady RZ'!N139</f>
        <v>0</v>
      </c>
      <c r="O13" s="157">
        <f>'[1]Podklady RZ'!O139</f>
        <v>0</v>
      </c>
      <c r="P13" s="150">
        <f t="shared" si="1"/>
        <v>5.6000000000000001E-2</v>
      </c>
      <c r="T13" s="8"/>
    </row>
    <row r="14" spans="1:20" s="7" customFormat="1" ht="12" customHeight="1">
      <c r="A14" s="123" t="s">
        <v>232</v>
      </c>
      <c r="B14" s="150">
        <f>'[1]Podklady RZ'!B140</f>
        <v>0</v>
      </c>
      <c r="C14" s="150">
        <f>'[1]Podklady RZ'!C140</f>
        <v>0</v>
      </c>
      <c r="D14" s="150">
        <f>'[1]Podklady RZ'!D140</f>
        <v>58.313216999999995</v>
      </c>
      <c r="E14" s="150">
        <f>'[1]Podklady RZ'!E140</f>
        <v>0.66422999999999999</v>
      </c>
      <c r="F14" s="150">
        <f>'[1]Podklady RZ'!F140</f>
        <v>19.835474000000001</v>
      </c>
      <c r="G14" s="150">
        <f>'[1]Podklady RZ'!G140</f>
        <v>0</v>
      </c>
      <c r="H14" s="150">
        <f>'[1]Podklady RZ'!H140</f>
        <v>3.0157000000000003</v>
      </c>
      <c r="I14" s="150">
        <f>'[1]Podklady RZ'!I140</f>
        <v>586.79716000000008</v>
      </c>
      <c r="J14" s="150">
        <f>'[1]Podklady RZ'!J140</f>
        <v>0</v>
      </c>
      <c r="K14" s="150">
        <f>'[1]Podklady RZ'!K140</f>
        <v>16.466999999999999</v>
      </c>
      <c r="L14" s="150">
        <f>'[1]Podklady RZ'!L140</f>
        <v>0</v>
      </c>
      <c r="M14" s="150">
        <f>'[1]Podklady RZ'!M140</f>
        <v>263.89377500000001</v>
      </c>
      <c r="N14" s="150">
        <f>'[1]Podklady RZ'!N140</f>
        <v>2.8180149999999999</v>
      </c>
      <c r="O14" s="157">
        <f>'[1]Podklady RZ'!O140</f>
        <v>17.888999999999999</v>
      </c>
      <c r="P14" s="150">
        <f t="shared" si="1"/>
        <v>969.69357100000002</v>
      </c>
      <c r="T14" s="8"/>
    </row>
    <row r="15" spans="1:20" s="7" customFormat="1" ht="12" customHeight="1">
      <c r="A15" s="123" t="s">
        <v>233</v>
      </c>
      <c r="B15" s="150">
        <f>'[1]Podklady RZ'!B141</f>
        <v>0</v>
      </c>
      <c r="C15" s="150">
        <f>'[1]Podklady RZ'!C141</f>
        <v>0</v>
      </c>
      <c r="D15" s="150">
        <f>'[1]Podklady RZ'!D141</f>
        <v>0</v>
      </c>
      <c r="E15" s="150">
        <f>'[1]Podklady RZ'!E141</f>
        <v>0</v>
      </c>
      <c r="F15" s="150">
        <f>'[1]Podklady RZ'!F141</f>
        <v>0</v>
      </c>
      <c r="G15" s="150">
        <f>'[1]Podklady RZ'!G141</f>
        <v>0</v>
      </c>
      <c r="H15" s="150">
        <f>'[1]Podklady RZ'!H141</f>
        <v>0</v>
      </c>
      <c r="I15" s="150">
        <f>'[1]Podklady RZ'!I141</f>
        <v>0</v>
      </c>
      <c r="J15" s="150">
        <f>'[1]Podklady RZ'!J141</f>
        <v>0.34292999999999996</v>
      </c>
      <c r="K15" s="150">
        <f>'[1]Podklady RZ'!K141</f>
        <v>0</v>
      </c>
      <c r="L15" s="150">
        <f>'[1]Podklady RZ'!L141</f>
        <v>0</v>
      </c>
      <c r="M15" s="150">
        <f>'[1]Podklady RZ'!M141</f>
        <v>11.819370999999999</v>
      </c>
      <c r="N15" s="150">
        <f>'[1]Podklady RZ'!N141</f>
        <v>0</v>
      </c>
      <c r="O15" s="157">
        <f>'[1]Podklady RZ'!O141</f>
        <v>28.507000000000001</v>
      </c>
      <c r="P15" s="150">
        <f t="shared" si="1"/>
        <v>40.669301000000004</v>
      </c>
      <c r="T15" s="8"/>
    </row>
    <row r="16" spans="1:20" s="7" customFormat="1" ht="12" customHeight="1">
      <c r="A16" s="123" t="s">
        <v>234</v>
      </c>
      <c r="B16" s="150">
        <f>'[1]Podklady RZ'!B142</f>
        <v>805.78499999999997</v>
      </c>
      <c r="C16" s="150">
        <f>'[1]Podklady RZ'!C142</f>
        <v>8.5290280000000003</v>
      </c>
      <c r="D16" s="150">
        <f>'[1]Podklady RZ'!D142</f>
        <v>1192.5250800000003</v>
      </c>
      <c r="E16" s="150">
        <f>'[1]Podklady RZ'!E142</f>
        <v>1.0325739999999999</v>
      </c>
      <c r="F16" s="150">
        <f>'[1]Podklady RZ'!F142</f>
        <v>8.7680400000000009</v>
      </c>
      <c r="G16" s="150">
        <f>'[1]Podklady RZ'!G142</f>
        <v>0</v>
      </c>
      <c r="H16" s="150">
        <f>'[1]Podklady RZ'!H142</f>
        <v>510.42399999999998</v>
      </c>
      <c r="I16" s="150">
        <f>'[1]Podklady RZ'!I142</f>
        <v>16.114000000000001</v>
      </c>
      <c r="J16" s="150">
        <f>'[1]Podklady RZ'!J142</f>
        <v>377.50012400000003</v>
      </c>
      <c r="K16" s="150">
        <f>'[1]Podklady RZ'!K142</f>
        <v>0</v>
      </c>
      <c r="L16" s="150">
        <f>'[1]Podklady RZ'!L142</f>
        <v>282.13557799999995</v>
      </c>
      <c r="M16" s="150">
        <f>'[1]Podklady RZ'!M142</f>
        <v>68.962000000000003</v>
      </c>
      <c r="N16" s="150">
        <f>'[1]Podklady RZ'!N142</f>
        <v>6.6827600000000009</v>
      </c>
      <c r="O16" s="157">
        <f>'[1]Podklady RZ'!O142</f>
        <v>28.616000000000003</v>
      </c>
      <c r="P16" s="150">
        <f t="shared" si="1"/>
        <v>3307.0741840000005</v>
      </c>
      <c r="T16" s="8"/>
    </row>
    <row r="17" spans="1:20" s="7" customFormat="1" ht="12" customHeight="1">
      <c r="A17" s="123" t="s">
        <v>235</v>
      </c>
      <c r="B17" s="150">
        <f>'[1]Podklady RZ'!B143</f>
        <v>0</v>
      </c>
      <c r="C17" s="150">
        <f>'[1]Podklady RZ'!C143</f>
        <v>0.58686200000000011</v>
      </c>
      <c r="D17" s="150">
        <f>'[1]Podklady RZ'!D143</f>
        <v>0</v>
      </c>
      <c r="E17" s="150">
        <f>'[1]Podklady RZ'!E143</f>
        <v>24.421210000000002</v>
      </c>
      <c r="F17" s="150">
        <f>'[1]Podklady RZ'!F143</f>
        <v>0</v>
      </c>
      <c r="G17" s="150">
        <f>'[1]Podklady RZ'!G143</f>
        <v>0</v>
      </c>
      <c r="H17" s="150">
        <f>'[1]Podklady RZ'!H143</f>
        <v>0</v>
      </c>
      <c r="I17" s="150">
        <f>'[1]Podklady RZ'!I143</f>
        <v>1377.7679279999998</v>
      </c>
      <c r="J17" s="150">
        <f>'[1]Podklady RZ'!J143</f>
        <v>0</v>
      </c>
      <c r="K17" s="150">
        <f>'[1]Podklady RZ'!K143</f>
        <v>0</v>
      </c>
      <c r="L17" s="150">
        <f>'[1]Podklady RZ'!L143</f>
        <v>0.36499999999999999</v>
      </c>
      <c r="M17" s="150">
        <f>'[1]Podklady RZ'!M143</f>
        <v>555.220553</v>
      </c>
      <c r="N17" s="150">
        <f>'[1]Podklady RZ'!N143</f>
        <v>59.360999999999997</v>
      </c>
      <c r="O17" s="157">
        <f>'[1]Podklady RZ'!O143</f>
        <v>120.178</v>
      </c>
      <c r="P17" s="150">
        <f t="shared" si="1"/>
        <v>2137.9005529999999</v>
      </c>
      <c r="T17" s="8"/>
    </row>
    <row r="18" spans="1:20" s="7" customFormat="1" ht="12" customHeight="1">
      <c r="A18" s="123" t="s">
        <v>236</v>
      </c>
      <c r="B18" s="150">
        <f>'[1]Podklady RZ'!B144</f>
        <v>0</v>
      </c>
      <c r="C18" s="150">
        <f>'[1]Podklady RZ'!C144</f>
        <v>0</v>
      </c>
      <c r="D18" s="150">
        <f>'[1]Podklady RZ'!D144</f>
        <v>0</v>
      </c>
      <c r="E18" s="150">
        <f>'[1]Podklady RZ'!E144</f>
        <v>0</v>
      </c>
      <c r="F18" s="150">
        <f>'[1]Podklady RZ'!F144</f>
        <v>0</v>
      </c>
      <c r="G18" s="150">
        <f>'[1]Podklady RZ'!G144</f>
        <v>0</v>
      </c>
      <c r="H18" s="150">
        <f>'[1]Podklady RZ'!H144</f>
        <v>0</v>
      </c>
      <c r="I18" s="150">
        <f>'[1]Podklady RZ'!I144</f>
        <v>0</v>
      </c>
      <c r="J18" s="150">
        <f>'[1]Podklady RZ'!J144</f>
        <v>0</v>
      </c>
      <c r="K18" s="150">
        <f>'[1]Podklady RZ'!K144</f>
        <v>0</v>
      </c>
      <c r="L18" s="150">
        <f>'[1]Podklady RZ'!L144</f>
        <v>0</v>
      </c>
      <c r="M18" s="150">
        <f>'[1]Podklady RZ'!M144</f>
        <v>0</v>
      </c>
      <c r="N18" s="150">
        <f>'[1]Podklady RZ'!N144</f>
        <v>0</v>
      </c>
      <c r="O18" s="157">
        <f>'[1]Podklady RZ'!O144</f>
        <v>0</v>
      </c>
      <c r="P18" s="150">
        <f t="shared" si="1"/>
        <v>0</v>
      </c>
      <c r="T18" s="8"/>
    </row>
    <row r="19" spans="1:20" s="7" customFormat="1" ht="12" customHeight="1">
      <c r="A19" s="123" t="s">
        <v>237</v>
      </c>
      <c r="B19" s="150">
        <f>'[1]Podklady RZ'!B145</f>
        <v>4.5999999999999999E-2</v>
      </c>
      <c r="C19" s="150">
        <f>'[1]Podklady RZ'!C145</f>
        <v>20.584150000000001</v>
      </c>
      <c r="D19" s="150">
        <f>'[1]Podklady RZ'!D145</f>
        <v>7.9061380000000012</v>
      </c>
      <c r="E19" s="150">
        <f>'[1]Podklady RZ'!E145</f>
        <v>0.572542</v>
      </c>
      <c r="F19" s="150">
        <f>'[1]Podklady RZ'!F145</f>
        <v>0.16200000000000001</v>
      </c>
      <c r="G19" s="150">
        <f>'[1]Podklady RZ'!G145</f>
        <v>3.3680300000000005</v>
      </c>
      <c r="H19" s="150">
        <f>'[1]Podklady RZ'!H145</f>
        <v>16.137222000000001</v>
      </c>
      <c r="I19" s="150">
        <f>'[1]Podklady RZ'!I145</f>
        <v>46.662362999999999</v>
      </c>
      <c r="J19" s="150">
        <f>'[1]Podklady RZ'!J145</f>
        <v>76.838855999999993</v>
      </c>
      <c r="K19" s="150">
        <f>'[1]Podklady RZ'!K145</f>
        <v>0.34529399999999999</v>
      </c>
      <c r="L19" s="150">
        <f>'[1]Podklady RZ'!L145</f>
        <v>7.754179999999999</v>
      </c>
      <c r="M19" s="150">
        <f>'[1]Podklady RZ'!M145</f>
        <v>23.055932999999985</v>
      </c>
      <c r="N19" s="150">
        <f>'[1]Podklady RZ'!N145</f>
        <v>2.2838970000000005</v>
      </c>
      <c r="O19" s="157">
        <f>'[1]Podklady RZ'!O145</f>
        <v>1.6433700000000002</v>
      </c>
      <c r="P19" s="150">
        <f t="shared" si="1"/>
        <v>207.35997499999996</v>
      </c>
      <c r="T19" s="8"/>
    </row>
    <row r="20" spans="1:20" s="7" customFormat="1" ht="12" customHeight="1">
      <c r="A20" s="123" t="s">
        <v>238</v>
      </c>
      <c r="B20" s="150">
        <f>'[1]Podklady RZ'!B146</f>
        <v>2648.6237599999995</v>
      </c>
      <c r="C20" s="150">
        <f>'[1]Podklady RZ'!C146</f>
        <v>517.15917799999988</v>
      </c>
      <c r="D20" s="150">
        <f>'[1]Podklady RZ'!D146</f>
        <v>2962.5284800000027</v>
      </c>
      <c r="E20" s="150">
        <f>'[1]Podklady RZ'!E146</f>
        <v>837.25595800000008</v>
      </c>
      <c r="F20" s="150">
        <f>'[1]Podklady RZ'!F146</f>
        <v>574.12609400000031</v>
      </c>
      <c r="G20" s="150">
        <f>'[1]Podklady RZ'!G146</f>
        <v>927.78426600000023</v>
      </c>
      <c r="H20" s="150">
        <f>'[1]Podklady RZ'!H146</f>
        <v>1181.741217</v>
      </c>
      <c r="I20" s="150">
        <f>'[1]Podklady RZ'!I146</f>
        <v>1899.8556729999993</v>
      </c>
      <c r="J20" s="150">
        <f>'[1]Podklady RZ'!J146</f>
        <v>1158.1904969999994</v>
      </c>
      <c r="K20" s="150">
        <f>'[1]Podklady RZ'!K146</f>
        <v>366.38140699999997</v>
      </c>
      <c r="L20" s="150">
        <f>'[1]Podklady RZ'!L146</f>
        <v>595.75658900000042</v>
      </c>
      <c r="M20" s="150">
        <f>'[1]Podklady RZ'!M146</f>
        <v>4202.7517680000001</v>
      </c>
      <c r="N20" s="150">
        <f>'[1]Podklady RZ'!N146</f>
        <v>988.80042200000059</v>
      </c>
      <c r="O20" s="157">
        <f>'[1]Podklady RZ'!O146</f>
        <v>941.45956300000046</v>
      </c>
      <c r="P20" s="150">
        <f t="shared" si="1"/>
        <v>19802.414872000005</v>
      </c>
      <c r="T20" s="8"/>
    </row>
    <row r="21" spans="1:20" s="4" customFormat="1" ht="11.25">
      <c r="P21" s="3"/>
    </row>
    <row r="22" spans="1:20" s="7" customFormat="1">
      <c r="A22" s="62"/>
      <c r="B22" s="63"/>
      <c r="C22" s="63"/>
      <c r="D22" s="63"/>
      <c r="E22" s="63"/>
      <c r="F22" s="63"/>
      <c r="G22" s="63"/>
      <c r="H22" s="63"/>
      <c r="I22" s="63"/>
      <c r="J22" s="63"/>
      <c r="K22" s="63"/>
      <c r="L22" s="63"/>
      <c r="M22" s="63"/>
      <c r="N22" s="63"/>
      <c r="O22" s="63"/>
      <c r="P22" s="62"/>
    </row>
    <row r="23" spans="1:20" s="7" customFormat="1">
      <c r="A23" s="62"/>
      <c r="B23" s="63"/>
      <c r="C23" s="63"/>
      <c r="D23" s="63"/>
      <c r="E23" s="63"/>
      <c r="F23" s="63"/>
      <c r="G23" s="63"/>
      <c r="H23" s="63"/>
      <c r="I23" s="63"/>
      <c r="J23" s="63"/>
      <c r="K23" s="63"/>
      <c r="L23" s="63"/>
      <c r="M23" s="63"/>
      <c r="N23" s="63"/>
      <c r="O23" s="63"/>
      <c r="P23" s="63"/>
    </row>
    <row r="24" spans="1:20" s="7" customFormat="1">
      <c r="A24" s="62"/>
      <c r="B24" s="63"/>
      <c r="C24" s="63"/>
      <c r="D24" s="63"/>
      <c r="E24" s="63"/>
      <c r="F24" s="63"/>
      <c r="G24" s="63"/>
      <c r="H24" s="63"/>
      <c r="I24" s="63"/>
      <c r="J24" s="63"/>
      <c r="K24" s="63"/>
      <c r="L24" s="63"/>
      <c r="M24" s="63"/>
      <c r="N24" s="63"/>
      <c r="O24" s="63"/>
      <c r="P24" s="63"/>
      <c r="Q24" s="64"/>
    </row>
    <row r="25" spans="1:20" s="7" customFormat="1">
      <c r="A25" s="62"/>
      <c r="B25" s="63"/>
      <c r="C25" s="63"/>
      <c r="D25" s="63"/>
      <c r="E25" s="63"/>
      <c r="F25" s="63"/>
      <c r="G25" s="63"/>
      <c r="H25" s="63"/>
      <c r="I25" s="63"/>
      <c r="J25" s="63"/>
      <c r="K25" s="63"/>
      <c r="L25" s="63"/>
      <c r="M25" s="63"/>
      <c r="N25" s="63"/>
      <c r="O25" s="63"/>
      <c r="P25" s="63"/>
      <c r="Q25" s="64"/>
    </row>
    <row r="26" spans="1:20" s="7" customFormat="1">
      <c r="A26" s="62"/>
      <c r="B26" s="63"/>
      <c r="C26" s="63"/>
      <c r="D26" s="63"/>
      <c r="E26" s="63"/>
      <c r="F26" s="63"/>
      <c r="G26" s="63"/>
      <c r="H26" s="63"/>
      <c r="I26" s="63"/>
      <c r="J26" s="63"/>
      <c r="K26" s="63"/>
      <c r="L26" s="63"/>
      <c r="M26" s="63"/>
      <c r="N26" s="63"/>
      <c r="O26" s="63"/>
      <c r="P26" s="63"/>
      <c r="S26" s="8"/>
    </row>
    <row r="27" spans="1:20" s="7" customFormat="1">
      <c r="A27" s="62"/>
      <c r="B27" s="63"/>
      <c r="C27" s="63"/>
      <c r="D27" s="63"/>
      <c r="E27" s="63"/>
      <c r="F27" s="63"/>
      <c r="G27" s="63"/>
      <c r="H27" s="63"/>
      <c r="I27" s="63"/>
      <c r="J27" s="63"/>
      <c r="K27" s="63"/>
      <c r="L27" s="63"/>
      <c r="M27" s="63"/>
      <c r="N27" s="63"/>
      <c r="O27" s="63"/>
      <c r="P27" s="63"/>
    </row>
    <row r="28" spans="1:20" s="7" customFormat="1">
      <c r="A28" s="62"/>
      <c r="B28" s="63"/>
      <c r="C28" s="63"/>
      <c r="D28" s="63"/>
      <c r="E28" s="63"/>
      <c r="F28" s="63"/>
      <c r="G28" s="63"/>
      <c r="H28" s="63"/>
      <c r="I28" s="63"/>
      <c r="J28" s="63"/>
      <c r="K28" s="63"/>
      <c r="L28" s="63"/>
      <c r="M28" s="63"/>
      <c r="N28" s="63"/>
      <c r="O28" s="63"/>
      <c r="P28" s="63"/>
    </row>
    <row r="29" spans="1:20" s="7" customFormat="1">
      <c r="A29" s="62"/>
      <c r="B29" s="63"/>
      <c r="C29" s="63"/>
      <c r="D29" s="63"/>
      <c r="E29" s="63"/>
      <c r="F29" s="63"/>
      <c r="G29" s="63"/>
      <c r="H29" s="63"/>
      <c r="I29" s="63"/>
      <c r="J29" s="63"/>
      <c r="K29" s="63"/>
      <c r="L29" s="63"/>
      <c r="M29" s="63"/>
      <c r="N29" s="63"/>
      <c r="O29" s="63"/>
      <c r="P29" s="63"/>
    </row>
    <row r="30" spans="1:20" s="7" customFormat="1">
      <c r="A30" s="62"/>
      <c r="B30" s="63"/>
      <c r="C30" s="63"/>
      <c r="D30" s="63"/>
      <c r="E30" s="63"/>
      <c r="F30" s="63"/>
      <c r="G30" s="63"/>
      <c r="H30" s="63"/>
      <c r="I30" s="63"/>
      <c r="J30" s="63"/>
      <c r="K30" s="63"/>
      <c r="L30" s="63"/>
      <c r="M30" s="63"/>
      <c r="N30" s="63"/>
      <c r="O30" s="63"/>
      <c r="P30" s="63"/>
    </row>
    <row r="31" spans="1:20" s="7" customFormat="1">
      <c r="A31" s="62"/>
      <c r="B31" s="63"/>
      <c r="C31" s="63"/>
      <c r="D31" s="63"/>
      <c r="E31" s="63"/>
      <c r="F31" s="63"/>
      <c r="G31" s="63"/>
      <c r="H31" s="63"/>
      <c r="I31" s="63"/>
      <c r="J31" s="63"/>
      <c r="K31" s="63"/>
      <c r="L31" s="63"/>
      <c r="M31" s="63"/>
      <c r="N31" s="63"/>
      <c r="O31" s="63"/>
      <c r="P31" s="63"/>
    </row>
    <row r="32" spans="1:20" s="7" customFormat="1">
      <c r="A32" s="62"/>
      <c r="B32" s="63"/>
      <c r="C32" s="63"/>
      <c r="D32" s="63"/>
      <c r="E32" s="63"/>
      <c r="F32" s="63"/>
      <c r="G32" s="63"/>
      <c r="H32" s="63"/>
      <c r="I32" s="63"/>
      <c r="J32" s="63"/>
      <c r="K32" s="63"/>
      <c r="L32" s="63"/>
      <c r="M32" s="63"/>
      <c r="N32" s="63"/>
      <c r="O32" s="63"/>
      <c r="P32" s="63"/>
    </row>
    <row r="33" spans="1:16" s="7" customFormat="1">
      <c r="A33" s="62"/>
      <c r="B33" s="63"/>
      <c r="C33" s="63"/>
      <c r="D33" s="63"/>
      <c r="E33" s="63"/>
      <c r="F33" s="63"/>
      <c r="G33" s="63"/>
      <c r="H33" s="63"/>
      <c r="I33" s="63"/>
      <c r="J33" s="63"/>
      <c r="K33" s="63"/>
      <c r="L33" s="63"/>
      <c r="M33" s="63"/>
      <c r="N33" s="63"/>
      <c r="O33" s="63"/>
      <c r="P33" s="63"/>
    </row>
    <row r="34" spans="1:16" s="7" customFormat="1">
      <c r="A34" s="62"/>
      <c r="B34" s="63"/>
      <c r="C34" s="63"/>
      <c r="D34" s="63"/>
      <c r="E34" s="63"/>
      <c r="F34" s="63"/>
      <c r="G34" s="63"/>
      <c r="H34" s="63"/>
      <c r="I34" s="63"/>
      <c r="J34" s="63"/>
      <c r="K34" s="63"/>
      <c r="L34" s="63"/>
      <c r="M34" s="63"/>
      <c r="N34" s="63"/>
      <c r="O34" s="63"/>
      <c r="P34" s="63"/>
    </row>
    <row r="35" spans="1:16" s="7" customFormat="1">
      <c r="A35" s="62"/>
      <c r="B35" s="63"/>
      <c r="C35" s="63"/>
      <c r="D35" s="63"/>
      <c r="E35" s="63"/>
      <c r="F35" s="63"/>
      <c r="G35" s="63"/>
      <c r="H35" s="63"/>
      <c r="I35" s="63"/>
      <c r="J35" s="63"/>
      <c r="K35" s="63"/>
      <c r="L35" s="63"/>
      <c r="M35" s="63"/>
      <c r="N35" s="63"/>
      <c r="O35" s="63"/>
      <c r="P35" s="63"/>
    </row>
    <row r="36" spans="1:16" s="7" customFormat="1">
      <c r="A36" s="62"/>
      <c r="B36" s="63"/>
      <c r="C36" s="63"/>
      <c r="D36" s="63"/>
      <c r="E36" s="63"/>
      <c r="F36" s="63"/>
      <c r="G36" s="63"/>
      <c r="H36" s="63"/>
      <c r="I36" s="63"/>
      <c r="J36" s="63"/>
      <c r="K36" s="63"/>
      <c r="L36" s="63"/>
      <c r="M36" s="63"/>
      <c r="N36" s="63"/>
      <c r="O36" s="63"/>
      <c r="P36" s="63"/>
    </row>
    <row r="37" spans="1:16" s="7" customFormat="1">
      <c r="A37" s="62"/>
      <c r="B37" s="63"/>
      <c r="C37" s="63"/>
      <c r="D37" s="63"/>
      <c r="E37" s="63"/>
      <c r="F37" s="63"/>
      <c r="G37" s="63"/>
      <c r="H37" s="63"/>
      <c r="I37" s="63"/>
      <c r="J37" s="63"/>
      <c r="K37" s="63"/>
      <c r="L37" s="63"/>
      <c r="M37" s="63"/>
      <c r="N37" s="63"/>
      <c r="O37" s="63"/>
      <c r="P37" s="63"/>
    </row>
    <row r="38" spans="1:16" s="7" customFormat="1">
      <c r="A38" s="62"/>
      <c r="B38" s="63"/>
      <c r="C38" s="63"/>
      <c r="D38" s="63"/>
      <c r="E38" s="63"/>
      <c r="F38" s="63"/>
      <c r="G38" s="63"/>
      <c r="H38" s="63"/>
      <c r="I38" s="63"/>
      <c r="J38" s="63"/>
      <c r="K38" s="63"/>
      <c r="L38" s="63"/>
      <c r="M38" s="63"/>
      <c r="N38" s="63"/>
      <c r="O38" s="63"/>
      <c r="P38" s="63"/>
    </row>
    <row r="39" spans="1:16" s="7" customFormat="1">
      <c r="A39" s="62"/>
      <c r="B39" s="63"/>
      <c r="C39" s="63"/>
      <c r="D39" s="63"/>
      <c r="E39" s="63"/>
      <c r="F39" s="63"/>
      <c r="G39" s="63"/>
      <c r="H39" s="63"/>
      <c r="I39" s="63"/>
      <c r="J39" s="63"/>
      <c r="K39" s="63"/>
      <c r="L39" s="63"/>
      <c r="M39" s="63"/>
      <c r="N39" s="63"/>
      <c r="O39" s="63"/>
      <c r="P39" s="63"/>
    </row>
    <row r="40" spans="1:16" s="7" customFormat="1">
      <c r="A40" s="62"/>
      <c r="B40" s="63"/>
      <c r="C40" s="63"/>
      <c r="D40" s="63"/>
      <c r="E40" s="63"/>
      <c r="F40" s="63"/>
      <c r="G40" s="63"/>
      <c r="H40" s="63"/>
      <c r="I40" s="63"/>
      <c r="J40" s="63"/>
      <c r="K40" s="63"/>
      <c r="L40" s="63"/>
      <c r="M40" s="63"/>
      <c r="N40" s="63"/>
      <c r="O40" s="63"/>
      <c r="P40" s="63"/>
    </row>
    <row r="41" spans="1:16" s="7" customFormat="1">
      <c r="A41" s="62"/>
      <c r="B41" s="63"/>
      <c r="C41" s="63"/>
      <c r="D41" s="63"/>
      <c r="E41" s="63"/>
      <c r="F41" s="63"/>
      <c r="G41" s="63"/>
      <c r="H41" s="63"/>
      <c r="I41" s="63"/>
      <c r="J41" s="63"/>
      <c r="K41" s="63"/>
      <c r="L41" s="63"/>
      <c r="M41" s="63"/>
      <c r="N41" s="63"/>
      <c r="O41" s="63"/>
      <c r="P41" s="63"/>
    </row>
    <row r="42" spans="1:16" s="7" customFormat="1">
      <c r="A42" s="2"/>
      <c r="B42" s="2"/>
      <c r="C42" s="2"/>
      <c r="D42" s="2"/>
      <c r="E42" s="2"/>
      <c r="F42" s="2"/>
      <c r="G42" s="2"/>
      <c r="H42" s="2"/>
      <c r="I42" s="2"/>
      <c r="J42" s="2"/>
      <c r="K42" s="2"/>
      <c r="L42" s="2"/>
      <c r="M42" s="2"/>
      <c r="N42" s="2"/>
      <c r="O42" s="2"/>
      <c r="P42" s="2"/>
    </row>
  </sheetData>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9">
    <tabColor rgb="FF92D050"/>
  </sheetPr>
  <dimension ref="A1:T34"/>
  <sheetViews>
    <sheetView showGridLines="0" view="pageBreakPreview" zoomScaleNormal="70" zoomScaleSheetLayoutView="100" workbookViewId="0">
      <selection activeCell="Q24" sqref="Q24"/>
    </sheetView>
  </sheetViews>
  <sheetFormatPr defaultColWidth="9.140625" defaultRowHeight="12"/>
  <cols>
    <col min="1" max="1" width="31.42578125" style="7" customWidth="1"/>
    <col min="2" max="4" width="8.28515625" style="7" customWidth="1"/>
    <col min="5" max="7" width="8.5703125" style="7" customWidth="1"/>
    <col min="8" max="8" width="8.28515625" style="7" customWidth="1"/>
    <col min="9" max="9" width="8.5703125" style="7" customWidth="1"/>
    <col min="10" max="10" width="9" style="7" customWidth="1"/>
    <col min="11" max="11" width="8.5703125" style="7" customWidth="1"/>
    <col min="12" max="12" width="9" style="7" customWidth="1"/>
    <col min="13" max="13" width="8.7109375" style="7" customWidth="1"/>
    <col min="14" max="14" width="9.85546875" style="7" customWidth="1"/>
    <col min="15" max="16384" width="9.140625" style="7"/>
  </cols>
  <sheetData>
    <row r="1" spans="1:20" ht="18">
      <c r="A1" s="193" t="s">
        <v>257</v>
      </c>
      <c r="B1" s="67"/>
      <c r="C1" s="67"/>
      <c r="D1" s="67"/>
      <c r="N1" s="195" t="str">
        <f>'3'!N1</f>
        <v>2022</v>
      </c>
    </row>
    <row r="2" spans="1:20" ht="6" customHeight="1"/>
    <row r="3" spans="1:20" ht="12" customHeight="1">
      <c r="A3" s="270"/>
      <c r="B3" s="271" t="s">
        <v>198</v>
      </c>
      <c r="C3" s="272"/>
      <c r="D3" s="273"/>
      <c r="E3" s="271" t="s">
        <v>199</v>
      </c>
      <c r="F3" s="272"/>
      <c r="G3" s="273"/>
      <c r="H3" s="271" t="s">
        <v>200</v>
      </c>
      <c r="I3" s="272"/>
      <c r="J3" s="273"/>
      <c r="K3" s="271" t="s">
        <v>201</v>
      </c>
      <c r="L3" s="272"/>
      <c r="M3" s="273"/>
      <c r="N3" s="170" t="s">
        <v>214</v>
      </c>
    </row>
    <row r="4" spans="1:20">
      <c r="A4" s="270"/>
      <c r="B4" s="234" t="s">
        <v>202</v>
      </c>
      <c r="C4" s="139" t="s">
        <v>203</v>
      </c>
      <c r="D4" s="235" t="s">
        <v>204</v>
      </c>
      <c r="E4" s="234" t="s">
        <v>205</v>
      </c>
      <c r="F4" s="139" t="s">
        <v>206</v>
      </c>
      <c r="G4" s="235" t="s">
        <v>207</v>
      </c>
      <c r="H4" s="234" t="s">
        <v>208</v>
      </c>
      <c r="I4" s="139" t="s">
        <v>209</v>
      </c>
      <c r="J4" s="235" t="s">
        <v>210</v>
      </c>
      <c r="K4" s="234" t="s">
        <v>211</v>
      </c>
      <c r="L4" s="139" t="s">
        <v>212</v>
      </c>
      <c r="M4" s="235" t="s">
        <v>213</v>
      </c>
      <c r="N4" s="160"/>
    </row>
    <row r="5" spans="1:20">
      <c r="A5" s="125" t="s">
        <v>258</v>
      </c>
      <c r="B5" s="228">
        <f>SUM(B6:B13)</f>
        <v>6394.9414150000002</v>
      </c>
      <c r="C5" s="153">
        <f t="shared" ref="C5:M5" si="0">SUM(C6:C13)</f>
        <v>4270.0011239999994</v>
      </c>
      <c r="D5" s="229">
        <f t="shared" si="0"/>
        <v>3799.8961140000001</v>
      </c>
      <c r="E5" s="228">
        <f t="shared" si="0"/>
        <v>2714.6078299999999</v>
      </c>
      <c r="F5" s="153">
        <f t="shared" si="0"/>
        <v>1516.8737060000003</v>
      </c>
      <c r="G5" s="229">
        <f t="shared" si="0"/>
        <v>1124.1272149999998</v>
      </c>
      <c r="H5" s="228">
        <f t="shared" si="0"/>
        <v>776.39590099999987</v>
      </c>
      <c r="I5" s="153">
        <f t="shared" si="0"/>
        <v>889.37770099999989</v>
      </c>
      <c r="J5" s="229">
        <f t="shared" si="0"/>
        <v>1458.6787449999999</v>
      </c>
      <c r="K5" s="228">
        <f t="shared" si="0"/>
        <v>2812.8415939999995</v>
      </c>
      <c r="L5" s="153">
        <f t="shared" si="0"/>
        <v>4619.5033659999999</v>
      </c>
      <c r="M5" s="229">
        <f t="shared" si="0"/>
        <v>5453.8730079999996</v>
      </c>
      <c r="N5" s="153">
        <f t="shared" ref="N5" si="1">SUM(N6:N13)</f>
        <v>35831.117719000002</v>
      </c>
    </row>
    <row r="6" spans="1:20">
      <c r="A6" s="126" t="s">
        <v>259</v>
      </c>
      <c r="B6" s="226">
        <f>'[1]Podklady RZ'!B153</f>
        <v>56.308879999999995</v>
      </c>
      <c r="C6" s="150">
        <f>'[1]Podklady RZ'!C153</f>
        <v>21.243119999999998</v>
      </c>
      <c r="D6" s="227">
        <f>'[1]Podklady RZ'!D153</f>
        <v>27.154589999999999</v>
      </c>
      <c r="E6" s="226">
        <f>'[1]Podklady RZ'!E153</f>
        <v>1.3599100000000002</v>
      </c>
      <c r="F6" s="150">
        <f>'[1]Podklady RZ'!F153</f>
        <v>4.3885899999999998</v>
      </c>
      <c r="G6" s="227">
        <f>'[1]Podklady RZ'!G153</f>
        <v>3.2588200000000001</v>
      </c>
      <c r="H6" s="226">
        <f>'[1]Podklady RZ'!H153</f>
        <v>3.9665700000000004</v>
      </c>
      <c r="I6" s="150">
        <f>'[1]Podklady RZ'!I153</f>
        <v>6.9315200000000008</v>
      </c>
      <c r="J6" s="227">
        <f>'[1]Podklady RZ'!J153</f>
        <v>0.81520000000000004</v>
      </c>
      <c r="K6" s="226">
        <f>'[1]Podklady RZ'!K153</f>
        <v>5.1467499999999999</v>
      </c>
      <c r="L6" s="150">
        <f>'[1]Podklady RZ'!L153</f>
        <v>49.931729999999995</v>
      </c>
      <c r="M6" s="227">
        <f>'[1]Podklady RZ'!M153</f>
        <v>56.178150000000002</v>
      </c>
      <c r="N6" s="150">
        <f>SUM(B6:M6)</f>
        <v>236.68383</v>
      </c>
      <c r="O6" s="11"/>
      <c r="T6" s="97"/>
    </row>
    <row r="7" spans="1:20">
      <c r="A7" s="126" t="s">
        <v>260</v>
      </c>
      <c r="B7" s="226">
        <f>'[1]Podklady RZ'!B154</f>
        <v>1000.9362460000001</v>
      </c>
      <c r="C7" s="150">
        <f>'[1]Podklady RZ'!C154</f>
        <v>611.86052000000007</v>
      </c>
      <c r="D7" s="227">
        <f>'[1]Podklady RZ'!D154</f>
        <v>550.07339400000001</v>
      </c>
      <c r="E7" s="226">
        <f>'[1]Podklady RZ'!E154</f>
        <v>389.64815299999998</v>
      </c>
      <c r="F7" s="150">
        <f>'[1]Podklady RZ'!F154</f>
        <v>153.166617</v>
      </c>
      <c r="G7" s="227">
        <f>'[1]Podklady RZ'!G154</f>
        <v>115.32348599999999</v>
      </c>
      <c r="H7" s="226">
        <f>'[1]Podklady RZ'!H154</f>
        <v>80.427700000000002</v>
      </c>
      <c r="I7" s="150">
        <f>'[1]Podklady RZ'!I154</f>
        <v>94.241042000000007</v>
      </c>
      <c r="J7" s="227">
        <f>'[1]Podklady RZ'!J154</f>
        <v>125.77087800000001</v>
      </c>
      <c r="K7" s="226">
        <f>'[1]Podklady RZ'!K154</f>
        <v>374.83876600000002</v>
      </c>
      <c r="L7" s="150">
        <f>'[1]Podklady RZ'!L154</f>
        <v>658.50962000000004</v>
      </c>
      <c r="M7" s="227">
        <f>'[1]Podklady RZ'!M154</f>
        <v>764.85746600000004</v>
      </c>
      <c r="N7" s="150">
        <f t="shared" ref="N7:N13" si="2">SUM(B7:M7)</f>
        <v>4919.6538880000007</v>
      </c>
      <c r="O7" s="11"/>
      <c r="T7" s="97"/>
    </row>
    <row r="8" spans="1:20">
      <c r="A8" s="126" t="s">
        <v>261</v>
      </c>
      <c r="B8" s="226">
        <f>'[1]Podklady RZ'!B155</f>
        <v>0</v>
      </c>
      <c r="C8" s="150">
        <f>'[1]Podklady RZ'!C155</f>
        <v>0</v>
      </c>
      <c r="D8" s="227">
        <f>'[1]Podklady RZ'!D155</f>
        <v>0</v>
      </c>
      <c r="E8" s="226">
        <f>'[1]Podklady RZ'!E155</f>
        <v>0</v>
      </c>
      <c r="F8" s="150">
        <f>'[1]Podklady RZ'!F155</f>
        <v>0</v>
      </c>
      <c r="G8" s="227">
        <f>'[1]Podklady RZ'!G155</f>
        <v>0</v>
      </c>
      <c r="H8" s="226">
        <f>'[1]Podklady RZ'!H155</f>
        <v>0</v>
      </c>
      <c r="I8" s="150">
        <f>'[1]Podklady RZ'!I155</f>
        <v>0</v>
      </c>
      <c r="J8" s="227">
        <f>'[1]Podklady RZ'!J155</f>
        <v>0</v>
      </c>
      <c r="K8" s="226">
        <f>'[1]Podklady RZ'!K155</f>
        <v>0</v>
      </c>
      <c r="L8" s="150">
        <f>'[1]Podklady RZ'!L155</f>
        <v>0</v>
      </c>
      <c r="M8" s="227">
        <f>'[1]Podklady RZ'!M155</f>
        <v>0</v>
      </c>
      <c r="N8" s="150">
        <f t="shared" si="2"/>
        <v>0</v>
      </c>
      <c r="O8" s="11"/>
      <c r="T8" s="97"/>
    </row>
    <row r="9" spans="1:20">
      <c r="A9" s="126" t="s">
        <v>262</v>
      </c>
      <c r="B9" s="226">
        <f>'[1]Podklady RZ'!B156</f>
        <v>575.13258000000008</v>
      </c>
      <c r="C9" s="150">
        <f>'[1]Podklady RZ'!C156</f>
        <v>348.70419299999998</v>
      </c>
      <c r="D9" s="227">
        <f>'[1]Podklady RZ'!D156</f>
        <v>369.41837500000003</v>
      </c>
      <c r="E9" s="226">
        <f>'[1]Podklady RZ'!E156</f>
        <v>222.33596900000001</v>
      </c>
      <c r="F9" s="150">
        <f>'[1]Podklady RZ'!F156</f>
        <v>153.26100599999998</v>
      </c>
      <c r="G9" s="227">
        <f>'[1]Podklady RZ'!G156</f>
        <v>116.39977800000001</v>
      </c>
      <c r="H9" s="226">
        <f>'[1]Podklady RZ'!H156</f>
        <v>70.149237999999997</v>
      </c>
      <c r="I9" s="150">
        <f>'[1]Podklady RZ'!I156</f>
        <v>72.288678000000004</v>
      </c>
      <c r="J9" s="227">
        <f>'[1]Podklady RZ'!J156</f>
        <v>143.96983899999998</v>
      </c>
      <c r="K9" s="226">
        <f>'[1]Podklady RZ'!K156</f>
        <v>207.410393</v>
      </c>
      <c r="L9" s="150">
        <f>'[1]Podklady RZ'!L156</f>
        <v>401.14530199999996</v>
      </c>
      <c r="M9" s="227">
        <f>'[1]Podklady RZ'!M156</f>
        <v>453.90419400000007</v>
      </c>
      <c r="N9" s="150">
        <f t="shared" si="2"/>
        <v>3134.119545</v>
      </c>
      <c r="O9" s="11"/>
      <c r="T9" s="97"/>
    </row>
    <row r="10" spans="1:20">
      <c r="A10" s="123" t="s">
        <v>263</v>
      </c>
      <c r="B10" s="226">
        <f>'[1]Podklady RZ'!B157</f>
        <v>4762.2657090000002</v>
      </c>
      <c r="C10" s="150">
        <f>'[1]Podklady RZ'!C157</f>
        <v>3287.9972909999997</v>
      </c>
      <c r="D10" s="227">
        <f>'[1]Podklady RZ'!D157</f>
        <v>2853.2497549999998</v>
      </c>
      <c r="E10" s="226">
        <f>'[1]Podklady RZ'!E157</f>
        <v>2101.1727980000001</v>
      </c>
      <c r="F10" s="150">
        <f>'[1]Podklady RZ'!F157</f>
        <v>1206.0574930000002</v>
      </c>
      <c r="G10" s="227">
        <f>'[1]Podklady RZ'!G157</f>
        <v>889.14513099999976</v>
      </c>
      <c r="H10" s="226">
        <f>'[1]Podklady RZ'!H157</f>
        <v>621.85239299999989</v>
      </c>
      <c r="I10" s="150">
        <f>'[1]Podklady RZ'!I157</f>
        <v>715.91646099999991</v>
      </c>
      <c r="J10" s="227">
        <f>'[1]Podklady RZ'!J157</f>
        <v>1188.1018280000001</v>
      </c>
      <c r="K10" s="226">
        <f>'[1]Podklady RZ'!K157</f>
        <v>2225.3696849999997</v>
      </c>
      <c r="L10" s="150">
        <f>'[1]Podklady RZ'!L157</f>
        <v>3509.8227140000004</v>
      </c>
      <c r="M10" s="227">
        <f>'[1]Podklady RZ'!M157</f>
        <v>4178.7461979999998</v>
      </c>
      <c r="N10" s="150">
        <f t="shared" si="2"/>
        <v>27539.697456000002</v>
      </c>
      <c r="O10" s="11"/>
      <c r="T10" s="97"/>
    </row>
    <row r="11" spans="1:20">
      <c r="A11" s="123" t="s">
        <v>264</v>
      </c>
      <c r="B11" s="226">
        <f>'[1]Podklady RZ'!B158</f>
        <v>0.29799999999999999</v>
      </c>
      <c r="C11" s="150">
        <f>'[1]Podklady RZ'!C158</f>
        <v>0.19600000000000001</v>
      </c>
      <c r="D11" s="227">
        <f>'[1]Podklady RZ'!D158</f>
        <v>0</v>
      </c>
      <c r="E11" s="226">
        <f>'[1]Podklady RZ'!E158</f>
        <v>9.0999999999999998E-2</v>
      </c>
      <c r="F11" s="150">
        <f>'[1]Podklady RZ'!F158</f>
        <v>0</v>
      </c>
      <c r="G11" s="227">
        <f>'[1]Podklady RZ'!G158</f>
        <v>0</v>
      </c>
      <c r="H11" s="226">
        <f>'[1]Podklady RZ'!H158</f>
        <v>0</v>
      </c>
      <c r="I11" s="150">
        <f>'[1]Podklady RZ'!I158</f>
        <v>0</v>
      </c>
      <c r="J11" s="227">
        <f>'[1]Podklady RZ'!J158</f>
        <v>2.1000000000000001E-2</v>
      </c>
      <c r="K11" s="226">
        <f>'[1]Podklady RZ'!K158</f>
        <v>7.5999999999999998E-2</v>
      </c>
      <c r="L11" s="150">
        <f>'[1]Podklady RZ'!L158</f>
        <v>9.4E-2</v>
      </c>
      <c r="M11" s="227">
        <f>'[1]Podklady RZ'!M158</f>
        <v>0.187</v>
      </c>
      <c r="N11" s="150">
        <f t="shared" si="2"/>
        <v>0.96299999999999986</v>
      </c>
      <c r="O11" s="11"/>
      <c r="T11" s="97"/>
    </row>
    <row r="12" spans="1:20">
      <c r="A12" s="123" t="s">
        <v>265</v>
      </c>
      <c r="B12" s="226">
        <f>'[1]Podklady RZ'!B159</f>
        <v>0</v>
      </c>
      <c r="C12" s="150">
        <f>'[1]Podklady RZ'!C159</f>
        <v>0</v>
      </c>
      <c r="D12" s="227">
        <f>'[1]Podklady RZ'!D159</f>
        <v>0</v>
      </c>
      <c r="E12" s="226">
        <f>'[1]Podklady RZ'!E159</f>
        <v>0</v>
      </c>
      <c r="F12" s="150">
        <f>'[1]Podklady RZ'!F159</f>
        <v>0</v>
      </c>
      <c r="G12" s="227">
        <f>'[1]Podklady RZ'!G159</f>
        <v>0</v>
      </c>
      <c r="H12" s="226">
        <f>'[1]Podklady RZ'!H159</f>
        <v>0</v>
      </c>
      <c r="I12" s="150">
        <f>'[1]Podklady RZ'!I159</f>
        <v>0</v>
      </c>
      <c r="J12" s="227">
        <f>'[1]Podklady RZ'!J159</f>
        <v>0</v>
      </c>
      <c r="K12" s="226">
        <f>'[1]Podklady RZ'!K159</f>
        <v>0</v>
      </c>
      <c r="L12" s="150">
        <f>'[1]Podklady RZ'!L159</f>
        <v>0</v>
      </c>
      <c r="M12" s="227">
        <f>'[1]Podklady RZ'!M159</f>
        <v>0</v>
      </c>
      <c r="N12" s="150">
        <f t="shared" si="2"/>
        <v>0</v>
      </c>
      <c r="O12" s="11"/>
      <c r="T12" s="97"/>
    </row>
    <row r="13" spans="1:20">
      <c r="A13" s="123" t="s">
        <v>266</v>
      </c>
      <c r="B13" s="226">
        <f>'[1]Podklady RZ'!B160</f>
        <v>0</v>
      </c>
      <c r="C13" s="150">
        <f>'[1]Podklady RZ'!C160</f>
        <v>0</v>
      </c>
      <c r="D13" s="227">
        <f>'[1]Podklady RZ'!D160</f>
        <v>0</v>
      </c>
      <c r="E13" s="226">
        <f>'[1]Podklady RZ'!E160</f>
        <v>0</v>
      </c>
      <c r="F13" s="150">
        <f>'[1]Podklady RZ'!F160</f>
        <v>0</v>
      </c>
      <c r="G13" s="227">
        <f>'[1]Podklady RZ'!G160</f>
        <v>0</v>
      </c>
      <c r="H13" s="226">
        <f>'[1]Podklady RZ'!H160</f>
        <v>0</v>
      </c>
      <c r="I13" s="150">
        <f>'[1]Podklady RZ'!I160</f>
        <v>0</v>
      </c>
      <c r="J13" s="227">
        <f>'[1]Podklady RZ'!J160</f>
        <v>0</v>
      </c>
      <c r="K13" s="226">
        <f>'[1]Podklady RZ'!K160</f>
        <v>0</v>
      </c>
      <c r="L13" s="150">
        <f>'[1]Podklady RZ'!L160</f>
        <v>0</v>
      </c>
      <c r="M13" s="227">
        <f>'[1]Podklady RZ'!M160</f>
        <v>0</v>
      </c>
      <c r="N13" s="150">
        <f t="shared" si="2"/>
        <v>0</v>
      </c>
      <c r="O13" s="11"/>
      <c r="T13" s="97"/>
    </row>
    <row r="14" spans="1:20">
      <c r="A14" s="125" t="s">
        <v>267</v>
      </c>
      <c r="B14" s="228">
        <f t="shared" ref="B14:M14" si="3">SUM(B15:B21)</f>
        <v>1220.4999549999998</v>
      </c>
      <c r="C14" s="153">
        <f t="shared" si="3"/>
        <v>986.98325000000023</v>
      </c>
      <c r="D14" s="229">
        <f t="shared" si="3"/>
        <v>972.20342599999981</v>
      </c>
      <c r="E14" s="228">
        <f t="shared" si="3"/>
        <v>738.15990700000009</v>
      </c>
      <c r="F14" s="153">
        <f t="shared" si="3"/>
        <v>459.29699399999998</v>
      </c>
      <c r="G14" s="229">
        <f t="shared" si="3"/>
        <v>345.01661999999993</v>
      </c>
      <c r="H14" s="228">
        <f t="shared" si="3"/>
        <v>340.69512200000003</v>
      </c>
      <c r="I14" s="153">
        <f t="shared" si="3"/>
        <v>333.50227200000006</v>
      </c>
      <c r="J14" s="229">
        <f t="shared" si="3"/>
        <v>435.85661299999998</v>
      </c>
      <c r="K14" s="228">
        <f t="shared" si="3"/>
        <v>811.61884100000032</v>
      </c>
      <c r="L14" s="153">
        <f t="shared" si="3"/>
        <v>1169.4476189999998</v>
      </c>
      <c r="M14" s="229">
        <f t="shared" si="3"/>
        <v>1295.1068290000001</v>
      </c>
      <c r="N14" s="153">
        <f>SUM(N15:N21)</f>
        <v>9108.3874480000013</v>
      </c>
    </row>
    <row r="15" spans="1:20">
      <c r="A15" s="126" t="s">
        <v>268</v>
      </c>
      <c r="B15" s="226">
        <f>'[1]Podklady RZ'!B162</f>
        <v>98.008571000000032</v>
      </c>
      <c r="C15" s="150">
        <f>'[1]Podklady RZ'!C162</f>
        <v>68.458877999999984</v>
      </c>
      <c r="D15" s="227">
        <f>'[1]Podklady RZ'!D162</f>
        <v>63.011163000000003</v>
      </c>
      <c r="E15" s="226">
        <f>'[1]Podklady RZ'!E162</f>
        <v>44.384729000000007</v>
      </c>
      <c r="F15" s="150">
        <f>'[1]Podklady RZ'!F162</f>
        <v>23.286592999999996</v>
      </c>
      <c r="G15" s="227">
        <f>'[1]Podklady RZ'!G162</f>
        <v>21.598074</v>
      </c>
      <c r="H15" s="226">
        <f>'[1]Podklady RZ'!H162</f>
        <v>6.5616940000000001</v>
      </c>
      <c r="I15" s="150">
        <f>'[1]Podklady RZ'!I162</f>
        <v>11.454621000000001</v>
      </c>
      <c r="J15" s="227">
        <f>'[1]Podklady RZ'!J162</f>
        <v>21.653371000000003</v>
      </c>
      <c r="K15" s="226">
        <f>'[1]Podklady RZ'!K162</f>
        <v>48.605956999999997</v>
      </c>
      <c r="L15" s="150">
        <f>'[1]Podklady RZ'!L162</f>
        <v>82.605693999999986</v>
      </c>
      <c r="M15" s="227">
        <f>'[1]Podklady RZ'!M162</f>
        <v>77.526407000000006</v>
      </c>
      <c r="N15" s="150">
        <f>SUM(B15:M15)</f>
        <v>567.15575199999989</v>
      </c>
      <c r="O15" s="11"/>
      <c r="T15" s="97"/>
    </row>
    <row r="16" spans="1:20">
      <c r="A16" s="126" t="s">
        <v>269</v>
      </c>
      <c r="B16" s="226">
        <f>'[1]Podklady RZ'!B163</f>
        <v>96.903320000000008</v>
      </c>
      <c r="C16" s="150">
        <f>'[1]Podklady RZ'!C163</f>
        <v>83.41789</v>
      </c>
      <c r="D16" s="227">
        <f>'[1]Podklady RZ'!D163</f>
        <v>87.574250000000006</v>
      </c>
      <c r="E16" s="226">
        <f>'[1]Podklady RZ'!E163</f>
        <v>77.139060000000001</v>
      </c>
      <c r="F16" s="150">
        <f>'[1]Podklady RZ'!F163</f>
        <v>77.179490000000001</v>
      </c>
      <c r="G16" s="227">
        <f>'[1]Podklady RZ'!G163</f>
        <v>69.909639999999996</v>
      </c>
      <c r="H16" s="226">
        <f>'[1]Podklady RZ'!H163</f>
        <v>66.302940000000007</v>
      </c>
      <c r="I16" s="150">
        <f>'[1]Podklady RZ'!I163</f>
        <v>74.627690000000001</v>
      </c>
      <c r="J16" s="227">
        <f>'[1]Podklady RZ'!J163</f>
        <v>67.406759999999991</v>
      </c>
      <c r="K16" s="226">
        <f>'[1]Podklady RZ'!K163</f>
        <v>48.826709999999999</v>
      </c>
      <c r="L16" s="150">
        <f>'[1]Podklady RZ'!L163</f>
        <v>84.55328999999999</v>
      </c>
      <c r="M16" s="227">
        <f>'[1]Podklady RZ'!M163</f>
        <v>90.561800000000005</v>
      </c>
      <c r="N16" s="150">
        <f t="shared" ref="N16:N21" si="4">SUM(B16:M16)</f>
        <v>924.40283999999997</v>
      </c>
      <c r="O16" s="11"/>
      <c r="T16" s="97"/>
    </row>
    <row r="17" spans="1:20">
      <c r="A17" s="126" t="s">
        <v>270</v>
      </c>
      <c r="B17" s="226">
        <f>'[1]Podklady RZ'!B164</f>
        <v>0</v>
      </c>
      <c r="C17" s="150">
        <f>'[1]Podklady RZ'!C164</f>
        <v>0</v>
      </c>
      <c r="D17" s="227">
        <f>'[1]Podklady RZ'!D164</f>
        <v>0</v>
      </c>
      <c r="E17" s="226">
        <f>'[1]Podklady RZ'!E164</f>
        <v>0</v>
      </c>
      <c r="F17" s="150">
        <f>'[1]Podklady RZ'!F164</f>
        <v>0</v>
      </c>
      <c r="G17" s="227">
        <f>'[1]Podklady RZ'!G164</f>
        <v>0</v>
      </c>
      <c r="H17" s="226">
        <f>'[1]Podklady RZ'!H164</f>
        <v>0</v>
      </c>
      <c r="I17" s="150">
        <f>'[1]Podklady RZ'!I164</f>
        <v>0</v>
      </c>
      <c r="J17" s="227">
        <f>'[1]Podklady RZ'!J164</f>
        <v>0</v>
      </c>
      <c r="K17" s="226">
        <f>'[1]Podklady RZ'!K164</f>
        <v>0</v>
      </c>
      <c r="L17" s="150">
        <f>'[1]Podklady RZ'!L164</f>
        <v>0</v>
      </c>
      <c r="M17" s="227">
        <f>'[1]Podklady RZ'!M164</f>
        <v>0</v>
      </c>
      <c r="N17" s="150">
        <f t="shared" si="4"/>
        <v>0</v>
      </c>
      <c r="O17" s="11"/>
      <c r="T17" s="97"/>
    </row>
    <row r="18" spans="1:20">
      <c r="A18" s="126" t="s">
        <v>271</v>
      </c>
      <c r="B18" s="226">
        <f>'[1]Podklady RZ'!B165</f>
        <v>0.55146000000000006</v>
      </c>
      <c r="C18" s="150">
        <f>'[1]Podklady RZ'!C165</f>
        <v>0.86016000000000004</v>
      </c>
      <c r="D18" s="227">
        <f>'[1]Podklady RZ'!D165</f>
        <v>0</v>
      </c>
      <c r="E18" s="226">
        <f>'[1]Podklady RZ'!E165</f>
        <v>0</v>
      </c>
      <c r="F18" s="150">
        <f>'[1]Podklady RZ'!F165</f>
        <v>0</v>
      </c>
      <c r="G18" s="227">
        <f>'[1]Podklady RZ'!G165</f>
        <v>0</v>
      </c>
      <c r="H18" s="226">
        <f>'[1]Podklady RZ'!H165</f>
        <v>0</v>
      </c>
      <c r="I18" s="150">
        <f>'[1]Podklady RZ'!I165</f>
        <v>0</v>
      </c>
      <c r="J18" s="227">
        <f>'[1]Podklady RZ'!J165</f>
        <v>0</v>
      </c>
      <c r="K18" s="226">
        <f>'[1]Podklady RZ'!K165</f>
        <v>0</v>
      </c>
      <c r="L18" s="150">
        <f>'[1]Podklady RZ'!L165</f>
        <v>0</v>
      </c>
      <c r="M18" s="227">
        <f>'[1]Podklady RZ'!M165</f>
        <v>0</v>
      </c>
      <c r="N18" s="150">
        <f t="shared" si="4"/>
        <v>1.4116200000000001</v>
      </c>
      <c r="O18" s="11"/>
      <c r="T18" s="97"/>
    </row>
    <row r="19" spans="1:20">
      <c r="A19" s="126" t="s">
        <v>272</v>
      </c>
      <c r="B19" s="226">
        <f>'[1]Podklady RZ'!B166</f>
        <v>3.7999999999999999E-2</v>
      </c>
      <c r="C19" s="150">
        <f>'[1]Podklady RZ'!C166</f>
        <v>3.6999999999999998E-2</v>
      </c>
      <c r="D19" s="227">
        <f>'[1]Podklady RZ'!D166</f>
        <v>4.3999999999999997E-2</v>
      </c>
      <c r="E19" s="226">
        <f>'[1]Podklady RZ'!E166</f>
        <v>4.2000000000000003E-2</v>
      </c>
      <c r="F19" s="150">
        <f>'[1]Podklady RZ'!F166</f>
        <v>0</v>
      </c>
      <c r="G19" s="227">
        <f>'[1]Podklady RZ'!G166</f>
        <v>0</v>
      </c>
      <c r="H19" s="226">
        <f>'[1]Podklady RZ'!H166</f>
        <v>0</v>
      </c>
      <c r="I19" s="150">
        <f>'[1]Podklady RZ'!I166</f>
        <v>0</v>
      </c>
      <c r="J19" s="227">
        <f>'[1]Podklady RZ'!J166</f>
        <v>2.5000000000000001E-2</v>
      </c>
      <c r="K19" s="226">
        <f>'[1]Podklady RZ'!K166</f>
        <v>4.8000000000000001E-2</v>
      </c>
      <c r="L19" s="150">
        <f>'[1]Podklady RZ'!L166</f>
        <v>5.8999999999999997E-2</v>
      </c>
      <c r="M19" s="227">
        <f>'[1]Podklady RZ'!M166</f>
        <v>4.3999999999999997E-2</v>
      </c>
      <c r="N19" s="150">
        <f t="shared" si="4"/>
        <v>0.33699999999999997</v>
      </c>
      <c r="O19" s="11"/>
      <c r="T19" s="97"/>
    </row>
    <row r="20" spans="1:20">
      <c r="A20" s="126" t="s">
        <v>273</v>
      </c>
      <c r="B20" s="226">
        <f>'[1]Podklady RZ'!B167</f>
        <v>961.68217899999979</v>
      </c>
      <c r="C20" s="150">
        <f>'[1]Podklady RZ'!C167</f>
        <v>798.62759000000028</v>
      </c>
      <c r="D20" s="227">
        <f>'[1]Podklady RZ'!D167</f>
        <v>791.68223499999976</v>
      </c>
      <c r="E20" s="226">
        <f>'[1]Podklady RZ'!E167</f>
        <v>598.98732000000007</v>
      </c>
      <c r="F20" s="150">
        <f>'[1]Podklady RZ'!F167</f>
        <v>345.59844200000003</v>
      </c>
      <c r="G20" s="227">
        <f>'[1]Podklady RZ'!G167</f>
        <v>244.83389199999993</v>
      </c>
      <c r="H20" s="226">
        <f>'[1]Podklady RZ'!H167</f>
        <v>259.46904499999999</v>
      </c>
      <c r="I20" s="150">
        <f>'[1]Podklady RZ'!I167</f>
        <v>238.50152200000008</v>
      </c>
      <c r="J20" s="227">
        <f>'[1]Podklady RZ'!J167</f>
        <v>327.49131299999999</v>
      </c>
      <c r="K20" s="226">
        <f>'[1]Podklady RZ'!K167</f>
        <v>683.81721300000027</v>
      </c>
      <c r="L20" s="150">
        <f>'[1]Podklady RZ'!L167</f>
        <v>953.03649599999983</v>
      </c>
      <c r="M20" s="227">
        <f>'[1]Podklady RZ'!M167</f>
        <v>1075.543066</v>
      </c>
      <c r="N20" s="150">
        <f t="shared" si="4"/>
        <v>7279.270313</v>
      </c>
      <c r="O20" s="11"/>
      <c r="T20" s="97"/>
    </row>
    <row r="21" spans="1:20">
      <c r="A21" s="123" t="s">
        <v>274</v>
      </c>
      <c r="B21" s="226">
        <f>'[1]Podklady RZ'!B168</f>
        <v>63.316425000000002</v>
      </c>
      <c r="C21" s="150">
        <f>'[1]Podklady RZ'!C168</f>
        <v>35.581732000000002</v>
      </c>
      <c r="D21" s="227">
        <f>'[1]Podklady RZ'!D168</f>
        <v>29.891777999999999</v>
      </c>
      <c r="E21" s="226">
        <f>'[1]Podklady RZ'!E168</f>
        <v>17.606798000000001</v>
      </c>
      <c r="F21" s="150">
        <f>'[1]Podklady RZ'!F168</f>
        <v>13.232469000000002</v>
      </c>
      <c r="G21" s="227">
        <f>'[1]Podklady RZ'!G168</f>
        <v>8.6750139999999991</v>
      </c>
      <c r="H21" s="226">
        <f>'[1]Podklady RZ'!H168</f>
        <v>8.3614429999999995</v>
      </c>
      <c r="I21" s="150">
        <f>'[1]Podklady RZ'!I168</f>
        <v>8.9184390000000011</v>
      </c>
      <c r="J21" s="227">
        <f>'[1]Podklady RZ'!J168</f>
        <v>19.280169000000001</v>
      </c>
      <c r="K21" s="226">
        <f>'[1]Podklady RZ'!K168</f>
        <v>30.320961</v>
      </c>
      <c r="L21" s="150">
        <f>'[1]Podklady RZ'!L168</f>
        <v>49.193139000000002</v>
      </c>
      <c r="M21" s="227">
        <f>'[1]Podklady RZ'!M168</f>
        <v>51.431556000000008</v>
      </c>
      <c r="N21" s="150">
        <f t="shared" si="4"/>
        <v>335.80992300000003</v>
      </c>
      <c r="O21" s="11"/>
      <c r="T21" s="97"/>
    </row>
    <row r="22" spans="1:20">
      <c r="A22" s="125" t="s">
        <v>275</v>
      </c>
      <c r="B22" s="228">
        <f t="shared" ref="B22:N22" si="5">SUM(B23:B25)</f>
        <v>59.325439999999993</v>
      </c>
      <c r="C22" s="153">
        <f t="shared" si="5"/>
        <v>52.214308000000003</v>
      </c>
      <c r="D22" s="229">
        <f t="shared" si="5"/>
        <v>49.038086000000021</v>
      </c>
      <c r="E22" s="228">
        <f t="shared" si="5"/>
        <v>41.555479000000005</v>
      </c>
      <c r="F22" s="153">
        <f t="shared" si="5"/>
        <v>33.151497000000013</v>
      </c>
      <c r="G22" s="229">
        <f t="shared" si="5"/>
        <v>27.405393000000004</v>
      </c>
      <c r="H22" s="228">
        <f t="shared" si="5"/>
        <v>24.831748999999995</v>
      </c>
      <c r="I22" s="153">
        <f t="shared" si="5"/>
        <v>23.646504</v>
      </c>
      <c r="J22" s="229">
        <f t="shared" si="5"/>
        <v>29.360890000000005</v>
      </c>
      <c r="K22" s="228">
        <f t="shared" si="5"/>
        <v>43.199981000000001</v>
      </c>
      <c r="L22" s="153">
        <f t="shared" si="5"/>
        <v>52.973109000000001</v>
      </c>
      <c r="M22" s="229">
        <f t="shared" si="5"/>
        <v>58.784475000000022</v>
      </c>
      <c r="N22" s="153">
        <f t="shared" si="5"/>
        <v>495.48691100000008</v>
      </c>
    </row>
    <row r="23" spans="1:20">
      <c r="A23" s="123" t="s">
        <v>276</v>
      </c>
      <c r="B23" s="226">
        <f>'[1]Podklady RZ'!B170</f>
        <v>3.46</v>
      </c>
      <c r="C23" s="150">
        <f>'[1]Podklady RZ'!C170</f>
        <v>5.05</v>
      </c>
      <c r="D23" s="227">
        <f>'[1]Podklady RZ'!D170</f>
        <v>3.6320000000000001</v>
      </c>
      <c r="E23" s="226">
        <f>'[1]Podklady RZ'!E170</f>
        <v>3.472</v>
      </c>
      <c r="F23" s="150">
        <f>'[1]Podklady RZ'!F170</f>
        <v>2.57</v>
      </c>
      <c r="G23" s="227">
        <f>'[1]Podklady RZ'!G170</f>
        <v>2.0098780000000001</v>
      </c>
      <c r="H23" s="226">
        <f>'[1]Podklady RZ'!H170</f>
        <v>1.964105</v>
      </c>
      <c r="I23" s="150">
        <f>'[1]Podklady RZ'!I170</f>
        <v>2.4906190000000001</v>
      </c>
      <c r="J23" s="227">
        <f>'[1]Podklady RZ'!J170</f>
        <v>2.444099</v>
      </c>
      <c r="K23" s="226">
        <f>'[1]Podklady RZ'!K170</f>
        <v>3.6320000000000001</v>
      </c>
      <c r="L23" s="150">
        <f>'[1]Podklady RZ'!L170</f>
        <v>3.524</v>
      </c>
      <c r="M23" s="227">
        <f>'[1]Podklady RZ'!M170</f>
        <v>3.9039999999999999</v>
      </c>
      <c r="N23" s="150">
        <f>SUM(B23:M23)</f>
        <v>38.152700999999993</v>
      </c>
      <c r="O23" s="88"/>
      <c r="T23" s="97"/>
    </row>
    <row r="24" spans="1:20">
      <c r="A24" s="123" t="s">
        <v>277</v>
      </c>
      <c r="B24" s="226">
        <f>'[1]Podklady RZ'!B171</f>
        <v>0.84442399999999995</v>
      </c>
      <c r="C24" s="150">
        <f>'[1]Podklady RZ'!C171</f>
        <v>1.4708919999999999</v>
      </c>
      <c r="D24" s="227">
        <f>'[1]Podklady RZ'!D171</f>
        <v>1.574076</v>
      </c>
      <c r="E24" s="226">
        <f>'[1]Podklady RZ'!E171</f>
        <v>1.752921</v>
      </c>
      <c r="F24" s="150">
        <f>'[1]Podklady RZ'!F171</f>
        <v>1.3132409999999999</v>
      </c>
      <c r="G24" s="227">
        <f>'[1]Podklady RZ'!G171</f>
        <v>1.5104980000000001</v>
      </c>
      <c r="H24" s="226">
        <f>'[1]Podklady RZ'!H171</f>
        <v>1.2306889999999999</v>
      </c>
      <c r="I24" s="150">
        <f>'[1]Podklady RZ'!I171</f>
        <v>0.92045500000000002</v>
      </c>
      <c r="J24" s="227">
        <f>'[1]Podklady RZ'!J171</f>
        <v>1.0245390000000001</v>
      </c>
      <c r="K24" s="226">
        <f>'[1]Podklady RZ'!K171</f>
        <v>1.1953090000000002</v>
      </c>
      <c r="L24" s="150">
        <f>'[1]Podklady RZ'!L171</f>
        <v>1.0235909999999999</v>
      </c>
      <c r="M24" s="227">
        <f>'[1]Podklady RZ'!M171</f>
        <v>0.91765399999999997</v>
      </c>
      <c r="N24" s="150">
        <f t="shared" ref="N24:N25" si="6">SUM(B24:M24)</f>
        <v>14.778289000000001</v>
      </c>
      <c r="O24" s="88"/>
      <c r="T24" s="97"/>
    </row>
    <row r="25" spans="1:20">
      <c r="A25" s="123" t="s">
        <v>278</v>
      </c>
      <c r="B25" s="226">
        <f>'[1]Podklady RZ'!B172</f>
        <v>55.021015999999996</v>
      </c>
      <c r="C25" s="150">
        <f>'[1]Podklady RZ'!C172</f>
        <v>45.693416000000006</v>
      </c>
      <c r="D25" s="227">
        <f>'[1]Podklady RZ'!D172</f>
        <v>43.832010000000018</v>
      </c>
      <c r="E25" s="226">
        <f>'[1]Podklady RZ'!E172</f>
        <v>36.330558000000003</v>
      </c>
      <c r="F25" s="150">
        <f>'[1]Podklady RZ'!F172</f>
        <v>29.268256000000012</v>
      </c>
      <c r="G25" s="227">
        <f>'[1]Podklady RZ'!G172</f>
        <v>23.885017000000005</v>
      </c>
      <c r="H25" s="226">
        <f>'[1]Podklady RZ'!H172</f>
        <v>21.636954999999997</v>
      </c>
      <c r="I25" s="150">
        <f>'[1]Podklady RZ'!I172</f>
        <v>20.235430000000001</v>
      </c>
      <c r="J25" s="227">
        <f>'[1]Podklady RZ'!J172</f>
        <v>25.892252000000006</v>
      </c>
      <c r="K25" s="226">
        <f>'[1]Podklady RZ'!K172</f>
        <v>38.372672000000001</v>
      </c>
      <c r="L25" s="150">
        <f>'[1]Podklady RZ'!L172</f>
        <v>48.425518000000004</v>
      </c>
      <c r="M25" s="227">
        <f>'[1]Podklady RZ'!M172</f>
        <v>53.962821000000019</v>
      </c>
      <c r="N25" s="150">
        <f t="shared" si="6"/>
        <v>442.55592100000007</v>
      </c>
      <c r="O25" s="88"/>
      <c r="T25" s="97"/>
    </row>
    <row r="26" spans="1:20">
      <c r="A26" s="4"/>
      <c r="B26" s="4"/>
      <c r="C26" s="4"/>
      <c r="D26" s="4"/>
      <c r="E26" s="4"/>
      <c r="F26" s="4"/>
      <c r="G26" s="4"/>
      <c r="H26" s="4"/>
      <c r="I26" s="4"/>
      <c r="J26" s="4"/>
      <c r="K26" s="4"/>
      <c r="L26" s="4"/>
      <c r="M26" s="4"/>
      <c r="N26" s="3"/>
      <c r="O26" s="4"/>
      <c r="P26" s="4"/>
      <c r="Q26" s="4"/>
      <c r="R26" s="4"/>
      <c r="S26" s="4"/>
      <c r="T26" s="4"/>
    </row>
    <row r="27" spans="1:20">
      <c r="A27" s="10"/>
      <c r="B27" s="10"/>
      <c r="C27" s="10"/>
      <c r="D27" s="10"/>
      <c r="E27" s="10"/>
      <c r="F27" s="10"/>
      <c r="G27" s="10"/>
      <c r="H27" s="10"/>
      <c r="I27" s="10"/>
      <c r="J27" s="10"/>
    </row>
    <row r="28" spans="1:20">
      <c r="A28" s="10"/>
      <c r="B28" s="10"/>
      <c r="C28" s="10"/>
      <c r="D28" s="10"/>
      <c r="E28" s="10"/>
      <c r="F28" s="10"/>
      <c r="G28" s="10"/>
      <c r="H28" s="10"/>
      <c r="I28" s="10"/>
      <c r="J28" s="10"/>
    </row>
    <row r="29" spans="1:20">
      <c r="A29" s="10"/>
      <c r="B29" s="10"/>
      <c r="C29" s="10"/>
      <c r="D29" s="10"/>
      <c r="E29" s="10"/>
      <c r="F29" s="10"/>
      <c r="G29" s="10"/>
      <c r="H29" s="10"/>
      <c r="I29" s="10"/>
      <c r="J29" s="10"/>
    </row>
    <row r="30" spans="1:20">
      <c r="A30" s="10"/>
      <c r="B30" s="10"/>
      <c r="C30" s="10"/>
      <c r="D30" s="10"/>
      <c r="E30" s="10"/>
      <c r="F30" s="10"/>
      <c r="G30" s="10"/>
      <c r="H30" s="10"/>
      <c r="I30" s="10"/>
      <c r="J30" s="10"/>
    </row>
    <row r="31" spans="1:20">
      <c r="A31" s="10"/>
      <c r="B31" s="10"/>
      <c r="C31" s="10"/>
      <c r="D31" s="10"/>
      <c r="E31" s="10"/>
      <c r="F31" s="10"/>
      <c r="G31" s="10"/>
      <c r="H31" s="10"/>
      <c r="I31" s="10"/>
      <c r="J31" s="10"/>
    </row>
    <row r="32" spans="1:20">
      <c r="A32" s="10"/>
      <c r="B32" s="10"/>
      <c r="C32" s="10"/>
      <c r="D32" s="10"/>
      <c r="E32" s="10"/>
      <c r="F32" s="10"/>
      <c r="G32" s="10"/>
      <c r="H32" s="10"/>
      <c r="I32" s="10"/>
      <c r="J32" s="10"/>
    </row>
    <row r="33" spans="1:10">
      <c r="A33" s="10"/>
      <c r="B33" s="10"/>
      <c r="C33" s="10"/>
      <c r="D33" s="10"/>
      <c r="E33" s="10"/>
      <c r="F33" s="10"/>
      <c r="G33" s="10"/>
      <c r="H33" s="10"/>
      <c r="I33" s="10"/>
      <c r="J33" s="10"/>
    </row>
    <row r="34" spans="1:10">
      <c r="A34" s="10"/>
      <c r="B34" s="10"/>
      <c r="C34" s="10"/>
      <c r="D34" s="10"/>
      <c r="E34" s="10"/>
      <c r="F34" s="10"/>
      <c r="G34" s="10"/>
      <c r="H34" s="10"/>
      <c r="I34" s="10"/>
      <c r="J34" s="10"/>
    </row>
  </sheetData>
  <mergeCells count="5">
    <mergeCell ref="A3:A4"/>
    <mergeCell ref="B3:D3"/>
    <mergeCell ref="E3:G3"/>
    <mergeCell ref="H3:J3"/>
    <mergeCell ref="K3:M3"/>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7">
    <tabColor rgb="FF92D050"/>
  </sheetPr>
  <dimension ref="A1:T36"/>
  <sheetViews>
    <sheetView showGridLines="0" view="pageBreakPreview" zoomScaleNormal="100" zoomScaleSheetLayoutView="100" workbookViewId="0"/>
  </sheetViews>
  <sheetFormatPr defaultColWidth="9.140625" defaultRowHeight="12"/>
  <cols>
    <col min="1" max="1" width="24" style="7" customWidth="1"/>
    <col min="2" max="13" width="10" style="7" customWidth="1"/>
    <col min="14" max="14" width="9.140625" style="7" customWidth="1"/>
    <col min="15" max="16384" width="9.140625" style="7"/>
  </cols>
  <sheetData>
    <row r="1" spans="1:20" ht="23.25">
      <c r="A1" s="136" t="s">
        <v>362</v>
      </c>
      <c r="M1" s="195" t="str">
        <f>'3'!N1</f>
        <v>2022</v>
      </c>
    </row>
    <row r="2" spans="1:20" ht="6" customHeight="1"/>
    <row r="3" spans="1:20">
      <c r="A3" s="270"/>
      <c r="B3" s="271" t="s">
        <v>198</v>
      </c>
      <c r="C3" s="272"/>
      <c r="D3" s="273"/>
      <c r="E3" s="271" t="s">
        <v>199</v>
      </c>
      <c r="F3" s="272"/>
      <c r="G3" s="273"/>
      <c r="H3" s="271" t="s">
        <v>200</v>
      </c>
      <c r="I3" s="272"/>
      <c r="J3" s="273"/>
      <c r="K3" s="272" t="s">
        <v>201</v>
      </c>
      <c r="L3" s="272"/>
      <c r="M3" s="272"/>
    </row>
    <row r="4" spans="1:20">
      <c r="A4" s="270"/>
      <c r="B4" s="224" t="s">
        <v>202</v>
      </c>
      <c r="C4" s="154" t="s">
        <v>203</v>
      </c>
      <c r="D4" s="225" t="s">
        <v>204</v>
      </c>
      <c r="E4" s="224" t="s">
        <v>205</v>
      </c>
      <c r="F4" s="154" t="s">
        <v>206</v>
      </c>
      <c r="G4" s="225" t="s">
        <v>207</v>
      </c>
      <c r="H4" s="224" t="s">
        <v>208</v>
      </c>
      <c r="I4" s="154" t="s">
        <v>209</v>
      </c>
      <c r="J4" s="225" t="s">
        <v>210</v>
      </c>
      <c r="K4" s="154" t="s">
        <v>211</v>
      </c>
      <c r="L4" s="154" t="s">
        <v>212</v>
      </c>
      <c r="M4" s="154" t="s">
        <v>213</v>
      </c>
    </row>
    <row r="5" spans="1:20">
      <c r="A5" s="272" t="s">
        <v>279</v>
      </c>
      <c r="B5" s="276">
        <f>D6</f>
        <v>37967.102849999996</v>
      </c>
      <c r="C5" s="265"/>
      <c r="D5" s="277"/>
      <c r="E5" s="276">
        <f>G6</f>
        <v>37781.11131</v>
      </c>
      <c r="F5" s="265"/>
      <c r="G5" s="277"/>
      <c r="H5" s="276">
        <f>J6</f>
        <v>37764.684410000002</v>
      </c>
      <c r="I5" s="265"/>
      <c r="J5" s="277"/>
      <c r="K5" s="265">
        <f>M6</f>
        <v>37648.361310000008</v>
      </c>
      <c r="L5" s="265"/>
      <c r="M5" s="265"/>
    </row>
    <row r="6" spans="1:20">
      <c r="A6" s="272"/>
      <c r="B6" s="228">
        <f>SUM(B7:B20)</f>
        <v>37988.64424999999</v>
      </c>
      <c r="C6" s="153">
        <f t="shared" ref="C6:M6" si="0">SUM(C7:C20)</f>
        <v>37966.708949999993</v>
      </c>
      <c r="D6" s="229">
        <f t="shared" si="0"/>
        <v>37967.102849999996</v>
      </c>
      <c r="E6" s="228">
        <f t="shared" si="0"/>
        <v>37850.870210000001</v>
      </c>
      <c r="F6" s="153">
        <f t="shared" si="0"/>
        <v>37841.583310000002</v>
      </c>
      <c r="G6" s="229">
        <f t="shared" si="0"/>
        <v>37781.11131</v>
      </c>
      <c r="H6" s="228">
        <f t="shared" si="0"/>
        <v>37788.481910000002</v>
      </c>
      <c r="I6" s="153">
        <f t="shared" si="0"/>
        <v>37764.616410000002</v>
      </c>
      <c r="J6" s="229">
        <f t="shared" si="0"/>
        <v>37764.684410000002</v>
      </c>
      <c r="K6" s="153">
        <f t="shared" si="0"/>
        <v>37644.578709999994</v>
      </c>
      <c r="L6" s="153">
        <f t="shared" si="0"/>
        <v>37641.153209999997</v>
      </c>
      <c r="M6" s="153">
        <f t="shared" si="0"/>
        <v>37648.361310000008</v>
      </c>
    </row>
    <row r="7" spans="1:20">
      <c r="A7" s="123" t="s">
        <v>280</v>
      </c>
      <c r="B7" s="226">
        <f>'[1]Podklady RZ'!B180</f>
        <v>1576.0312000000006</v>
      </c>
      <c r="C7" s="150">
        <f>'[1]Podklady RZ'!C180</f>
        <v>1576.3686000000005</v>
      </c>
      <c r="D7" s="227">
        <f>'[1]Podklady RZ'!D180</f>
        <v>1576.3756000000005</v>
      </c>
      <c r="E7" s="226">
        <f>'[1]Podklady RZ'!E180</f>
        <v>1571.9986000000006</v>
      </c>
      <c r="F7" s="150">
        <f>'[1]Podklady RZ'!F180</f>
        <v>1571.9986000000006</v>
      </c>
      <c r="G7" s="227">
        <f>'[1]Podklady RZ'!G180</f>
        <v>1571.9986000000006</v>
      </c>
      <c r="H7" s="226">
        <f>'[1]Podklady RZ'!H180</f>
        <v>1572.0936000000006</v>
      </c>
      <c r="I7" s="150">
        <f>'[1]Podklady RZ'!I180</f>
        <v>1570.5936000000006</v>
      </c>
      <c r="J7" s="227">
        <f>'[1]Podklady RZ'!J180</f>
        <v>1570.5686000000007</v>
      </c>
      <c r="K7" s="150">
        <f>'[1]Podklady RZ'!K180</f>
        <v>1567.4436000000007</v>
      </c>
      <c r="L7" s="150">
        <f>'[1]Podklady RZ'!L180</f>
        <v>1567.4436000000007</v>
      </c>
      <c r="M7" s="150">
        <f>'[1]Podklady RZ'!M180</f>
        <v>1567.4436000000007</v>
      </c>
      <c r="T7" s="39"/>
    </row>
    <row r="8" spans="1:20">
      <c r="A8" s="123" t="s">
        <v>281</v>
      </c>
      <c r="B8" s="226">
        <f>'[1]Podklady RZ'!B181</f>
        <v>2164.307000000003</v>
      </c>
      <c r="C8" s="150">
        <f>'[1]Podklady RZ'!C181</f>
        <v>2164.4070000000033</v>
      </c>
      <c r="D8" s="227">
        <f>'[1]Podklady RZ'!D181</f>
        <v>2165.0100000000034</v>
      </c>
      <c r="E8" s="226">
        <f>'[1]Podklady RZ'!E181</f>
        <v>2161.8930000000032</v>
      </c>
      <c r="F8" s="150">
        <f>'[1]Podklady RZ'!F181</f>
        <v>2161.8880000000031</v>
      </c>
      <c r="G8" s="227">
        <f>'[1]Podklady RZ'!G181</f>
        <v>2161.8040000000028</v>
      </c>
      <c r="H8" s="226">
        <f>'[1]Podklady RZ'!H181</f>
        <v>2167.5680000000034</v>
      </c>
      <c r="I8" s="150">
        <f>'[1]Podklady RZ'!I181</f>
        <v>2146.4080000000031</v>
      </c>
      <c r="J8" s="227">
        <f>'[1]Podklady RZ'!J181</f>
        <v>2167.5680000000038</v>
      </c>
      <c r="K8" s="150">
        <f>'[1]Podklady RZ'!K181</f>
        <v>2168.4820000000036</v>
      </c>
      <c r="L8" s="150">
        <f>'[1]Podklady RZ'!L181</f>
        <v>2168.4620000000036</v>
      </c>
      <c r="M8" s="150">
        <f>'[1]Podklady RZ'!M181</f>
        <v>2171.5680000000034</v>
      </c>
      <c r="T8" s="39"/>
    </row>
    <row r="9" spans="1:20">
      <c r="A9" s="123" t="s">
        <v>282</v>
      </c>
      <c r="B9" s="226">
        <f>'[1]Podklady RZ'!B182</f>
        <v>1568.2801999999988</v>
      </c>
      <c r="C9" s="150">
        <f>'[1]Podklady RZ'!C182</f>
        <v>1567.1911999999988</v>
      </c>
      <c r="D9" s="227">
        <f>'[1]Podklady RZ'!D182</f>
        <v>1567.4431999999988</v>
      </c>
      <c r="E9" s="226">
        <f>'[1]Podklady RZ'!E182</f>
        <v>1568.0865599999988</v>
      </c>
      <c r="F9" s="150">
        <f>'[1]Podklady RZ'!F182</f>
        <v>1566.2296599999988</v>
      </c>
      <c r="G9" s="227">
        <f>'[1]Podklady RZ'!G182</f>
        <v>1566.2296599999988</v>
      </c>
      <c r="H9" s="226">
        <f>'[1]Podklady RZ'!H182</f>
        <v>1566.698159999999</v>
      </c>
      <c r="I9" s="150">
        <f>'[1]Podklady RZ'!I182</f>
        <v>1566.698159999999</v>
      </c>
      <c r="J9" s="227">
        <f>'[1]Podklady RZ'!J182</f>
        <v>1566.4181599999988</v>
      </c>
      <c r="K9" s="150">
        <f>'[1]Podklady RZ'!K182</f>
        <v>1547.8221599999993</v>
      </c>
      <c r="L9" s="150">
        <f>'[1]Podklady RZ'!L182</f>
        <v>1547.8502599999993</v>
      </c>
      <c r="M9" s="150">
        <f>'[1]Podklady RZ'!M182</f>
        <v>1547.985259999999</v>
      </c>
      <c r="T9" s="39"/>
    </row>
    <row r="10" spans="1:20">
      <c r="A10" s="123" t="s">
        <v>283</v>
      </c>
      <c r="B10" s="226">
        <f>'[1]Podklady RZ'!B183</f>
        <v>2831.5130000000004</v>
      </c>
      <c r="C10" s="150">
        <f>'[1]Podklady RZ'!C183</f>
        <v>2831.0750000000003</v>
      </c>
      <c r="D10" s="227">
        <f>'[1]Podklady RZ'!D183</f>
        <v>2831.0750000000003</v>
      </c>
      <c r="E10" s="226">
        <f>'[1]Podklady RZ'!E183</f>
        <v>2828.7750000000005</v>
      </c>
      <c r="F10" s="150">
        <f>'[1]Podklady RZ'!F183</f>
        <v>2828.7750000000005</v>
      </c>
      <c r="G10" s="227">
        <f>'[1]Podklady RZ'!G183</f>
        <v>2828.7750000000005</v>
      </c>
      <c r="H10" s="226">
        <f>'[1]Podklady RZ'!H183</f>
        <v>2829.2010000000005</v>
      </c>
      <c r="I10" s="150">
        <f>'[1]Podklady RZ'!I183</f>
        <v>2829.2010000000005</v>
      </c>
      <c r="J10" s="227">
        <f>'[1]Podklady RZ'!J183</f>
        <v>2812.4060000000004</v>
      </c>
      <c r="K10" s="150">
        <f>'[1]Podklady RZ'!K183</f>
        <v>2812.386</v>
      </c>
      <c r="L10" s="150">
        <f>'[1]Podklady RZ'!L183</f>
        <v>2812.386</v>
      </c>
      <c r="M10" s="150">
        <f>'[1]Podklady RZ'!M183</f>
        <v>2812.386</v>
      </c>
      <c r="T10" s="39"/>
    </row>
    <row r="11" spans="1:20">
      <c r="A11" s="123" t="s">
        <v>284</v>
      </c>
      <c r="B11" s="226">
        <f>'[1]Podklady RZ'!B184</f>
        <v>638.88810000000035</v>
      </c>
      <c r="C11" s="150">
        <f>'[1]Podklady RZ'!C184</f>
        <v>624.19960000000037</v>
      </c>
      <c r="D11" s="227">
        <f>'[1]Podklady RZ'!D184</f>
        <v>624.15660000000037</v>
      </c>
      <c r="E11" s="226">
        <f>'[1]Podklady RZ'!E184</f>
        <v>624.70060000000035</v>
      </c>
      <c r="F11" s="150">
        <f>'[1]Podklady RZ'!F184</f>
        <v>624.70060000000035</v>
      </c>
      <c r="G11" s="227">
        <f>'[1]Podklady RZ'!G184</f>
        <v>624.70460000000026</v>
      </c>
      <c r="H11" s="226">
        <f>'[1]Podklady RZ'!H184</f>
        <v>624.63070000000027</v>
      </c>
      <c r="I11" s="150">
        <f>'[1]Podklady RZ'!I184</f>
        <v>624.53020000000026</v>
      </c>
      <c r="J11" s="227">
        <f>'[1]Podklady RZ'!J184</f>
        <v>624.52720000000022</v>
      </c>
      <c r="K11" s="150">
        <f>'[1]Podklady RZ'!K184</f>
        <v>625.74760000000026</v>
      </c>
      <c r="L11" s="150">
        <f>'[1]Podklady RZ'!L184</f>
        <v>626.30200000000025</v>
      </c>
      <c r="M11" s="150">
        <f>'[1]Podklady RZ'!M184</f>
        <v>625.74760000000026</v>
      </c>
      <c r="T11" s="39"/>
    </row>
    <row r="12" spans="1:20">
      <c r="A12" s="123" t="s">
        <v>285</v>
      </c>
      <c r="B12" s="226">
        <f>'[1]Podklady RZ'!B185</f>
        <v>973.08539999999971</v>
      </c>
      <c r="C12" s="150">
        <f>'[1]Podklady RZ'!C185</f>
        <v>972.82509999999979</v>
      </c>
      <c r="D12" s="227">
        <f>'[1]Podklady RZ'!D185</f>
        <v>973.04809999999964</v>
      </c>
      <c r="E12" s="226">
        <f>'[1]Podklady RZ'!E185</f>
        <v>982.94709999999975</v>
      </c>
      <c r="F12" s="150">
        <f>'[1]Podklady RZ'!F185</f>
        <v>982.94709999999975</v>
      </c>
      <c r="G12" s="227">
        <f>'[1]Podklady RZ'!G185</f>
        <v>982.82609999999977</v>
      </c>
      <c r="H12" s="226">
        <f>'[1]Podklady RZ'!H185</f>
        <v>980.74009999999964</v>
      </c>
      <c r="I12" s="150">
        <f>'[1]Podklady RZ'!I185</f>
        <v>980.73109999999963</v>
      </c>
      <c r="J12" s="227">
        <f>'[1]Podklady RZ'!J185</f>
        <v>980.73109999999963</v>
      </c>
      <c r="K12" s="150">
        <f>'[1]Podklady RZ'!K185</f>
        <v>980.73109999999963</v>
      </c>
      <c r="L12" s="150">
        <f>'[1]Podklady RZ'!L185</f>
        <v>980.73109999999963</v>
      </c>
      <c r="M12" s="150">
        <f>'[1]Podklady RZ'!M185</f>
        <v>980.7370999999996</v>
      </c>
      <c r="T12" s="39"/>
    </row>
    <row r="13" spans="1:20">
      <c r="A13" s="123" t="s">
        <v>286</v>
      </c>
      <c r="B13" s="226">
        <f>'[1]Podklady RZ'!B186</f>
        <v>452.0224</v>
      </c>
      <c r="C13" s="150">
        <f>'[1]Podklady RZ'!C186</f>
        <v>452.32439999999991</v>
      </c>
      <c r="D13" s="227">
        <f>'[1]Podklady RZ'!D186</f>
        <v>451.76940000000002</v>
      </c>
      <c r="E13" s="226">
        <f>'[1]Podklady RZ'!E186</f>
        <v>451.76940000000002</v>
      </c>
      <c r="F13" s="150">
        <f>'[1]Podklady RZ'!F186</f>
        <v>452.77139999999997</v>
      </c>
      <c r="G13" s="227">
        <f>'[1]Podklady RZ'!G186</f>
        <v>453.98839999999996</v>
      </c>
      <c r="H13" s="226">
        <f>'[1]Podklady RZ'!H186</f>
        <v>453.89839999999998</v>
      </c>
      <c r="I13" s="150">
        <f>'[1]Podklady RZ'!I186</f>
        <v>454.61739999999998</v>
      </c>
      <c r="J13" s="227">
        <f>'[1]Podklady RZ'!J186</f>
        <v>454.61739999999998</v>
      </c>
      <c r="K13" s="150">
        <f>'[1]Podklady RZ'!K186</f>
        <v>456.91540000000003</v>
      </c>
      <c r="L13" s="150">
        <f>'[1]Podklady RZ'!L186</f>
        <v>455.56140000000005</v>
      </c>
      <c r="M13" s="150">
        <f>'[1]Podklady RZ'!M186</f>
        <v>455.56140000000005</v>
      </c>
      <c r="T13" s="39"/>
    </row>
    <row r="14" spans="1:20">
      <c r="A14" s="123" t="s">
        <v>287</v>
      </c>
      <c r="B14" s="226">
        <f>'[1]Podklady RZ'!B187</f>
        <v>6018.4544999999925</v>
      </c>
      <c r="C14" s="150">
        <f>'[1]Podklady RZ'!C187</f>
        <v>6018.4545999999928</v>
      </c>
      <c r="D14" s="227">
        <f>'[1]Podklady RZ'!D187</f>
        <v>6018.5139999999928</v>
      </c>
      <c r="E14" s="226">
        <f>'[1]Podklady RZ'!E187</f>
        <v>6030.6209999999928</v>
      </c>
      <c r="F14" s="150">
        <f>'[1]Podklady RZ'!F187</f>
        <v>6028.1939999999931</v>
      </c>
      <c r="G14" s="227">
        <f>'[1]Podklady RZ'!G187</f>
        <v>6011.2179999999944</v>
      </c>
      <c r="H14" s="226">
        <f>'[1]Podklady RZ'!H187</f>
        <v>6006.9599999999946</v>
      </c>
      <c r="I14" s="150">
        <f>'[1]Podklady RZ'!I187</f>
        <v>6005.1439999999948</v>
      </c>
      <c r="J14" s="227">
        <f>'[1]Podklady RZ'!J187</f>
        <v>6000.6279999999952</v>
      </c>
      <c r="K14" s="150">
        <f>'[1]Podklady RZ'!K187</f>
        <v>5968.6262999999963</v>
      </c>
      <c r="L14" s="150">
        <f>'[1]Podklady RZ'!L187</f>
        <v>5968.8062999999966</v>
      </c>
      <c r="M14" s="150">
        <f>'[1]Podklady RZ'!M187</f>
        <v>5968.9677999999967</v>
      </c>
      <c r="T14" s="39"/>
    </row>
    <row r="15" spans="1:20">
      <c r="A15" s="123" t="s">
        <v>288</v>
      </c>
      <c r="B15" s="226">
        <f>'[1]Podklady RZ'!B188</f>
        <v>1365.5904499999988</v>
      </c>
      <c r="C15" s="150">
        <f>'[1]Podklady RZ'!C188</f>
        <v>1360.7084499999989</v>
      </c>
      <c r="D15" s="227">
        <f>'[1]Podklady RZ'!D188</f>
        <v>1360.7084499999989</v>
      </c>
      <c r="E15" s="226">
        <f>'[1]Podklady RZ'!E188</f>
        <v>1234.2454500000006</v>
      </c>
      <c r="F15" s="150">
        <f>'[1]Podklady RZ'!F188</f>
        <v>1234.2454500000006</v>
      </c>
      <c r="G15" s="227">
        <f>'[1]Podklady RZ'!G188</f>
        <v>1234.2454500000006</v>
      </c>
      <c r="H15" s="226">
        <f>'[1]Podklady RZ'!H188</f>
        <v>1253.2634499999999</v>
      </c>
      <c r="I15" s="150">
        <f>'[1]Podklady RZ'!I188</f>
        <v>1253.2634499999999</v>
      </c>
      <c r="J15" s="227">
        <f>'[1]Podklady RZ'!J188</f>
        <v>1253.2634499999999</v>
      </c>
      <c r="K15" s="150">
        <f>'[1]Podklady RZ'!K188</f>
        <v>1249.0634499999999</v>
      </c>
      <c r="L15" s="150">
        <f>'[1]Podklady RZ'!L188</f>
        <v>1246.70145</v>
      </c>
      <c r="M15" s="150">
        <f>'[1]Podklady RZ'!M188</f>
        <v>1246.70145</v>
      </c>
      <c r="T15" s="39"/>
    </row>
    <row r="16" spans="1:20">
      <c r="A16" s="123" t="s">
        <v>289</v>
      </c>
      <c r="B16" s="226">
        <f>'[1]Podklady RZ'!B189</f>
        <v>3497.8317000000002</v>
      </c>
      <c r="C16" s="150">
        <f>'[1]Podklady RZ'!C189</f>
        <v>3497.8217</v>
      </c>
      <c r="D16" s="227">
        <f>'[1]Podklady RZ'!D189</f>
        <v>3497.8217</v>
      </c>
      <c r="E16" s="226">
        <f>'[1]Podklady RZ'!E189</f>
        <v>3498.0787</v>
      </c>
      <c r="F16" s="150">
        <f>'[1]Podklady RZ'!F189</f>
        <v>3498.0787</v>
      </c>
      <c r="G16" s="227">
        <f>'[1]Podklady RZ'!G189</f>
        <v>3498.0756999999994</v>
      </c>
      <c r="H16" s="226">
        <f>'[1]Podklady RZ'!H189</f>
        <v>3495.0026999999995</v>
      </c>
      <c r="I16" s="150">
        <f>'[1]Podklady RZ'!I189</f>
        <v>3495.0056999999997</v>
      </c>
      <c r="J16" s="227">
        <f>'[1]Podklady RZ'!J189</f>
        <v>3495.0026999999995</v>
      </c>
      <c r="K16" s="150">
        <f>'[1]Podklady RZ'!K189</f>
        <v>3494.7832999999991</v>
      </c>
      <c r="L16" s="150">
        <f>'[1]Podklady RZ'!L189</f>
        <v>3494.7832999999991</v>
      </c>
      <c r="M16" s="150">
        <f>'[1]Podklady RZ'!M189</f>
        <v>3494.7832999999991</v>
      </c>
      <c r="T16" s="39"/>
    </row>
    <row r="17" spans="1:20">
      <c r="A17" s="123" t="s">
        <v>290</v>
      </c>
      <c r="B17" s="226">
        <f>'[1]Podklady RZ'!B190</f>
        <v>1058.4918000000002</v>
      </c>
      <c r="C17" s="150">
        <f>'[1]Podklady RZ'!C190</f>
        <v>1058.4918000000002</v>
      </c>
      <c r="D17" s="227">
        <f>'[1]Podklady RZ'!D190</f>
        <v>1058.4918000000002</v>
      </c>
      <c r="E17" s="226">
        <f>'[1]Podklady RZ'!E190</f>
        <v>1050.9458000000002</v>
      </c>
      <c r="F17" s="150">
        <f>'[1]Podklady RZ'!F190</f>
        <v>1050.9458000000002</v>
      </c>
      <c r="G17" s="227">
        <f>'[1]Podklady RZ'!G190</f>
        <v>1050.4758000000004</v>
      </c>
      <c r="H17" s="226">
        <f>'[1]Podklady RZ'!H190</f>
        <v>1058.3618000000001</v>
      </c>
      <c r="I17" s="150">
        <f>'[1]Podklady RZ'!I190</f>
        <v>1058.3618000000001</v>
      </c>
      <c r="J17" s="227">
        <f>'[1]Podklady RZ'!J190</f>
        <v>1058.4118000000001</v>
      </c>
      <c r="K17" s="150">
        <f>'[1]Podklady RZ'!K190</f>
        <v>1038.7928000000006</v>
      </c>
      <c r="L17" s="150">
        <f>'[1]Podklady RZ'!L190</f>
        <v>1038.7928000000006</v>
      </c>
      <c r="M17" s="150">
        <f>'[1]Podklady RZ'!M190</f>
        <v>1038.6728000000005</v>
      </c>
      <c r="T17" s="39"/>
    </row>
    <row r="18" spans="1:20">
      <c r="A18" s="123" t="s">
        <v>291</v>
      </c>
      <c r="B18" s="226">
        <f>'[1]Podklady RZ'!B191</f>
        <v>4661.5541999999987</v>
      </c>
      <c r="C18" s="150">
        <f>'[1]Podklady RZ'!C191</f>
        <v>4660.7891999999993</v>
      </c>
      <c r="D18" s="227">
        <f>'[1]Podklady RZ'!D191</f>
        <v>4660.9892</v>
      </c>
      <c r="E18" s="226">
        <f>'[1]Podklady RZ'!E191</f>
        <v>4664.1091999999999</v>
      </c>
      <c r="F18" s="150">
        <f>'[1]Podklady RZ'!F191</f>
        <v>4658.1091999999999</v>
      </c>
      <c r="G18" s="227">
        <f>'[1]Podklady RZ'!G191</f>
        <v>4612.9632000000001</v>
      </c>
      <c r="H18" s="226">
        <f>'[1]Podklady RZ'!H191</f>
        <v>4605.6742000000013</v>
      </c>
      <c r="I18" s="150">
        <f>'[1]Podklady RZ'!I191</f>
        <v>4605.6722000000009</v>
      </c>
      <c r="J18" s="227">
        <f>'[1]Podklady RZ'!J191</f>
        <v>4606.1722000000009</v>
      </c>
      <c r="K18" s="150">
        <f>'[1]Podklady RZ'!K191</f>
        <v>4559.9132000000009</v>
      </c>
      <c r="L18" s="150">
        <f>'[1]Podklady RZ'!L191</f>
        <v>4559.4612000000006</v>
      </c>
      <c r="M18" s="150">
        <f>'[1]Podklady RZ'!M191</f>
        <v>4561.3752000000013</v>
      </c>
      <c r="T18" s="39"/>
    </row>
    <row r="19" spans="1:20">
      <c r="A19" s="123" t="s">
        <v>292</v>
      </c>
      <c r="B19" s="226">
        <f>'[1]Podklady RZ'!B192</f>
        <v>9912.8393000000015</v>
      </c>
      <c r="C19" s="150">
        <f>'[1]Podklady RZ'!C192</f>
        <v>9912.2973000000002</v>
      </c>
      <c r="D19" s="227">
        <f>'[1]Podklady RZ'!D192</f>
        <v>9912.2847999999994</v>
      </c>
      <c r="E19" s="226">
        <f>'[1]Podklady RZ'!E192</f>
        <v>9913.0388000000003</v>
      </c>
      <c r="F19" s="150">
        <f>'[1]Podklady RZ'!F192</f>
        <v>9913.0388000000003</v>
      </c>
      <c r="G19" s="227">
        <f>'[1]Podklady RZ'!G192</f>
        <v>9913.0717999999961</v>
      </c>
      <c r="H19" s="226">
        <f>'[1]Podklady RZ'!H192</f>
        <v>9903.6548000000003</v>
      </c>
      <c r="I19" s="150">
        <f>'[1]Podklady RZ'!I192</f>
        <v>9903.6548000000003</v>
      </c>
      <c r="J19" s="227">
        <f>'[1]Podklady RZ'!J192</f>
        <v>9903.6548000000003</v>
      </c>
      <c r="K19" s="150">
        <f>'[1]Podklady RZ'!K192</f>
        <v>9903.6548000000003</v>
      </c>
      <c r="L19" s="150">
        <f>'[1]Podklady RZ'!L192</f>
        <v>9903.6548000000003</v>
      </c>
      <c r="M19" s="150">
        <f>'[1]Podklady RZ'!M192</f>
        <v>9903.6548000000003</v>
      </c>
      <c r="T19" s="39"/>
    </row>
    <row r="20" spans="1:20">
      <c r="A20" s="123" t="s">
        <v>293</v>
      </c>
      <c r="B20" s="226">
        <f>'[1]Podklady RZ'!B193</f>
        <v>1269.7549999999994</v>
      </c>
      <c r="C20" s="150">
        <f>'[1]Podklady RZ'!C193</f>
        <v>1269.7549999999994</v>
      </c>
      <c r="D20" s="227">
        <f>'[1]Podklady RZ'!D193</f>
        <v>1269.4149999999995</v>
      </c>
      <c r="E20" s="226">
        <f>'[1]Podklady RZ'!E193</f>
        <v>1269.6609999999994</v>
      </c>
      <c r="F20" s="150">
        <f>'[1]Podklady RZ'!F193</f>
        <v>1269.6609999999994</v>
      </c>
      <c r="G20" s="227">
        <f>'[1]Podklady RZ'!G193</f>
        <v>1270.7349999999992</v>
      </c>
      <c r="H20" s="226">
        <f>'[1]Podklady RZ'!H193</f>
        <v>1270.7349999999992</v>
      </c>
      <c r="I20" s="150">
        <f>'[1]Podklady RZ'!I193</f>
        <v>1270.7349999999992</v>
      </c>
      <c r="J20" s="227">
        <f>'[1]Podklady RZ'!J193</f>
        <v>1270.7149999999992</v>
      </c>
      <c r="K20" s="150">
        <f>'[1]Podklady RZ'!K193</f>
        <v>1270.2169999999992</v>
      </c>
      <c r="L20" s="150">
        <f>'[1]Podklady RZ'!L193</f>
        <v>1270.2169999999992</v>
      </c>
      <c r="M20" s="150">
        <f>'[1]Podklady RZ'!M193</f>
        <v>1272.7769999999991</v>
      </c>
      <c r="T20" s="39"/>
    </row>
    <row r="21" spans="1:20">
      <c r="A21" s="4"/>
      <c r="M21" s="3"/>
    </row>
    <row r="23" spans="1:20">
      <c r="A23" s="10" t="s">
        <v>51</v>
      </c>
      <c r="B23" s="10">
        <f>INDEX(B7:M7,,MONTH('[1]Podklady RZ'!$Q$1))</f>
        <v>1567.4436000000007</v>
      </c>
    </row>
    <row r="24" spans="1:20">
      <c r="A24" s="10" t="s">
        <v>42</v>
      </c>
      <c r="B24" s="10">
        <f>INDEX(B8:M8,,MONTH('[1]Podklady RZ'!$Q$1))</f>
        <v>2171.5680000000034</v>
      </c>
    </row>
    <row r="25" spans="1:20">
      <c r="A25" s="10" t="s">
        <v>43</v>
      </c>
      <c r="B25" s="10">
        <f>INDEX(B9:M9,,MONTH('[1]Podklady RZ'!$Q$1))</f>
        <v>1547.985259999999</v>
      </c>
    </row>
    <row r="26" spans="1:20">
      <c r="A26" s="10" t="s">
        <v>44</v>
      </c>
      <c r="B26" s="10">
        <f>INDEX(B10:M10,,MONTH('[1]Podklady RZ'!$Q$1))</f>
        <v>2812.386</v>
      </c>
    </row>
    <row r="27" spans="1:20">
      <c r="A27" s="10" t="s">
        <v>54</v>
      </c>
      <c r="B27" s="10">
        <f>INDEX(B11:M11,,MONTH('[1]Podklady RZ'!$Q$1))</f>
        <v>625.74760000000026</v>
      </c>
    </row>
    <row r="28" spans="1:20">
      <c r="A28" s="10" t="s">
        <v>45</v>
      </c>
      <c r="B28" s="10">
        <f>INDEX(B12:M12,,MONTH('[1]Podklady RZ'!$Q$1))</f>
        <v>980.7370999999996</v>
      </c>
    </row>
    <row r="29" spans="1:20">
      <c r="A29" s="10" t="s">
        <v>46</v>
      </c>
      <c r="B29" s="10">
        <f>INDEX(B13:M13,,MONTH('[1]Podklady RZ'!$Q$1))</f>
        <v>455.56140000000005</v>
      </c>
    </row>
    <row r="30" spans="1:20">
      <c r="A30" s="10" t="s">
        <v>47</v>
      </c>
      <c r="B30" s="10">
        <f>INDEX(B14:M14,,MONTH('[1]Podklady RZ'!$Q$1))</f>
        <v>5968.9677999999967</v>
      </c>
    </row>
    <row r="31" spans="1:20">
      <c r="A31" s="10" t="s">
        <v>48</v>
      </c>
      <c r="B31" s="10">
        <f>INDEX(B15:M15,,MONTH('[1]Podklady RZ'!$Q$1))</f>
        <v>1246.70145</v>
      </c>
    </row>
    <row r="32" spans="1:20">
      <c r="A32" s="10" t="s">
        <v>49</v>
      </c>
      <c r="B32" s="10">
        <f>INDEX(B16:M16,,MONTH('[1]Podklady RZ'!$Q$1))</f>
        <v>3494.7832999999991</v>
      </c>
    </row>
    <row r="33" spans="1:2">
      <c r="A33" s="10" t="s">
        <v>50</v>
      </c>
      <c r="B33" s="10">
        <f>INDEX(B17:M17,,MONTH('[1]Podklady RZ'!$Q$1))</f>
        <v>1038.6728000000005</v>
      </c>
    </row>
    <row r="34" spans="1:2">
      <c r="A34" s="10" t="s">
        <v>52</v>
      </c>
      <c r="B34" s="10">
        <f>INDEX(B18:M18,,MONTH('[1]Podklady RZ'!$Q$1))</f>
        <v>4561.3752000000013</v>
      </c>
    </row>
    <row r="35" spans="1:2">
      <c r="A35" s="10" t="s">
        <v>53</v>
      </c>
      <c r="B35" s="10">
        <f>INDEX(B19:M19,,MONTH('[1]Podklady RZ'!$Q$1))</f>
        <v>9903.6548000000003</v>
      </c>
    </row>
    <row r="36" spans="1:2">
      <c r="A36" s="10" t="s">
        <v>55</v>
      </c>
      <c r="B36" s="10">
        <f>INDEX(B20:M20,,MONTH('[1]Podklady RZ'!$Q$1))</f>
        <v>1272.7769999999991</v>
      </c>
    </row>
  </sheetData>
  <sortState ref="A7:M20">
    <sortCondition ref="A7"/>
  </sortState>
  <mergeCells count="10">
    <mergeCell ref="A3:A4"/>
    <mergeCell ref="B3:D3"/>
    <mergeCell ref="E3:G3"/>
    <mergeCell ref="H3:J3"/>
    <mergeCell ref="K3:M3"/>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3">
    <tabColor rgb="FF92D050"/>
  </sheetPr>
  <dimension ref="A1:U30"/>
  <sheetViews>
    <sheetView showGridLines="0" view="pageBreakPreview" zoomScaleNormal="100" zoomScaleSheetLayoutView="100" workbookViewId="0">
      <selection activeCell="V15" sqref="V15"/>
    </sheetView>
  </sheetViews>
  <sheetFormatPr defaultColWidth="9.140625" defaultRowHeight="12"/>
  <cols>
    <col min="1" max="1" width="31.5703125" style="7" customWidth="1"/>
    <col min="2" max="4" width="8.28515625" style="7" customWidth="1"/>
    <col min="5" max="7" width="8.5703125" style="7" customWidth="1"/>
    <col min="8" max="8" width="8" style="7" customWidth="1"/>
    <col min="9" max="9" width="8.5703125" style="7" customWidth="1"/>
    <col min="10" max="10" width="9" style="7" customWidth="1"/>
    <col min="11" max="11" width="8.5703125" style="7" customWidth="1"/>
    <col min="12" max="13" width="9" style="7" customWidth="1"/>
    <col min="14" max="14" width="9.7109375" style="7" customWidth="1"/>
    <col min="15" max="16" width="9.140625" style="7"/>
    <col min="17" max="17" width="10" style="7" bestFit="1" customWidth="1"/>
    <col min="18" max="16384" width="9.140625" style="7"/>
  </cols>
  <sheetData>
    <row r="1" spans="1:21" ht="20.25">
      <c r="A1" s="137" t="s">
        <v>294</v>
      </c>
      <c r="N1" s="195" t="str">
        <f>'3'!N1</f>
        <v>2022</v>
      </c>
    </row>
    <row r="2" spans="1:21" ht="18">
      <c r="A2" s="193" t="s">
        <v>295</v>
      </c>
    </row>
    <row r="3" spans="1:21" ht="6" customHeight="1"/>
    <row r="4" spans="1:21">
      <c r="A4" s="270"/>
      <c r="B4" s="271" t="s">
        <v>198</v>
      </c>
      <c r="C4" s="272"/>
      <c r="D4" s="273"/>
      <c r="E4" s="272" t="s">
        <v>199</v>
      </c>
      <c r="F4" s="272"/>
      <c r="G4" s="272"/>
      <c r="H4" s="271" t="s">
        <v>200</v>
      </c>
      <c r="I4" s="272"/>
      <c r="J4" s="273"/>
      <c r="K4" s="271" t="s">
        <v>201</v>
      </c>
      <c r="L4" s="272"/>
      <c r="M4" s="273"/>
      <c r="N4" s="171" t="s">
        <v>214</v>
      </c>
    </row>
    <row r="5" spans="1:21">
      <c r="A5" s="270"/>
      <c r="B5" s="224" t="s">
        <v>202</v>
      </c>
      <c r="C5" s="154" t="s">
        <v>203</v>
      </c>
      <c r="D5" s="225" t="s">
        <v>204</v>
      </c>
      <c r="E5" s="154" t="s">
        <v>205</v>
      </c>
      <c r="F5" s="154" t="s">
        <v>206</v>
      </c>
      <c r="G5" s="154" t="s">
        <v>207</v>
      </c>
      <c r="H5" s="224" t="s">
        <v>208</v>
      </c>
      <c r="I5" s="154" t="s">
        <v>209</v>
      </c>
      <c r="J5" s="225" t="s">
        <v>210</v>
      </c>
      <c r="K5" s="224" t="s">
        <v>211</v>
      </c>
      <c r="L5" s="154" t="s">
        <v>212</v>
      </c>
      <c r="M5" s="225" t="s">
        <v>213</v>
      </c>
      <c r="N5" s="155"/>
    </row>
    <row r="6" spans="1:21">
      <c r="A6" s="275" t="s">
        <v>296</v>
      </c>
      <c r="B6" s="276">
        <f>SUM(B7:D7)</f>
        <v>25199.333788</v>
      </c>
      <c r="C6" s="265"/>
      <c r="D6" s="277"/>
      <c r="E6" s="265">
        <f t="shared" ref="E6" si="0">SUM(E7:G7)</f>
        <v>10125.120112999997</v>
      </c>
      <c r="F6" s="265"/>
      <c r="G6" s="265"/>
      <c r="H6" s="276">
        <f t="shared" ref="H6" si="1">SUM(H7:J7)</f>
        <v>6967.798245</v>
      </c>
      <c r="I6" s="265"/>
      <c r="J6" s="277"/>
      <c r="K6" s="276">
        <f t="shared" ref="K6" si="2">SUM(K7:M7)</f>
        <v>23635.631905999995</v>
      </c>
      <c r="L6" s="265"/>
      <c r="M6" s="277"/>
      <c r="N6" s="265">
        <f>SUM(B7:M7)</f>
        <v>65927.884051999994</v>
      </c>
    </row>
    <row r="7" spans="1:21">
      <c r="A7" s="275"/>
      <c r="B7" s="228">
        <f t="shared" ref="B7:M7" si="3">SUM(B8:B15)</f>
        <v>10902.480198000001</v>
      </c>
      <c r="C7" s="153">
        <f t="shared" si="3"/>
        <v>7463.3134699999982</v>
      </c>
      <c r="D7" s="229">
        <f t="shared" si="3"/>
        <v>6833.5401200000006</v>
      </c>
      <c r="E7" s="153">
        <f t="shared" si="3"/>
        <v>4865.3355759999986</v>
      </c>
      <c r="F7" s="153">
        <f t="shared" si="3"/>
        <v>2948.9198169999995</v>
      </c>
      <c r="G7" s="153">
        <f t="shared" si="3"/>
        <v>2310.86472</v>
      </c>
      <c r="H7" s="228">
        <f t="shared" si="3"/>
        <v>2074.9873360000006</v>
      </c>
      <c r="I7" s="153">
        <f t="shared" si="3"/>
        <v>2101.1656330000005</v>
      </c>
      <c r="J7" s="229">
        <f t="shared" si="3"/>
        <v>2791.6452759999997</v>
      </c>
      <c r="K7" s="228">
        <f t="shared" si="3"/>
        <v>5455.7094320000024</v>
      </c>
      <c r="L7" s="153">
        <f t="shared" si="3"/>
        <v>8416.4766409999957</v>
      </c>
      <c r="M7" s="229">
        <f t="shared" si="3"/>
        <v>9763.4458329999998</v>
      </c>
      <c r="N7" s="265"/>
    </row>
    <row r="8" spans="1:21">
      <c r="A8" s="123" t="s">
        <v>297</v>
      </c>
      <c r="B8" s="226">
        <f>'[1]Podklady RZ'!B201</f>
        <v>1988.7722349999997</v>
      </c>
      <c r="C8" s="150">
        <f>'[1]Podklady RZ'!C201</f>
        <v>1509.3538129999993</v>
      </c>
      <c r="D8" s="227">
        <f>'[1]Podklady RZ'!D201</f>
        <v>1397.7265550000002</v>
      </c>
      <c r="E8" s="150">
        <f>'[1]Podklady RZ'!E201</f>
        <v>1148.628665</v>
      </c>
      <c r="F8" s="150">
        <f>'[1]Podklady RZ'!F201</f>
        <v>1009.2821449999998</v>
      </c>
      <c r="G8" s="150">
        <f>'[1]Podklady RZ'!G201</f>
        <v>889.30793300000028</v>
      </c>
      <c r="H8" s="226">
        <f>'[1]Podklady RZ'!H201</f>
        <v>787.02042000000029</v>
      </c>
      <c r="I8" s="150">
        <f>'[1]Podklady RZ'!I201</f>
        <v>805.89863200000002</v>
      </c>
      <c r="J8" s="227">
        <f>'[1]Podklady RZ'!J201</f>
        <v>865.96320200000014</v>
      </c>
      <c r="K8" s="226">
        <f>'[1]Podklady RZ'!K201</f>
        <v>1161.6996830000001</v>
      </c>
      <c r="L8" s="150">
        <f>'[1]Podklady RZ'!L201</f>
        <v>1546.980599</v>
      </c>
      <c r="M8" s="227">
        <f>'[1]Podklady RZ'!M201</f>
        <v>1630.5934020000002</v>
      </c>
      <c r="N8" s="150">
        <f t="shared" ref="N8:N13" si="4">SUM(B8:M8)</f>
        <v>14741.227284000002</v>
      </c>
      <c r="P8" s="95"/>
      <c r="Q8" s="240"/>
      <c r="R8" s="8"/>
      <c r="S8" s="8"/>
      <c r="T8" s="8"/>
      <c r="U8" s="8"/>
    </row>
    <row r="9" spans="1:21">
      <c r="A9" s="123" t="s">
        <v>298</v>
      </c>
      <c r="B9" s="226">
        <f>'[1]Podklady RZ'!B202</f>
        <v>314.43469600000003</v>
      </c>
      <c r="C9" s="150">
        <f>'[1]Podklady RZ'!C202</f>
        <v>254.30757699999998</v>
      </c>
      <c r="D9" s="227">
        <f>'[1]Podklady RZ'!D202</f>
        <v>231.24476499999997</v>
      </c>
      <c r="E9" s="150">
        <f>'[1]Podklady RZ'!E202</f>
        <v>177.047642</v>
      </c>
      <c r="F9" s="150">
        <f>'[1]Podklady RZ'!F202</f>
        <v>133.485277</v>
      </c>
      <c r="G9" s="150">
        <f>'[1]Podklady RZ'!G202</f>
        <v>116.08096900000001</v>
      </c>
      <c r="H9" s="226">
        <f>'[1]Podklady RZ'!H202</f>
        <v>111.594599</v>
      </c>
      <c r="I9" s="150">
        <f>'[1]Podklady RZ'!I202</f>
        <v>121.03664499999999</v>
      </c>
      <c r="J9" s="227">
        <f>'[1]Podklady RZ'!J202</f>
        <v>113.089032</v>
      </c>
      <c r="K9" s="226">
        <f>'[1]Podklady RZ'!K202</f>
        <v>179.89421099999998</v>
      </c>
      <c r="L9" s="150">
        <f>'[1]Podklady RZ'!L202</f>
        <v>227.826491</v>
      </c>
      <c r="M9" s="227">
        <f>'[1]Podklady RZ'!M202</f>
        <v>265.91231900000002</v>
      </c>
      <c r="N9" s="150">
        <f t="shared" si="4"/>
        <v>2245.9542230000002</v>
      </c>
      <c r="P9" s="95"/>
      <c r="Q9" s="39"/>
    </row>
    <row r="10" spans="1:21">
      <c r="A10" s="123" t="s">
        <v>299</v>
      </c>
      <c r="B10" s="226">
        <f>'[1]Podklady RZ'!B203</f>
        <v>103.205364</v>
      </c>
      <c r="C10" s="150">
        <f>'[1]Podklady RZ'!C203</f>
        <v>84.998989000000009</v>
      </c>
      <c r="D10" s="227">
        <f>'[1]Podklady RZ'!D203</f>
        <v>60.823780999999997</v>
      </c>
      <c r="E10" s="150">
        <f>'[1]Podklady RZ'!E203</f>
        <v>47.984081999999994</v>
      </c>
      <c r="F10" s="150">
        <f>'[1]Podklady RZ'!F203</f>
        <v>17.756594</v>
      </c>
      <c r="G10" s="150">
        <f>'[1]Podklady RZ'!G203</f>
        <v>4.8103900000000008</v>
      </c>
      <c r="H10" s="226">
        <f>'[1]Podklady RZ'!H203</f>
        <v>4.1574099999999996</v>
      </c>
      <c r="I10" s="150">
        <f>'[1]Podklady RZ'!I203</f>
        <v>3.8885939999999994</v>
      </c>
      <c r="J10" s="227">
        <f>'[1]Podklady RZ'!J203</f>
        <v>7.0743450000000001</v>
      </c>
      <c r="K10" s="226">
        <f>'[1]Podklady RZ'!K203</f>
        <v>30.959159999999997</v>
      </c>
      <c r="L10" s="150">
        <f>'[1]Podklady RZ'!L203</f>
        <v>69.010783999999987</v>
      </c>
      <c r="M10" s="227">
        <f>'[1]Podklady RZ'!M203</f>
        <v>97.517302000000001</v>
      </c>
      <c r="N10" s="150">
        <f t="shared" si="4"/>
        <v>532.18679500000007</v>
      </c>
      <c r="P10" s="95"/>
      <c r="Q10" s="39"/>
    </row>
    <row r="11" spans="1:21">
      <c r="A11" s="123" t="s">
        <v>300</v>
      </c>
      <c r="B11" s="226">
        <f>'[1]Podklady RZ'!B204</f>
        <v>51.950377999999994</v>
      </c>
      <c r="C11" s="150">
        <f>'[1]Podklady RZ'!C204</f>
        <v>34.313905999999996</v>
      </c>
      <c r="D11" s="227">
        <f>'[1]Podklady RZ'!D204</f>
        <v>26.497553999999997</v>
      </c>
      <c r="E11" s="150">
        <f>'[1]Podklady RZ'!E204</f>
        <v>19.003565000000002</v>
      </c>
      <c r="F11" s="150">
        <f>'[1]Podklady RZ'!F204</f>
        <v>6.2011260000000012</v>
      </c>
      <c r="G11" s="150">
        <f>'[1]Podklady RZ'!G204</f>
        <v>2.8934799999999998</v>
      </c>
      <c r="H11" s="226">
        <f>'[1]Podklady RZ'!H204</f>
        <v>2.1741160000000002</v>
      </c>
      <c r="I11" s="150">
        <f>'[1]Podklady RZ'!I204</f>
        <v>2.5859529999999999</v>
      </c>
      <c r="J11" s="227">
        <f>'[1]Podklady RZ'!J204</f>
        <v>4.2836350000000003</v>
      </c>
      <c r="K11" s="226">
        <f>'[1]Podklady RZ'!K204</f>
        <v>14.962713000000001</v>
      </c>
      <c r="L11" s="150">
        <f>'[1]Podklady RZ'!L204</f>
        <v>32.352787000000006</v>
      </c>
      <c r="M11" s="227">
        <f>'[1]Podklady RZ'!M204</f>
        <v>40.437474000000009</v>
      </c>
      <c r="N11" s="150">
        <f t="shared" si="4"/>
        <v>237.65668700000001</v>
      </c>
      <c r="P11" s="95"/>
      <c r="Q11" s="39"/>
    </row>
    <row r="12" spans="1:21">
      <c r="A12" s="123" t="s">
        <v>301</v>
      </c>
      <c r="B12" s="226">
        <f>'[1]Podklady RZ'!B205</f>
        <v>73.907429999999991</v>
      </c>
      <c r="C12" s="150">
        <f>'[1]Podklady RZ'!C205</f>
        <v>59.674689999999991</v>
      </c>
      <c r="D12" s="227">
        <f>'[1]Podklady RZ'!D205</f>
        <v>56.937942</v>
      </c>
      <c r="E12" s="150">
        <f>'[1]Podklady RZ'!E205</f>
        <v>45.494248000000006</v>
      </c>
      <c r="F12" s="150">
        <f>'[1]Podklady RZ'!F205</f>
        <v>35.049373999999993</v>
      </c>
      <c r="G12" s="150">
        <f>'[1]Podklady RZ'!G205</f>
        <v>25.222608000000005</v>
      </c>
      <c r="H12" s="226">
        <f>'[1]Podklady RZ'!H205</f>
        <v>20.402159999999995</v>
      </c>
      <c r="I12" s="150">
        <f>'[1]Podklady RZ'!I205</f>
        <v>18.290945999999995</v>
      </c>
      <c r="J12" s="227">
        <f>'[1]Podklady RZ'!J205</f>
        <v>31.141836999999999</v>
      </c>
      <c r="K12" s="226">
        <f>'[1]Podklady RZ'!K205</f>
        <v>48.442775999999988</v>
      </c>
      <c r="L12" s="150">
        <f>'[1]Podklady RZ'!L205</f>
        <v>58.168648000000005</v>
      </c>
      <c r="M12" s="227">
        <f>'[1]Podklady RZ'!M205</f>
        <v>54.789953000000011</v>
      </c>
      <c r="N12" s="150">
        <f t="shared" si="4"/>
        <v>527.52261199999998</v>
      </c>
      <c r="P12" s="95"/>
      <c r="Q12" s="39"/>
    </row>
    <row r="13" spans="1:21">
      <c r="A13" s="123" t="s">
        <v>302</v>
      </c>
      <c r="B13" s="226">
        <f>'[1]Podklady RZ'!B206</f>
        <v>5314.1871050000018</v>
      </c>
      <c r="C13" s="150">
        <f>'[1]Podklady RZ'!C206</f>
        <v>3254.6908569999996</v>
      </c>
      <c r="D13" s="227">
        <f>'[1]Podklady RZ'!D206</f>
        <v>3276.2081619999999</v>
      </c>
      <c r="E13" s="150">
        <f>'[1]Podklady RZ'!E206</f>
        <v>2140.9252710000001</v>
      </c>
      <c r="F13" s="150">
        <f>'[1]Podklady RZ'!F206</f>
        <v>1145.0548649999998</v>
      </c>
      <c r="G13" s="150">
        <f>'[1]Podklady RZ'!G206</f>
        <v>889.047507</v>
      </c>
      <c r="H13" s="226">
        <f>'[1]Podklady RZ'!H206</f>
        <v>790.13161500000001</v>
      </c>
      <c r="I13" s="150">
        <f>'[1]Podklady RZ'!I206</f>
        <v>818.0751790000005</v>
      </c>
      <c r="J13" s="227">
        <f>'[1]Podklady RZ'!J206</f>
        <v>1284.0952509999997</v>
      </c>
      <c r="K13" s="226">
        <f>'[1]Podklady RZ'!K206</f>
        <v>2793.705542000002</v>
      </c>
      <c r="L13" s="150">
        <f>'[1]Podklady RZ'!L206</f>
        <v>4326.3681899999974</v>
      </c>
      <c r="M13" s="227">
        <f>'[1]Podklady RZ'!M206</f>
        <v>4906.4912010000025</v>
      </c>
      <c r="N13" s="150">
        <f t="shared" si="4"/>
        <v>30938.980745000001</v>
      </c>
      <c r="P13" s="95"/>
      <c r="Q13" s="240"/>
      <c r="R13" s="8"/>
      <c r="S13" s="8"/>
      <c r="T13" s="8"/>
      <c r="U13" s="8"/>
    </row>
    <row r="14" spans="1:21">
      <c r="A14" s="123" t="s">
        <v>303</v>
      </c>
      <c r="B14" s="226">
        <f>'[1]Podklady RZ'!B207</f>
        <v>2777.9129579999985</v>
      </c>
      <c r="C14" s="150">
        <f>'[1]Podklady RZ'!C207</f>
        <v>2083.4906829999995</v>
      </c>
      <c r="D14" s="227">
        <f>'[1]Podklady RZ'!D207</f>
        <v>1626.1847719999998</v>
      </c>
      <c r="E14" s="150">
        <f>'[1]Podklady RZ'!E207</f>
        <v>1179.4553119999989</v>
      </c>
      <c r="F14" s="150">
        <f>'[1]Podklady RZ'!F207</f>
        <v>551.6649759999998</v>
      </c>
      <c r="G14" s="150">
        <f>'[1]Podklady RZ'!G207</f>
        <v>351.46408799999983</v>
      </c>
      <c r="H14" s="226">
        <f>'[1]Podklady RZ'!H207</f>
        <v>322.56758700000012</v>
      </c>
      <c r="I14" s="150">
        <f>'[1]Podklady RZ'!I207</f>
        <v>299.58868799999993</v>
      </c>
      <c r="J14" s="227">
        <f>'[1]Podklady RZ'!J207</f>
        <v>429.82384800000011</v>
      </c>
      <c r="K14" s="226">
        <f>'[1]Podklady RZ'!K207</f>
        <v>1101.4067060000002</v>
      </c>
      <c r="L14" s="150">
        <f>'[1]Podklady RZ'!L207</f>
        <v>1948.6059669999993</v>
      </c>
      <c r="M14" s="227">
        <f>'[1]Podklady RZ'!M207</f>
        <v>2527.5017789999974</v>
      </c>
      <c r="N14" s="150">
        <f t="shared" ref="N14:N15" si="5">SUM(B14:M14)</f>
        <v>15199.667363999994</v>
      </c>
      <c r="P14" s="95"/>
      <c r="Q14" s="240"/>
      <c r="R14" s="8"/>
      <c r="S14" s="8"/>
      <c r="T14" s="8"/>
      <c r="U14" s="8"/>
    </row>
    <row r="15" spans="1:21">
      <c r="A15" s="123" t="s">
        <v>236</v>
      </c>
      <c r="B15" s="226">
        <f>'[1]Podklady RZ'!B208</f>
        <v>278.11003200000005</v>
      </c>
      <c r="C15" s="150">
        <f>'[1]Podklady RZ'!C208</f>
        <v>182.48295500000006</v>
      </c>
      <c r="D15" s="227">
        <f>'[1]Podklady RZ'!D208</f>
        <v>157.91658900000002</v>
      </c>
      <c r="E15" s="150">
        <f>'[1]Podklady RZ'!E208</f>
        <v>106.79679100000001</v>
      </c>
      <c r="F15" s="150">
        <f>'[1]Podklady RZ'!F208</f>
        <v>50.425460000000001</v>
      </c>
      <c r="G15" s="150">
        <f>'[1]Podklady RZ'!G208</f>
        <v>32.037745000000001</v>
      </c>
      <c r="H15" s="226">
        <f>'[1]Podklady RZ'!H208</f>
        <v>36.939429000000004</v>
      </c>
      <c r="I15" s="150">
        <f>'[1]Podklady RZ'!I208</f>
        <v>31.800995999999998</v>
      </c>
      <c r="J15" s="227">
        <f>'[1]Podklady RZ'!J208</f>
        <v>56.174126000000001</v>
      </c>
      <c r="K15" s="226">
        <f>'[1]Podklady RZ'!K208</f>
        <v>124.63864100000002</v>
      </c>
      <c r="L15" s="150">
        <f>'[1]Podklady RZ'!L208</f>
        <v>207.163175</v>
      </c>
      <c r="M15" s="227">
        <f>'[1]Podklady RZ'!M208</f>
        <v>240.20240299999998</v>
      </c>
      <c r="N15" s="150">
        <f t="shared" si="5"/>
        <v>1504.6883420000001</v>
      </c>
      <c r="P15" s="95"/>
      <c r="Q15" s="39"/>
    </row>
    <row r="16" spans="1:21">
      <c r="A16" s="4" t="s">
        <v>304</v>
      </c>
      <c r="N16" s="3"/>
    </row>
    <row r="17" spans="1:2">
      <c r="A17" s="151"/>
      <c r="B17" s="8"/>
    </row>
    <row r="18" spans="1:2">
      <c r="B18" s="8"/>
    </row>
    <row r="19" spans="1:2">
      <c r="B19" s="8"/>
    </row>
    <row r="20" spans="1:2">
      <c r="B20" s="8"/>
    </row>
    <row r="21" spans="1:2">
      <c r="B21" s="8"/>
    </row>
    <row r="22" spans="1:2">
      <c r="B22" s="8"/>
    </row>
    <row r="23" spans="1:2">
      <c r="B23" s="8"/>
    </row>
    <row r="24" spans="1:2">
      <c r="B24" s="8"/>
    </row>
    <row r="25" spans="1:2">
      <c r="B25" s="8"/>
    </row>
    <row r="26" spans="1:2">
      <c r="B26" s="8"/>
    </row>
    <row r="27" spans="1:2">
      <c r="B27" s="8"/>
    </row>
    <row r="28" spans="1:2">
      <c r="B28" s="8"/>
    </row>
    <row r="29" spans="1:2">
      <c r="B29" s="8"/>
    </row>
    <row r="30" spans="1:2">
      <c r="B30" s="8"/>
    </row>
  </sheetData>
  <mergeCells count="11">
    <mergeCell ref="N6:N7"/>
    <mergeCell ref="A4:A5"/>
    <mergeCell ref="B4:D4"/>
    <mergeCell ref="E4:G4"/>
    <mergeCell ref="H4:J4"/>
    <mergeCell ref="K4:M4"/>
    <mergeCell ref="A6:A7"/>
    <mergeCell ref="B6:D6"/>
    <mergeCell ref="E6:G6"/>
    <mergeCell ref="H6:J6"/>
    <mergeCell ref="K6:M6"/>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21">
    <tabColor rgb="FF92D050"/>
  </sheetPr>
  <dimension ref="A1:Q32"/>
  <sheetViews>
    <sheetView showGridLines="0" view="pageBreakPreview" zoomScaleNormal="70" zoomScaleSheetLayoutView="100" workbookViewId="0">
      <selection activeCell="N16" sqref="N16"/>
    </sheetView>
  </sheetViews>
  <sheetFormatPr defaultColWidth="9.140625" defaultRowHeight="12"/>
  <cols>
    <col min="1" max="1" width="28.28515625" style="7" customWidth="1"/>
    <col min="2" max="2" width="11.7109375" style="7" customWidth="1"/>
    <col min="3" max="7" width="12" style="7" customWidth="1"/>
    <col min="8" max="8" width="16.5703125" style="7" customWidth="1"/>
    <col min="9" max="9" width="12" style="7" customWidth="1"/>
    <col min="10" max="10" width="15.28515625" style="7" customWidth="1"/>
    <col min="11" max="16384" width="9.140625" style="7"/>
  </cols>
  <sheetData>
    <row r="1" spans="1:12" ht="18">
      <c r="A1" s="193" t="s">
        <v>305</v>
      </c>
      <c r="B1" s="6"/>
      <c r="J1" s="195" t="str">
        <f>'3'!N1</f>
        <v>2022</v>
      </c>
    </row>
    <row r="2" spans="1:12" ht="6" customHeight="1">
      <c r="A2" s="6"/>
      <c r="B2" s="278"/>
      <c r="C2" s="278"/>
      <c r="D2" s="278"/>
      <c r="E2" s="278"/>
      <c r="F2" s="278"/>
      <c r="G2" s="278"/>
      <c r="H2" s="278"/>
      <c r="I2" s="278"/>
      <c r="J2" s="278"/>
    </row>
    <row r="3" spans="1:12" ht="37.9" customHeight="1">
      <c r="A3" s="124"/>
      <c r="B3" s="169" t="s">
        <v>297</v>
      </c>
      <c r="C3" s="169" t="s">
        <v>298</v>
      </c>
      <c r="D3" s="169" t="s">
        <v>299</v>
      </c>
      <c r="E3" s="169" t="s">
        <v>300</v>
      </c>
      <c r="F3" s="169" t="s">
        <v>301</v>
      </c>
      <c r="G3" s="169" t="s">
        <v>302</v>
      </c>
      <c r="H3" s="169" t="s">
        <v>303</v>
      </c>
      <c r="I3" s="169" t="s">
        <v>236</v>
      </c>
      <c r="J3" s="169" t="s">
        <v>214</v>
      </c>
    </row>
    <row r="4" spans="1:12" ht="12" customHeight="1">
      <c r="A4" s="180" t="s">
        <v>306</v>
      </c>
      <c r="B4" s="156">
        <f>SUM(B5:B18)</f>
        <v>14741.227283999997</v>
      </c>
      <c r="C4" s="156">
        <f t="shared" ref="C4:I4" si="0">SUM(C5:C18)</f>
        <v>2245.9542230000002</v>
      </c>
      <c r="D4" s="156">
        <f t="shared" si="0"/>
        <v>532.18679500000007</v>
      </c>
      <c r="E4" s="156">
        <f t="shared" si="0"/>
        <v>237.65668699999998</v>
      </c>
      <c r="F4" s="156">
        <f t="shared" si="0"/>
        <v>527.52261199999998</v>
      </c>
      <c r="G4" s="156">
        <f t="shared" si="0"/>
        <v>30938.980744999997</v>
      </c>
      <c r="H4" s="156">
        <f t="shared" si="0"/>
        <v>15199.667363999999</v>
      </c>
      <c r="I4" s="156">
        <f t="shared" si="0"/>
        <v>1504.6883419999999</v>
      </c>
      <c r="J4" s="156">
        <f t="shared" ref="J4" si="1">SUM(B4:I4)</f>
        <v>65927.884051999994</v>
      </c>
      <c r="L4" s="39"/>
    </row>
    <row r="5" spans="1:12">
      <c r="A5" s="159" t="s">
        <v>166</v>
      </c>
      <c r="B5" s="168">
        <f>'[1]Podklady RZ'!B215</f>
        <v>260.20172700000001</v>
      </c>
      <c r="C5" s="168">
        <f>'[1]Podklady RZ'!C215</f>
        <v>34.048538000000001</v>
      </c>
      <c r="D5" s="168">
        <f>'[1]Podklady RZ'!D215</f>
        <v>175.65179900000001</v>
      </c>
      <c r="E5" s="168">
        <f>'[1]Podklady RZ'!E215</f>
        <v>35.613153000000004</v>
      </c>
      <c r="F5" s="168">
        <f>'[1]Podklady RZ'!F215</f>
        <v>4.373659</v>
      </c>
      <c r="G5" s="168">
        <f>'[1]Podklady RZ'!G215</f>
        <v>5855.3670699999948</v>
      </c>
      <c r="H5" s="168">
        <f>'[1]Podklady RZ'!H215</f>
        <v>3596.7465129999978</v>
      </c>
      <c r="I5" s="168">
        <f>'[1]Podklady RZ'!I215</f>
        <v>74.722981999999988</v>
      </c>
      <c r="J5" s="157">
        <f t="shared" ref="J5:J18" si="2">SUM(B5:I5)</f>
        <v>10036.725440999991</v>
      </c>
      <c r="L5" s="39"/>
    </row>
    <row r="6" spans="1:12">
      <c r="A6" s="159" t="s">
        <v>240</v>
      </c>
      <c r="B6" s="168">
        <f>'[1]Podklady RZ'!B216</f>
        <v>744.05900199999985</v>
      </c>
      <c r="C6" s="168">
        <f>'[1]Podklady RZ'!C216</f>
        <v>28.780010000000004</v>
      </c>
      <c r="D6" s="168">
        <f>'[1]Podklady RZ'!D216</f>
        <v>39.813208999999993</v>
      </c>
      <c r="E6" s="168">
        <f>'[1]Podklady RZ'!E216</f>
        <v>4.8983469999999993</v>
      </c>
      <c r="F6" s="168">
        <f>'[1]Podklady RZ'!F216</f>
        <v>20.500376000000003</v>
      </c>
      <c r="G6" s="168">
        <f>'[1]Podklady RZ'!G216</f>
        <v>1913.2000620000003</v>
      </c>
      <c r="H6" s="168">
        <f>'[1]Podklady RZ'!H216</f>
        <v>948.73237300000017</v>
      </c>
      <c r="I6" s="168">
        <f>'[1]Podklady RZ'!I216</f>
        <v>100.70328499999997</v>
      </c>
      <c r="J6" s="157">
        <f t="shared" si="2"/>
        <v>3800.6866640000007</v>
      </c>
      <c r="L6" s="39"/>
    </row>
    <row r="7" spans="1:12">
      <c r="A7" s="159" t="s">
        <v>241</v>
      </c>
      <c r="B7" s="168">
        <f>'[1]Podklady RZ'!B217</f>
        <v>425.50017000000014</v>
      </c>
      <c r="C7" s="168">
        <f>'[1]Podklady RZ'!C217</f>
        <v>4.7105200000000007</v>
      </c>
      <c r="D7" s="168">
        <f>'[1]Podklady RZ'!D217</f>
        <v>0.55000000000000004</v>
      </c>
      <c r="E7" s="168">
        <f>'[1]Podklady RZ'!E217</f>
        <v>0.65249000000000013</v>
      </c>
      <c r="F7" s="168">
        <f>'[1]Podklady RZ'!F217</f>
        <v>41.786006999999998</v>
      </c>
      <c r="G7" s="168">
        <f>'[1]Podklady RZ'!G217</f>
        <v>2412.804421000003</v>
      </c>
      <c r="H7" s="168">
        <f>'[1]Podklady RZ'!H217</f>
        <v>655.79757600000005</v>
      </c>
      <c r="I7" s="168">
        <f>'[1]Podklady RZ'!I217</f>
        <v>562.07469800000001</v>
      </c>
      <c r="J7" s="157">
        <f t="shared" si="2"/>
        <v>4103.875882000003</v>
      </c>
      <c r="L7" s="39"/>
    </row>
    <row r="8" spans="1:12">
      <c r="A8" s="159" t="s">
        <v>242</v>
      </c>
      <c r="B8" s="168">
        <f>'[1]Podklady RZ'!B218</f>
        <v>131.69077900000005</v>
      </c>
      <c r="C8" s="168">
        <f>'[1]Podklady RZ'!C218</f>
        <v>89.049269999999993</v>
      </c>
      <c r="D8" s="168">
        <f>'[1]Podklady RZ'!D218</f>
        <v>13.171477999999999</v>
      </c>
      <c r="E8" s="168">
        <f>'[1]Podklady RZ'!E218</f>
        <v>20.154173999999998</v>
      </c>
      <c r="F8" s="168">
        <f>'[1]Podklady RZ'!F218</f>
        <v>5.8194999999999997</v>
      </c>
      <c r="G8" s="168">
        <f>'[1]Podklady RZ'!G218</f>
        <v>1665.346550999999</v>
      </c>
      <c r="H8" s="168">
        <f>'[1]Podklady RZ'!H218</f>
        <v>682.22579899999994</v>
      </c>
      <c r="I8" s="168">
        <f>'[1]Podklady RZ'!I218</f>
        <v>164.15854999999996</v>
      </c>
      <c r="J8" s="157">
        <f t="shared" si="2"/>
        <v>2771.6161009999992</v>
      </c>
      <c r="L8" s="39"/>
    </row>
    <row r="9" spans="1:12">
      <c r="A9" s="159" t="s">
        <v>170</v>
      </c>
      <c r="B9" s="168">
        <f>'[1]Podklady RZ'!B219</f>
        <v>130.09369400000003</v>
      </c>
      <c r="C9" s="168">
        <f>'[1]Podklady RZ'!C219</f>
        <v>40.749499999999998</v>
      </c>
      <c r="D9" s="168">
        <f>'[1]Podklady RZ'!D219</f>
        <v>2.5008300000000001</v>
      </c>
      <c r="E9" s="168">
        <f>'[1]Podklady RZ'!E219</f>
        <v>2.9266300000000007</v>
      </c>
      <c r="F9" s="168">
        <f>'[1]Podklady RZ'!F219</f>
        <v>60.938789</v>
      </c>
      <c r="G9" s="168">
        <f>'[1]Podklady RZ'!G219</f>
        <v>784.20943</v>
      </c>
      <c r="H9" s="168">
        <f>'[1]Podklady RZ'!H219</f>
        <v>318.48711599999979</v>
      </c>
      <c r="I9" s="168">
        <f>'[1]Podklady RZ'!I219</f>
        <v>8.9336999999999982</v>
      </c>
      <c r="J9" s="157">
        <f t="shared" si="2"/>
        <v>1348.8396889999999</v>
      </c>
      <c r="L9" s="39"/>
    </row>
    <row r="10" spans="1:12">
      <c r="A10" s="159" t="s">
        <v>243</v>
      </c>
      <c r="B10" s="168">
        <f>'[1]Podklady RZ'!B220</f>
        <v>640.97544400000015</v>
      </c>
      <c r="C10" s="168">
        <f>'[1]Podklady RZ'!C220</f>
        <v>6.1140400000000001</v>
      </c>
      <c r="D10" s="168">
        <f>'[1]Podklady RZ'!D220</f>
        <v>14.8184</v>
      </c>
      <c r="E10" s="168">
        <f>'[1]Podklady RZ'!E220</f>
        <v>6.1</v>
      </c>
      <c r="F10" s="168">
        <f>'[1]Podklady RZ'!F220</f>
        <v>0.99399999999999999</v>
      </c>
      <c r="G10" s="168">
        <f>'[1]Podklady RZ'!G220</f>
        <v>1335.516696000001</v>
      </c>
      <c r="H10" s="168">
        <f>'[1]Podklady RZ'!H220</f>
        <v>915.87102199999993</v>
      </c>
      <c r="I10" s="168">
        <f>'[1]Podklady RZ'!I220</f>
        <v>44.357740000000014</v>
      </c>
      <c r="J10" s="157">
        <f t="shared" si="2"/>
        <v>2964.747342000001</v>
      </c>
      <c r="L10" s="39"/>
    </row>
    <row r="11" spans="1:12">
      <c r="A11" s="159" t="s">
        <v>244</v>
      </c>
      <c r="B11" s="168">
        <f>'[1]Podklady RZ'!B221</f>
        <v>155.79828499999999</v>
      </c>
      <c r="C11" s="168">
        <f>'[1]Podklady RZ'!C221</f>
        <v>2.4521000000000002</v>
      </c>
      <c r="D11" s="168">
        <f>'[1]Podklady RZ'!D221</f>
        <v>6.8970000000000002</v>
      </c>
      <c r="E11" s="168">
        <f>'[1]Podklady RZ'!E221</f>
        <v>1.2930999999999999</v>
      </c>
      <c r="F11" s="168">
        <f>'[1]Podklady RZ'!F221</f>
        <v>8.1914500000000015</v>
      </c>
      <c r="G11" s="168">
        <f>'[1]Podklady RZ'!G221</f>
        <v>882.27301800000009</v>
      </c>
      <c r="H11" s="168">
        <f>'[1]Podklady RZ'!H221</f>
        <v>500.9413090000001</v>
      </c>
      <c r="I11" s="168">
        <f>'[1]Podklady RZ'!I221</f>
        <v>10.292107</v>
      </c>
      <c r="J11" s="157">
        <f t="shared" si="2"/>
        <v>1568.1383690000002</v>
      </c>
      <c r="L11" s="39"/>
    </row>
    <row r="12" spans="1:12">
      <c r="A12" s="159" t="s">
        <v>245</v>
      </c>
      <c r="B12" s="168">
        <f>'[1]Podklady RZ'!B222</f>
        <v>1746.8243329999984</v>
      </c>
      <c r="C12" s="168">
        <f>'[1]Podklady RZ'!C222</f>
        <v>624.3147560000001</v>
      </c>
      <c r="D12" s="168">
        <f>'[1]Podklady RZ'!D222</f>
        <v>43.585143999999985</v>
      </c>
      <c r="E12" s="168">
        <f>'[1]Podklady RZ'!E222</f>
        <v>102.451725</v>
      </c>
      <c r="F12" s="168">
        <f>'[1]Podklady RZ'!F222</f>
        <v>35.620985000000005</v>
      </c>
      <c r="G12" s="168">
        <f>'[1]Podklady RZ'!G222</f>
        <v>4873.5166949999993</v>
      </c>
      <c r="H12" s="168">
        <f>'[1]Podklady RZ'!H222</f>
        <v>2041.5190690000004</v>
      </c>
      <c r="I12" s="168">
        <f>'[1]Podklady RZ'!I222</f>
        <v>123.55724900000004</v>
      </c>
      <c r="J12" s="157">
        <f t="shared" si="2"/>
        <v>9591.3899559999973</v>
      </c>
    </row>
    <row r="13" spans="1:12">
      <c r="A13" s="159" t="s">
        <v>246</v>
      </c>
      <c r="B13" s="168">
        <f>'[1]Podklady RZ'!B223</f>
        <v>424.91124699999995</v>
      </c>
      <c r="C13" s="168">
        <f>'[1]Podklady RZ'!C223</f>
        <v>37.555841000000001</v>
      </c>
      <c r="D13" s="168">
        <f>'[1]Podklady RZ'!D223</f>
        <v>0.96275999999999995</v>
      </c>
      <c r="E13" s="168">
        <f>'[1]Podklady RZ'!E223</f>
        <v>20.468387000000003</v>
      </c>
      <c r="F13" s="168">
        <f>'[1]Podklady RZ'!F223</f>
        <v>11.909395</v>
      </c>
      <c r="G13" s="168">
        <f>'[1]Podklady RZ'!G223</f>
        <v>1419.8329320000005</v>
      </c>
      <c r="H13" s="168">
        <f>'[1]Podklady RZ'!H223</f>
        <v>811.86745500000006</v>
      </c>
      <c r="I13" s="168">
        <f>'[1]Podklady RZ'!I223</f>
        <v>30.037288</v>
      </c>
      <c r="J13" s="157">
        <f t="shared" si="2"/>
        <v>2757.5453050000006</v>
      </c>
    </row>
    <row r="14" spans="1:12">
      <c r="A14" s="159" t="s">
        <v>247</v>
      </c>
      <c r="B14" s="168">
        <f>'[1]Podklady RZ'!B224</f>
        <v>366.89028599999995</v>
      </c>
      <c r="C14" s="168">
        <f>'[1]Podklady RZ'!C224</f>
        <v>14.218108999999998</v>
      </c>
      <c r="D14" s="168">
        <f>'[1]Podklady RZ'!D224</f>
        <v>51.970355000000005</v>
      </c>
      <c r="E14" s="168">
        <f>'[1]Podklady RZ'!E224</f>
        <v>19.836199000000001</v>
      </c>
      <c r="F14" s="168">
        <f>'[1]Podklady RZ'!F224</f>
        <v>58.223629999999979</v>
      </c>
      <c r="G14" s="168">
        <f>'[1]Podklady RZ'!G224</f>
        <v>1142.5450970000004</v>
      </c>
      <c r="H14" s="168">
        <f>'[1]Podklady RZ'!H224</f>
        <v>689.97619200000008</v>
      </c>
      <c r="I14" s="168">
        <f>'[1]Podklady RZ'!I224</f>
        <v>166.55729600000001</v>
      </c>
      <c r="J14" s="157">
        <f t="shared" si="2"/>
        <v>2510.2171640000006</v>
      </c>
    </row>
    <row r="15" spans="1:12">
      <c r="A15" s="159" t="s">
        <v>248</v>
      </c>
      <c r="B15" s="168">
        <f>'[1]Podklady RZ'!B225</f>
        <v>373.22370300000011</v>
      </c>
      <c r="C15" s="168">
        <f>'[1]Podklady RZ'!C225</f>
        <v>0</v>
      </c>
      <c r="D15" s="168">
        <f>'[1]Podklady RZ'!D225</f>
        <v>24.63251</v>
      </c>
      <c r="E15" s="168">
        <f>'[1]Podklady RZ'!E225</f>
        <v>3.4716970000000003</v>
      </c>
      <c r="F15" s="168">
        <f>'[1]Podklady RZ'!F225</f>
        <v>34.559275</v>
      </c>
      <c r="G15" s="168">
        <f>'[1]Podklady RZ'!G225</f>
        <v>1670.4556020000002</v>
      </c>
      <c r="H15" s="168">
        <f>'[1]Podklady RZ'!H225</f>
        <v>1103.1190349999993</v>
      </c>
      <c r="I15" s="168">
        <f>'[1]Podklady RZ'!I225</f>
        <v>47.372599999999998</v>
      </c>
      <c r="J15" s="157">
        <f t="shared" si="2"/>
        <v>3256.8344219999999</v>
      </c>
    </row>
    <row r="16" spans="1:12">
      <c r="A16" s="159" t="s">
        <v>249</v>
      </c>
      <c r="B16" s="168">
        <f>'[1]Podklady RZ'!B226</f>
        <v>4240.2156699999996</v>
      </c>
      <c r="C16" s="168">
        <f>'[1]Podklady RZ'!C226</f>
        <v>965.92774800000007</v>
      </c>
      <c r="D16" s="168">
        <f>'[1]Podklady RZ'!D226</f>
        <v>17.641500000000001</v>
      </c>
      <c r="E16" s="168">
        <f>'[1]Podklady RZ'!E226</f>
        <v>1.147429</v>
      </c>
      <c r="F16" s="168">
        <f>'[1]Podklady RZ'!F226</f>
        <v>15.172376</v>
      </c>
      <c r="G16" s="168">
        <f>'[1]Podklady RZ'!G226</f>
        <v>2256.3420560000013</v>
      </c>
      <c r="H16" s="168">
        <f>'[1]Podklady RZ'!H226</f>
        <v>959.53882300000032</v>
      </c>
      <c r="I16" s="168">
        <f>'[1]Podklady RZ'!I226</f>
        <v>11.552832000000002</v>
      </c>
      <c r="J16" s="157">
        <f t="shared" si="2"/>
        <v>8467.5384340000001</v>
      </c>
    </row>
    <row r="17" spans="1:17">
      <c r="A17" s="159" t="s">
        <v>250</v>
      </c>
      <c r="B17" s="168">
        <f>'[1]Podklady RZ'!B227</f>
        <v>3581.1659329999984</v>
      </c>
      <c r="C17" s="168">
        <f>'[1]Podklady RZ'!C227</f>
        <v>395.71009699999985</v>
      </c>
      <c r="D17" s="168">
        <f>'[1]Podklady RZ'!D227</f>
        <v>127.42094</v>
      </c>
      <c r="E17" s="168">
        <f>'[1]Podklady RZ'!E227</f>
        <v>8.7023659999999978</v>
      </c>
      <c r="F17" s="168">
        <f>'[1]Podklady RZ'!F227</f>
        <v>218.93847999999997</v>
      </c>
      <c r="G17" s="168">
        <f>'[1]Podklady RZ'!G227</f>
        <v>3615.9616479999981</v>
      </c>
      <c r="H17" s="168">
        <f>'[1]Podklady RZ'!H227</f>
        <v>1531.1620120000009</v>
      </c>
      <c r="I17" s="168">
        <f>'[1]Podklady RZ'!I227</f>
        <v>156.56523700000002</v>
      </c>
      <c r="J17" s="157">
        <f t="shared" si="2"/>
        <v>9635.6267129999978</v>
      </c>
    </row>
    <row r="18" spans="1:17">
      <c r="A18" s="159" t="s">
        <v>251</v>
      </c>
      <c r="B18" s="168">
        <f>'[1]Podklady RZ'!B228</f>
        <v>1519.677011</v>
      </c>
      <c r="C18" s="168">
        <f>'[1]Podklady RZ'!C228</f>
        <v>2.3236939999999997</v>
      </c>
      <c r="D18" s="168">
        <f>'[1]Podklady RZ'!D228</f>
        <v>12.570869999999999</v>
      </c>
      <c r="E18" s="168">
        <f>'[1]Podklady RZ'!E228</f>
        <v>9.9409899999999993</v>
      </c>
      <c r="F18" s="168">
        <f>'[1]Podklady RZ'!F228</f>
        <v>10.49469</v>
      </c>
      <c r="G18" s="168">
        <f>'[1]Podklady RZ'!G228</f>
        <v>1111.6094669999998</v>
      </c>
      <c r="H18" s="168">
        <f>'[1]Podklady RZ'!H228</f>
        <v>443.68306999999993</v>
      </c>
      <c r="I18" s="168">
        <f>'[1]Podklady RZ'!I228</f>
        <v>3.8027780000000004</v>
      </c>
      <c r="J18" s="157">
        <f t="shared" si="2"/>
        <v>3114.10257</v>
      </c>
    </row>
    <row r="19" spans="1:17">
      <c r="A19" s="4" t="s">
        <v>304</v>
      </c>
      <c r="J19" s="3"/>
    </row>
    <row r="20" spans="1:17">
      <c r="A20" s="161"/>
    </row>
    <row r="32" spans="1:17">
      <c r="K32" s="39"/>
      <c r="L32" s="39"/>
      <c r="M32" s="39"/>
      <c r="N32" s="39"/>
      <c r="O32" s="39"/>
      <c r="P32" s="39"/>
      <c r="Q32" s="39"/>
    </row>
  </sheetData>
  <sortState ref="A5:J18">
    <sortCondition ref="A5"/>
  </sortState>
  <mergeCells count="1">
    <mergeCell ref="B2:J2"/>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tabColor rgb="FF92D050"/>
  </sheetPr>
  <dimension ref="A1:U42"/>
  <sheetViews>
    <sheetView showGridLines="0" view="pageBreakPreview" zoomScale="85" zoomScaleNormal="85" zoomScaleSheetLayoutView="85" workbookViewId="0">
      <selection activeCell="H6" sqref="H6"/>
    </sheetView>
  </sheetViews>
  <sheetFormatPr defaultColWidth="9.140625" defaultRowHeight="12"/>
  <cols>
    <col min="1" max="1" width="33.42578125" style="7" customWidth="1"/>
    <col min="2" max="7" width="7.7109375" style="7" customWidth="1"/>
    <col min="8" max="9" width="8" style="7" customWidth="1"/>
    <col min="10" max="10" width="8.7109375" style="7" customWidth="1"/>
    <col min="11" max="11" width="8" style="7" customWidth="1"/>
    <col min="12" max="12" width="8.28515625" style="7" customWidth="1"/>
    <col min="13" max="13" width="8.7109375" style="7" customWidth="1"/>
    <col min="14" max="14" width="8.28515625" style="7" customWidth="1"/>
    <col min="15" max="15" width="7.85546875" style="7" customWidth="1"/>
    <col min="16" max="21" width="9.140625" style="140" customWidth="1"/>
    <col min="22" max="16384" width="9.140625" style="7"/>
  </cols>
  <sheetData>
    <row r="1" spans="1:21" ht="20.25">
      <c r="A1" s="137" t="s">
        <v>307</v>
      </c>
      <c r="O1" s="195" t="str">
        <f>'3'!N1</f>
        <v>2022</v>
      </c>
    </row>
    <row r="2" spans="1:21" ht="18">
      <c r="A2" s="193" t="s">
        <v>308</v>
      </c>
    </row>
    <row r="3" spans="1:21" ht="12" customHeight="1">
      <c r="F3" s="10"/>
      <c r="G3" s="10"/>
      <c r="H3" s="10"/>
      <c r="I3" s="10"/>
      <c r="J3" s="10"/>
      <c r="K3" s="10"/>
    </row>
    <row r="4" spans="1:21">
      <c r="B4" s="22"/>
      <c r="C4" s="22"/>
      <c r="D4" s="22"/>
      <c r="E4" s="22"/>
      <c r="F4" s="10"/>
      <c r="K4" s="10"/>
      <c r="L4" s="9"/>
    </row>
    <row r="5" spans="1:21" ht="12.75" customHeight="1">
      <c r="A5" s="279"/>
      <c r="B5" s="271" t="s">
        <v>198</v>
      </c>
      <c r="C5" s="272"/>
      <c r="D5" s="273"/>
      <c r="E5" s="271" t="s">
        <v>199</v>
      </c>
      <c r="F5" s="272"/>
      <c r="G5" s="273"/>
      <c r="H5" s="272" t="s">
        <v>200</v>
      </c>
      <c r="I5" s="272"/>
      <c r="J5" s="272"/>
      <c r="K5" s="271" t="s">
        <v>201</v>
      </c>
      <c r="L5" s="272"/>
      <c r="M5" s="273"/>
      <c r="N5" s="274" t="s">
        <v>214</v>
      </c>
      <c r="O5" s="281" t="s">
        <v>309</v>
      </c>
    </row>
    <row r="6" spans="1:21">
      <c r="A6" s="280"/>
      <c r="B6" s="254" t="s">
        <v>202</v>
      </c>
      <c r="C6" s="255" t="s">
        <v>203</v>
      </c>
      <c r="D6" s="256" t="s">
        <v>204</v>
      </c>
      <c r="E6" s="254" t="s">
        <v>205</v>
      </c>
      <c r="F6" s="255" t="s">
        <v>206</v>
      </c>
      <c r="G6" s="256" t="s">
        <v>207</v>
      </c>
      <c r="H6" s="255" t="s">
        <v>208</v>
      </c>
      <c r="I6" s="255" t="s">
        <v>209</v>
      </c>
      <c r="J6" s="255" t="s">
        <v>210</v>
      </c>
      <c r="K6" s="254" t="s">
        <v>211</v>
      </c>
      <c r="L6" s="255" t="s">
        <v>212</v>
      </c>
      <c r="M6" s="256" t="s">
        <v>213</v>
      </c>
      <c r="N6" s="274"/>
      <c r="O6" s="281"/>
    </row>
    <row r="7" spans="1:21">
      <c r="A7" s="129" t="s">
        <v>310</v>
      </c>
      <c r="B7" s="228">
        <f>'[1]Podklady RZ'!B236</f>
        <v>1576.0312000000006</v>
      </c>
      <c r="C7" s="153">
        <f>'[1]Podklady RZ'!C236</f>
        <v>1576.3686000000005</v>
      </c>
      <c r="D7" s="229">
        <f>'[1]Podklady RZ'!D236</f>
        <v>1576.3756000000005</v>
      </c>
      <c r="E7" s="228">
        <f>'[1]Podklady RZ'!E236</f>
        <v>1571.9986000000006</v>
      </c>
      <c r="F7" s="153">
        <f>'[1]Podklady RZ'!F236</f>
        <v>1571.9986000000006</v>
      </c>
      <c r="G7" s="229">
        <f>'[1]Podklady RZ'!G236</f>
        <v>1571.9986000000006</v>
      </c>
      <c r="H7" s="153">
        <f>'[1]Podklady RZ'!H236</f>
        <v>1572.0936000000006</v>
      </c>
      <c r="I7" s="153">
        <f>'[1]Podklady RZ'!I236</f>
        <v>1570.5936000000006</v>
      </c>
      <c r="J7" s="153">
        <f>'[1]Podklady RZ'!J236</f>
        <v>1570.5686000000007</v>
      </c>
      <c r="K7" s="228">
        <f>'[1]Podklady RZ'!K236</f>
        <v>1567.4436000000007</v>
      </c>
      <c r="L7" s="153">
        <f>'[1]Podklady RZ'!L236</f>
        <v>1567.4436000000007</v>
      </c>
      <c r="M7" s="229">
        <f>'[1]Podklady RZ'!M236</f>
        <v>1567.4436000000007</v>
      </c>
      <c r="N7" s="153">
        <f>'[1]Podklady RZ'!N236</f>
        <v>1567.4436000000007</v>
      </c>
      <c r="O7" s="165">
        <f>'[1]Podklady RZ'!O236</f>
        <v>4.1633780208746099E-2</v>
      </c>
      <c r="U7" s="220"/>
    </row>
    <row r="8" spans="1:21">
      <c r="A8" s="124" t="s">
        <v>311</v>
      </c>
      <c r="B8" s="228">
        <f>'[1]Podklady RZ'!B237</f>
        <v>709.83696699999985</v>
      </c>
      <c r="C8" s="153">
        <f>'[1]Podklady RZ'!C237</f>
        <v>489.3691290000001</v>
      </c>
      <c r="D8" s="229">
        <f>'[1]Podklady RZ'!D237</f>
        <v>441.84842499999996</v>
      </c>
      <c r="E8" s="228">
        <f>'[1]Podklady RZ'!E237</f>
        <v>344.88409499999995</v>
      </c>
      <c r="F8" s="153">
        <f>'[1]Podklady RZ'!F237</f>
        <v>252.18253299999998</v>
      </c>
      <c r="G8" s="229">
        <f>'[1]Podklady RZ'!G237</f>
        <v>196.37544199999999</v>
      </c>
      <c r="H8" s="153">
        <f>'[1]Podklady RZ'!H237</f>
        <v>243.70063200000004</v>
      </c>
      <c r="I8" s="153">
        <f>'[1]Podklady RZ'!I237</f>
        <v>201.72032999999996</v>
      </c>
      <c r="J8" s="153">
        <f>'[1]Podklady RZ'!J237</f>
        <v>205.13895399999993</v>
      </c>
      <c r="K8" s="228">
        <f>'[1]Podklady RZ'!K237</f>
        <v>447.70486500000004</v>
      </c>
      <c r="L8" s="153">
        <f>'[1]Podklady RZ'!L237</f>
        <v>570.2993110000001</v>
      </c>
      <c r="M8" s="229">
        <f>'[1]Podklady RZ'!M237</f>
        <v>642.20258899999999</v>
      </c>
      <c r="N8" s="153">
        <f>'[1]Podklady RZ'!N237</f>
        <v>4745.2632720000001</v>
      </c>
      <c r="O8" s="165">
        <f>'[1]Podklady RZ'!O237</f>
        <v>3.5722488468598206E-2</v>
      </c>
      <c r="U8" s="220"/>
    </row>
    <row r="9" spans="1:21">
      <c r="A9" s="124" t="s">
        <v>312</v>
      </c>
      <c r="B9" s="228">
        <f>'[1]Podklady RZ'!B238</f>
        <v>551.66553899999997</v>
      </c>
      <c r="C9" s="153">
        <f>'[1]Podklady RZ'!C238</f>
        <v>389.81385799999998</v>
      </c>
      <c r="D9" s="229">
        <f>'[1]Podklady RZ'!D238</f>
        <v>332.95324299999993</v>
      </c>
      <c r="E9" s="228">
        <f>'[1]Podklady RZ'!E238</f>
        <v>268.01589000000001</v>
      </c>
      <c r="F9" s="153">
        <f>'[1]Podklady RZ'!F238</f>
        <v>180.11054300000001</v>
      </c>
      <c r="G9" s="229">
        <f>'[1]Podklady RZ'!G238</f>
        <v>134.53581799999998</v>
      </c>
      <c r="H9" s="153">
        <f>'[1]Podklady RZ'!H238</f>
        <v>176.67440199999996</v>
      </c>
      <c r="I9" s="153">
        <f>'[1]Podklady RZ'!I238</f>
        <v>137.272964</v>
      </c>
      <c r="J9" s="153">
        <f>'[1]Podklady RZ'!J238</f>
        <v>121.050911</v>
      </c>
      <c r="K9" s="228">
        <f>'[1]Podklady RZ'!K238</f>
        <v>309.29397299999994</v>
      </c>
      <c r="L9" s="153">
        <f>'[1]Podklady RZ'!L238</f>
        <v>419.67380100000008</v>
      </c>
      <c r="M9" s="229">
        <f>'[1]Podklady RZ'!M238</f>
        <v>500.41969900000004</v>
      </c>
      <c r="N9" s="153">
        <f>'[1]Podklady RZ'!N238</f>
        <v>3521.4806409999997</v>
      </c>
      <c r="O9" s="166">
        <f>'[1]Podklady RZ'!O238</f>
        <v>4.8237750488199518E-2</v>
      </c>
      <c r="P9" s="221"/>
      <c r="U9" s="222"/>
    </row>
    <row r="10" spans="1:21">
      <c r="A10" s="127" t="s">
        <v>223</v>
      </c>
      <c r="B10" s="226">
        <f>'[1]Podklady RZ'!B239</f>
        <v>0</v>
      </c>
      <c r="C10" s="150">
        <f>'[1]Podklady RZ'!C239</f>
        <v>0</v>
      </c>
      <c r="D10" s="227">
        <f>'[1]Podklady RZ'!D239</f>
        <v>0</v>
      </c>
      <c r="E10" s="226">
        <f>'[1]Podklady RZ'!E239</f>
        <v>0</v>
      </c>
      <c r="F10" s="150">
        <f>'[1]Podklady RZ'!F239</f>
        <v>0</v>
      </c>
      <c r="G10" s="227">
        <f>'[1]Podklady RZ'!G239</f>
        <v>0</v>
      </c>
      <c r="H10" s="150">
        <f>'[1]Podklady RZ'!H239</f>
        <v>0</v>
      </c>
      <c r="I10" s="150">
        <f>'[1]Podklady RZ'!I239</f>
        <v>0</v>
      </c>
      <c r="J10" s="150">
        <f>'[1]Podklady RZ'!J239</f>
        <v>0</v>
      </c>
      <c r="K10" s="226">
        <f>'[1]Podklady RZ'!K239</f>
        <v>0</v>
      </c>
      <c r="L10" s="150">
        <f>'[1]Podklady RZ'!L239</f>
        <v>0</v>
      </c>
      <c r="M10" s="227">
        <f>'[1]Podklady RZ'!M239</f>
        <v>0</v>
      </c>
      <c r="N10" s="150">
        <f>'[1]Podklady RZ'!N239</f>
        <v>0</v>
      </c>
      <c r="O10" s="167">
        <f>'[1]Podklady RZ'!O239</f>
        <v>0</v>
      </c>
      <c r="P10" s="221"/>
      <c r="U10" s="222"/>
    </row>
    <row r="11" spans="1:21">
      <c r="A11" s="127" t="s">
        <v>224</v>
      </c>
      <c r="B11" s="226">
        <f>'[1]Podklady RZ'!B240</f>
        <v>3.46</v>
      </c>
      <c r="C11" s="150">
        <f>'[1]Podklady RZ'!C240</f>
        <v>3.677</v>
      </c>
      <c r="D11" s="227">
        <f>'[1]Podklady RZ'!D240</f>
        <v>3.2109999999999999</v>
      </c>
      <c r="E11" s="226">
        <f>'[1]Podklady RZ'!E240</f>
        <v>3.4470000000000001</v>
      </c>
      <c r="F11" s="150">
        <f>'[1]Podklady RZ'!F240</f>
        <v>2.57</v>
      </c>
      <c r="G11" s="227">
        <f>'[1]Podklady RZ'!G240</f>
        <v>2.0098780000000001</v>
      </c>
      <c r="H11" s="150">
        <f>'[1]Podklady RZ'!H240</f>
        <v>1.964105</v>
      </c>
      <c r="I11" s="150">
        <f>'[1]Podklady RZ'!I240</f>
        <v>2.3986190000000001</v>
      </c>
      <c r="J11" s="150">
        <f>'[1]Podklady RZ'!J240</f>
        <v>2.444099</v>
      </c>
      <c r="K11" s="226">
        <f>'[1]Podklady RZ'!K240</f>
        <v>3.6320000000000001</v>
      </c>
      <c r="L11" s="150">
        <f>'[1]Podklady RZ'!L240</f>
        <v>3.105</v>
      </c>
      <c r="M11" s="227">
        <f>'[1]Podklady RZ'!M240</f>
        <v>3.5169999999999999</v>
      </c>
      <c r="N11" s="150">
        <f>'[1]Podklady RZ'!N240</f>
        <v>35.435701000000009</v>
      </c>
      <c r="O11" s="167">
        <f>'[1]Podklady RZ'!O240</f>
        <v>7.1516926508680259E-2</v>
      </c>
      <c r="P11" s="221"/>
      <c r="U11" s="222"/>
    </row>
    <row r="12" spans="1:21">
      <c r="A12" s="127" t="s">
        <v>225</v>
      </c>
      <c r="B12" s="226">
        <f>'[1]Podklady RZ'!B241</f>
        <v>0</v>
      </c>
      <c r="C12" s="150">
        <f>'[1]Podklady RZ'!C241</f>
        <v>0</v>
      </c>
      <c r="D12" s="227">
        <f>'[1]Podklady RZ'!D241</f>
        <v>0</v>
      </c>
      <c r="E12" s="226">
        <f>'[1]Podklady RZ'!E241</f>
        <v>0</v>
      </c>
      <c r="F12" s="150">
        <f>'[1]Podklady RZ'!F241</f>
        <v>0</v>
      </c>
      <c r="G12" s="227">
        <f>'[1]Podklady RZ'!G241</f>
        <v>0</v>
      </c>
      <c r="H12" s="150">
        <f>'[1]Podklady RZ'!H241</f>
        <v>0</v>
      </c>
      <c r="I12" s="150">
        <f>'[1]Podklady RZ'!I241</f>
        <v>0</v>
      </c>
      <c r="J12" s="150">
        <f>'[1]Podklady RZ'!J241</f>
        <v>0</v>
      </c>
      <c r="K12" s="226">
        <f>'[1]Podklady RZ'!K241</f>
        <v>0</v>
      </c>
      <c r="L12" s="150">
        <f>'[1]Podklady RZ'!L241</f>
        <v>0</v>
      </c>
      <c r="M12" s="227">
        <f>'[1]Podklady RZ'!M241</f>
        <v>0</v>
      </c>
      <c r="N12" s="150">
        <f>'[1]Podklady RZ'!N241</f>
        <v>0</v>
      </c>
      <c r="O12" s="167">
        <f>'[1]Podklady RZ'!O241</f>
        <v>0</v>
      </c>
      <c r="P12" s="221"/>
      <c r="U12" s="222"/>
    </row>
    <row r="13" spans="1:21">
      <c r="A13" s="127" t="s">
        <v>226</v>
      </c>
      <c r="B13" s="226">
        <f>'[1]Podklady RZ'!B242</f>
        <v>0</v>
      </c>
      <c r="C13" s="150">
        <f>'[1]Podklady RZ'!C242</f>
        <v>0</v>
      </c>
      <c r="D13" s="227">
        <f>'[1]Podklady RZ'!D242</f>
        <v>0</v>
      </c>
      <c r="E13" s="226">
        <f>'[1]Podklady RZ'!E242</f>
        <v>0</v>
      </c>
      <c r="F13" s="150">
        <f>'[1]Podklady RZ'!F242</f>
        <v>0</v>
      </c>
      <c r="G13" s="227">
        <f>'[1]Podklady RZ'!G242</f>
        <v>0</v>
      </c>
      <c r="H13" s="150">
        <f>'[1]Podklady RZ'!H242</f>
        <v>0</v>
      </c>
      <c r="I13" s="150">
        <f>'[1]Podklady RZ'!I242</f>
        <v>0</v>
      </c>
      <c r="J13" s="150">
        <f>'[1]Podklady RZ'!J242</f>
        <v>0</v>
      </c>
      <c r="K13" s="226">
        <f>'[1]Podklady RZ'!K242</f>
        <v>0</v>
      </c>
      <c r="L13" s="150">
        <f>'[1]Podklady RZ'!L242</f>
        <v>0</v>
      </c>
      <c r="M13" s="227">
        <f>'[1]Podklady RZ'!M242</f>
        <v>0</v>
      </c>
      <c r="N13" s="150">
        <f>'[1]Podklady RZ'!N242</f>
        <v>0</v>
      </c>
      <c r="O13" s="167">
        <f>'[1]Podklady RZ'!O242</f>
        <v>0</v>
      </c>
      <c r="P13" s="221"/>
      <c r="U13" s="222"/>
    </row>
    <row r="14" spans="1:21">
      <c r="A14" s="127" t="s">
        <v>227</v>
      </c>
      <c r="B14" s="226">
        <f>'[1]Podklady RZ'!B243</f>
        <v>1.6025100000000001</v>
      </c>
      <c r="C14" s="150">
        <f>'[1]Podklady RZ'!C243</f>
        <v>1.6108800000000001</v>
      </c>
      <c r="D14" s="227">
        <f>'[1]Podklady RZ'!D243</f>
        <v>2.2950299999999997</v>
      </c>
      <c r="E14" s="226">
        <f>'[1]Podklady RZ'!E243</f>
        <v>2.6947200000000002</v>
      </c>
      <c r="F14" s="150">
        <f>'[1]Podklady RZ'!F243</f>
        <v>3.4668099999999997</v>
      </c>
      <c r="G14" s="227">
        <f>'[1]Podklady RZ'!G243</f>
        <v>4.0168299999999997</v>
      </c>
      <c r="H14" s="150">
        <f>'[1]Podklady RZ'!H243</f>
        <v>4.8313800000000002</v>
      </c>
      <c r="I14" s="150">
        <f>'[1]Podklady RZ'!I243</f>
        <v>3.50318</v>
      </c>
      <c r="J14" s="150">
        <f>'[1]Podklady RZ'!J243</f>
        <v>2.4825599999999999</v>
      </c>
      <c r="K14" s="226">
        <f>'[1]Podklady RZ'!K243</f>
        <v>2.9992100000000002</v>
      </c>
      <c r="L14" s="150">
        <f>'[1]Podklady RZ'!L243</f>
        <v>1.1087499999999999</v>
      </c>
      <c r="M14" s="227">
        <f>'[1]Podklady RZ'!M243</f>
        <v>0.97832000000000008</v>
      </c>
      <c r="N14" s="150">
        <f>'[1]Podklady RZ'!N243</f>
        <v>31.59018</v>
      </c>
      <c r="O14" s="167">
        <f>'[1]Podklady RZ'!O243</f>
        <v>0.33538833517098693</v>
      </c>
      <c r="P14" s="221"/>
      <c r="U14" s="222"/>
    </row>
    <row r="15" spans="1:21">
      <c r="A15" s="127" t="s">
        <v>228</v>
      </c>
      <c r="B15" s="226">
        <f>'[1]Podklady RZ'!B244</f>
        <v>0</v>
      </c>
      <c r="C15" s="150">
        <f>'[1]Podklady RZ'!C244</f>
        <v>0</v>
      </c>
      <c r="D15" s="227">
        <f>'[1]Podklady RZ'!D244</f>
        <v>0</v>
      </c>
      <c r="E15" s="226">
        <f>'[1]Podklady RZ'!E244</f>
        <v>0</v>
      </c>
      <c r="F15" s="150">
        <f>'[1]Podklady RZ'!F244</f>
        <v>0</v>
      </c>
      <c r="G15" s="227">
        <f>'[1]Podklady RZ'!G244</f>
        <v>0</v>
      </c>
      <c r="H15" s="150">
        <f>'[1]Podklady RZ'!H244</f>
        <v>0</v>
      </c>
      <c r="I15" s="150">
        <f>'[1]Podklady RZ'!I244</f>
        <v>0</v>
      </c>
      <c r="J15" s="150">
        <f>'[1]Podklady RZ'!J244</f>
        <v>0</v>
      </c>
      <c r="K15" s="226">
        <f>'[1]Podklady RZ'!K244</f>
        <v>0</v>
      </c>
      <c r="L15" s="150">
        <f>'[1]Podklady RZ'!L244</f>
        <v>0</v>
      </c>
      <c r="M15" s="227">
        <f>'[1]Podklady RZ'!M244</f>
        <v>0</v>
      </c>
      <c r="N15" s="150">
        <f>'[1]Podklady RZ'!N244</f>
        <v>0</v>
      </c>
      <c r="O15" s="167">
        <f>'[1]Podklady RZ'!O244</f>
        <v>0</v>
      </c>
      <c r="P15" s="221"/>
      <c r="U15" s="222"/>
    </row>
    <row r="16" spans="1:21">
      <c r="A16" s="127" t="s">
        <v>229</v>
      </c>
      <c r="B16" s="226">
        <f>'[1]Podklady RZ'!B245</f>
        <v>0</v>
      </c>
      <c r="C16" s="150">
        <f>'[1]Podklady RZ'!C245</f>
        <v>0</v>
      </c>
      <c r="D16" s="227">
        <f>'[1]Podklady RZ'!D245</f>
        <v>0</v>
      </c>
      <c r="E16" s="226">
        <f>'[1]Podklady RZ'!E245</f>
        <v>0</v>
      </c>
      <c r="F16" s="150">
        <f>'[1]Podklady RZ'!F245</f>
        <v>0</v>
      </c>
      <c r="G16" s="227">
        <f>'[1]Podklady RZ'!G245</f>
        <v>0</v>
      </c>
      <c r="H16" s="150">
        <f>'[1]Podklady RZ'!H245</f>
        <v>0</v>
      </c>
      <c r="I16" s="150">
        <f>'[1]Podklady RZ'!I245</f>
        <v>0</v>
      </c>
      <c r="J16" s="150">
        <f>'[1]Podklady RZ'!J245</f>
        <v>0</v>
      </c>
      <c r="K16" s="226">
        <f>'[1]Podklady RZ'!K245</f>
        <v>0</v>
      </c>
      <c r="L16" s="150">
        <f>'[1]Podklady RZ'!L245</f>
        <v>0</v>
      </c>
      <c r="M16" s="227">
        <f>'[1]Podklady RZ'!M245</f>
        <v>0</v>
      </c>
      <c r="N16" s="150">
        <f>'[1]Podklady RZ'!N245</f>
        <v>0</v>
      </c>
      <c r="O16" s="167">
        <f>'[1]Podklady RZ'!O245</f>
        <v>0</v>
      </c>
      <c r="P16" s="221"/>
      <c r="U16" s="222"/>
    </row>
    <row r="17" spans="1:21">
      <c r="A17" s="127" t="s">
        <v>230</v>
      </c>
      <c r="B17" s="226">
        <f>'[1]Podklady RZ'!B246</f>
        <v>0</v>
      </c>
      <c r="C17" s="150">
        <f>'[1]Podklady RZ'!C246</f>
        <v>0</v>
      </c>
      <c r="D17" s="227">
        <f>'[1]Podklady RZ'!D246</f>
        <v>0</v>
      </c>
      <c r="E17" s="226">
        <f>'[1]Podklady RZ'!E246</f>
        <v>0</v>
      </c>
      <c r="F17" s="150">
        <f>'[1]Podklady RZ'!F246</f>
        <v>0</v>
      </c>
      <c r="G17" s="227">
        <f>'[1]Podklady RZ'!G246</f>
        <v>0</v>
      </c>
      <c r="H17" s="150">
        <f>'[1]Podklady RZ'!H246</f>
        <v>0</v>
      </c>
      <c r="I17" s="150">
        <f>'[1]Podklady RZ'!I246</f>
        <v>0</v>
      </c>
      <c r="J17" s="150">
        <f>'[1]Podklady RZ'!J246</f>
        <v>0</v>
      </c>
      <c r="K17" s="226">
        <f>'[1]Podklady RZ'!K246</f>
        <v>0</v>
      </c>
      <c r="L17" s="150">
        <f>'[1]Podklady RZ'!L246</f>
        <v>0</v>
      </c>
      <c r="M17" s="227">
        <f>'[1]Podklady RZ'!M246</f>
        <v>0</v>
      </c>
      <c r="N17" s="150">
        <f>'[1]Podklady RZ'!N246</f>
        <v>0</v>
      </c>
      <c r="O17" s="167">
        <f>'[1]Podklady RZ'!O246</f>
        <v>0</v>
      </c>
      <c r="P17" s="221"/>
      <c r="U17" s="222"/>
    </row>
    <row r="18" spans="1:21">
      <c r="A18" s="127" t="s">
        <v>231</v>
      </c>
      <c r="B18" s="226">
        <f>'[1]Podklady RZ'!B247</f>
        <v>0</v>
      </c>
      <c r="C18" s="150">
        <f>'[1]Podklady RZ'!C247</f>
        <v>0</v>
      </c>
      <c r="D18" s="227">
        <f>'[1]Podklady RZ'!D247</f>
        <v>0</v>
      </c>
      <c r="E18" s="226">
        <f>'[1]Podklady RZ'!E247</f>
        <v>0</v>
      </c>
      <c r="F18" s="150">
        <f>'[1]Podklady RZ'!F247</f>
        <v>0</v>
      </c>
      <c r="G18" s="227">
        <f>'[1]Podklady RZ'!G247</f>
        <v>0</v>
      </c>
      <c r="H18" s="150">
        <f>'[1]Podklady RZ'!H247</f>
        <v>0</v>
      </c>
      <c r="I18" s="150">
        <f>'[1]Podklady RZ'!I247</f>
        <v>0</v>
      </c>
      <c r="J18" s="150">
        <f>'[1]Podklady RZ'!J247</f>
        <v>0</v>
      </c>
      <c r="K18" s="226">
        <f>'[1]Podklady RZ'!K247</f>
        <v>0</v>
      </c>
      <c r="L18" s="150">
        <f>'[1]Podklady RZ'!L247</f>
        <v>0</v>
      </c>
      <c r="M18" s="227">
        <f>'[1]Podklady RZ'!M247</f>
        <v>0</v>
      </c>
      <c r="N18" s="150">
        <f>'[1]Podklady RZ'!N247</f>
        <v>0</v>
      </c>
      <c r="O18" s="167">
        <f>'[1]Podklady RZ'!O247</f>
        <v>0</v>
      </c>
      <c r="U18" s="222"/>
    </row>
    <row r="19" spans="1:21">
      <c r="A19" s="127" t="s">
        <v>232</v>
      </c>
      <c r="B19" s="226">
        <f>'[1]Podklady RZ'!B248</f>
        <v>0</v>
      </c>
      <c r="C19" s="150">
        <f>'[1]Podklady RZ'!C248</f>
        <v>0</v>
      </c>
      <c r="D19" s="227">
        <f>'[1]Podklady RZ'!D248</f>
        <v>0</v>
      </c>
      <c r="E19" s="226">
        <f>'[1]Podklady RZ'!E248</f>
        <v>0</v>
      </c>
      <c r="F19" s="150">
        <f>'[1]Podklady RZ'!F248</f>
        <v>0</v>
      </c>
      <c r="G19" s="227">
        <f>'[1]Podklady RZ'!G248</f>
        <v>0</v>
      </c>
      <c r="H19" s="150">
        <f>'[1]Podklady RZ'!H248</f>
        <v>0</v>
      </c>
      <c r="I19" s="150">
        <f>'[1]Podklady RZ'!I248</f>
        <v>0</v>
      </c>
      <c r="J19" s="150">
        <f>'[1]Podklady RZ'!J248</f>
        <v>0</v>
      </c>
      <c r="K19" s="226">
        <f>'[1]Podklady RZ'!K248</f>
        <v>0</v>
      </c>
      <c r="L19" s="150">
        <f>'[1]Podklady RZ'!L248</f>
        <v>0</v>
      </c>
      <c r="M19" s="227">
        <f>'[1]Podklady RZ'!M248</f>
        <v>0</v>
      </c>
      <c r="N19" s="150">
        <f>'[1]Podklady RZ'!N248</f>
        <v>0</v>
      </c>
      <c r="O19" s="167">
        <f>'[1]Podklady RZ'!O248</f>
        <v>0</v>
      </c>
      <c r="U19" s="222"/>
    </row>
    <row r="20" spans="1:21">
      <c r="A20" s="127" t="s">
        <v>233</v>
      </c>
      <c r="B20" s="226">
        <f>'[1]Podklady RZ'!B249</f>
        <v>0</v>
      </c>
      <c r="C20" s="150">
        <f>'[1]Podklady RZ'!C249</f>
        <v>0</v>
      </c>
      <c r="D20" s="227">
        <f>'[1]Podklady RZ'!D249</f>
        <v>0</v>
      </c>
      <c r="E20" s="226">
        <f>'[1]Podklady RZ'!E249</f>
        <v>0</v>
      </c>
      <c r="F20" s="150">
        <f>'[1]Podklady RZ'!F249</f>
        <v>0</v>
      </c>
      <c r="G20" s="227">
        <f>'[1]Podklady RZ'!G249</f>
        <v>0</v>
      </c>
      <c r="H20" s="150">
        <f>'[1]Podklady RZ'!H249</f>
        <v>0</v>
      </c>
      <c r="I20" s="150">
        <f>'[1]Podklady RZ'!I249</f>
        <v>0</v>
      </c>
      <c r="J20" s="150">
        <f>'[1]Podklady RZ'!J249</f>
        <v>0</v>
      </c>
      <c r="K20" s="226">
        <f>'[1]Podklady RZ'!K249</f>
        <v>0</v>
      </c>
      <c r="L20" s="150">
        <f>'[1]Podklady RZ'!L249</f>
        <v>0</v>
      </c>
      <c r="M20" s="227">
        <f>'[1]Podklady RZ'!M249</f>
        <v>0</v>
      </c>
      <c r="N20" s="150">
        <f>'[1]Podklady RZ'!N249</f>
        <v>0</v>
      </c>
      <c r="O20" s="167">
        <f>'[1]Podklady RZ'!O249</f>
        <v>0</v>
      </c>
      <c r="U20" s="222"/>
    </row>
    <row r="21" spans="1:21">
      <c r="A21" s="127" t="s">
        <v>234</v>
      </c>
      <c r="B21" s="226">
        <f>'[1]Podklady RZ'!B250</f>
        <v>84.908000000000001</v>
      </c>
      <c r="C21" s="150">
        <f>'[1]Podklady RZ'!C250</f>
        <v>67.728999999999999</v>
      </c>
      <c r="D21" s="227">
        <f>'[1]Podklady RZ'!D250</f>
        <v>69.739000000000004</v>
      </c>
      <c r="E21" s="226">
        <f>'[1]Podklady RZ'!E250</f>
        <v>74.209000000000003</v>
      </c>
      <c r="F21" s="150">
        <f>'[1]Podklady RZ'!F250</f>
        <v>64.680000000000007</v>
      </c>
      <c r="G21" s="227">
        <f>'[1]Podklady RZ'!G250</f>
        <v>56.121000000000002</v>
      </c>
      <c r="H21" s="150">
        <f>'[1]Podklady RZ'!H250</f>
        <v>47.56</v>
      </c>
      <c r="I21" s="150">
        <f>'[1]Podklady RZ'!I250</f>
        <v>66.266999999999996</v>
      </c>
      <c r="J21" s="150">
        <f>'[1]Podklady RZ'!J250</f>
        <v>42.058999999999997</v>
      </c>
      <c r="K21" s="226">
        <f>'[1]Podklady RZ'!K250</f>
        <v>76.08</v>
      </c>
      <c r="L21" s="150">
        <f>'[1]Podklady RZ'!L250</f>
        <v>78.257000000000005</v>
      </c>
      <c r="M21" s="227">
        <f>'[1]Podklady RZ'!M250</f>
        <v>78.176000000000002</v>
      </c>
      <c r="N21" s="150">
        <f>'[1]Podklady RZ'!N250</f>
        <v>805.78499999999997</v>
      </c>
      <c r="O21" s="167">
        <f>'[1]Podklady RZ'!O250</f>
        <v>0.24365495152738909</v>
      </c>
      <c r="U21" s="222"/>
    </row>
    <row r="22" spans="1:21">
      <c r="A22" s="127" t="s">
        <v>235</v>
      </c>
      <c r="B22" s="226">
        <f>'[1]Podklady RZ'!B251</f>
        <v>0</v>
      </c>
      <c r="C22" s="150">
        <f>'[1]Podklady RZ'!C251</f>
        <v>0</v>
      </c>
      <c r="D22" s="227">
        <f>'[1]Podklady RZ'!D251</f>
        <v>0</v>
      </c>
      <c r="E22" s="226">
        <f>'[1]Podklady RZ'!E251</f>
        <v>0</v>
      </c>
      <c r="F22" s="150">
        <f>'[1]Podklady RZ'!F251</f>
        <v>0</v>
      </c>
      <c r="G22" s="227">
        <f>'[1]Podklady RZ'!G251</f>
        <v>0</v>
      </c>
      <c r="H22" s="150">
        <f>'[1]Podklady RZ'!H251</f>
        <v>0</v>
      </c>
      <c r="I22" s="150">
        <f>'[1]Podklady RZ'!I251</f>
        <v>0</v>
      </c>
      <c r="J22" s="150">
        <f>'[1]Podklady RZ'!J251</f>
        <v>0</v>
      </c>
      <c r="K22" s="226">
        <f>'[1]Podklady RZ'!K251</f>
        <v>0</v>
      </c>
      <c r="L22" s="150">
        <f>'[1]Podklady RZ'!L251</f>
        <v>0</v>
      </c>
      <c r="M22" s="227">
        <f>'[1]Podklady RZ'!M251</f>
        <v>0</v>
      </c>
      <c r="N22" s="150">
        <f>'[1]Podklady RZ'!N251</f>
        <v>0</v>
      </c>
      <c r="O22" s="167">
        <f>'[1]Podklady RZ'!O251</f>
        <v>0</v>
      </c>
      <c r="U22" s="222"/>
    </row>
    <row r="23" spans="1:21">
      <c r="A23" s="127" t="s">
        <v>236</v>
      </c>
      <c r="B23" s="226">
        <f>'[1]Podklady RZ'!B252</f>
        <v>0</v>
      </c>
      <c r="C23" s="150">
        <f>'[1]Podklady RZ'!C252</f>
        <v>0</v>
      </c>
      <c r="D23" s="227">
        <f>'[1]Podklady RZ'!D252</f>
        <v>0</v>
      </c>
      <c r="E23" s="226">
        <f>'[1]Podklady RZ'!E252</f>
        <v>0</v>
      </c>
      <c r="F23" s="150">
        <f>'[1]Podklady RZ'!F252</f>
        <v>0</v>
      </c>
      <c r="G23" s="227">
        <f>'[1]Podklady RZ'!G252</f>
        <v>0</v>
      </c>
      <c r="H23" s="150">
        <f>'[1]Podklady RZ'!H252</f>
        <v>0</v>
      </c>
      <c r="I23" s="150">
        <f>'[1]Podklady RZ'!I252</f>
        <v>0</v>
      </c>
      <c r="J23" s="150">
        <f>'[1]Podklady RZ'!J252</f>
        <v>0</v>
      </c>
      <c r="K23" s="226">
        <f>'[1]Podklady RZ'!K252</f>
        <v>0</v>
      </c>
      <c r="L23" s="150">
        <f>'[1]Podklady RZ'!L252</f>
        <v>0</v>
      </c>
      <c r="M23" s="227">
        <f>'[1]Podklady RZ'!M252</f>
        <v>0</v>
      </c>
      <c r="N23" s="150">
        <f>'[1]Podklady RZ'!N252</f>
        <v>0</v>
      </c>
      <c r="O23" s="167">
        <f>'[1]Podklady RZ'!O252</f>
        <v>0</v>
      </c>
      <c r="U23" s="222"/>
    </row>
    <row r="24" spans="1:21">
      <c r="A24" s="127" t="s">
        <v>237</v>
      </c>
      <c r="B24" s="226">
        <f>'[1]Podklady RZ'!B253</f>
        <v>0</v>
      </c>
      <c r="C24" s="150">
        <f>'[1]Podklady RZ'!C253</f>
        <v>0</v>
      </c>
      <c r="D24" s="227">
        <f>'[1]Podklady RZ'!D253</f>
        <v>0</v>
      </c>
      <c r="E24" s="226">
        <f>'[1]Podklady RZ'!E253</f>
        <v>0</v>
      </c>
      <c r="F24" s="150">
        <f>'[1]Podklady RZ'!F253</f>
        <v>0</v>
      </c>
      <c r="G24" s="227">
        <f>'[1]Podklady RZ'!G253</f>
        <v>0</v>
      </c>
      <c r="H24" s="150">
        <f>'[1]Podklady RZ'!H253</f>
        <v>4.5999999999999999E-2</v>
      </c>
      <c r="I24" s="150">
        <f>'[1]Podklady RZ'!I253</f>
        <v>0</v>
      </c>
      <c r="J24" s="150">
        <f>'[1]Podklady RZ'!J253</f>
        <v>0</v>
      </c>
      <c r="K24" s="226">
        <f>'[1]Podklady RZ'!K253</f>
        <v>0</v>
      </c>
      <c r="L24" s="150">
        <f>'[1]Podklady RZ'!L253</f>
        <v>0</v>
      </c>
      <c r="M24" s="227">
        <f>'[1]Podklady RZ'!M253</f>
        <v>0</v>
      </c>
      <c r="N24" s="150">
        <f>'[1]Podklady RZ'!N253</f>
        <v>4.5999999999999999E-2</v>
      </c>
      <c r="O24" s="167">
        <f>'[1]Podklady RZ'!O253</f>
        <v>2.2183644649841422E-4</v>
      </c>
      <c r="U24" s="222"/>
    </row>
    <row r="25" spans="1:21">
      <c r="A25" s="127" t="s">
        <v>238</v>
      </c>
      <c r="B25" s="226">
        <f>'[1]Podklady RZ'!B254</f>
        <v>461.69502899999992</v>
      </c>
      <c r="C25" s="150">
        <f>'[1]Podklady RZ'!C254</f>
        <v>316.79697799999997</v>
      </c>
      <c r="D25" s="227">
        <f>'[1]Podklady RZ'!D254</f>
        <v>257.70821299999994</v>
      </c>
      <c r="E25" s="226">
        <f>'[1]Podklady RZ'!E254</f>
        <v>187.66516999999999</v>
      </c>
      <c r="F25" s="150">
        <f>'[1]Podklady RZ'!F254</f>
        <v>109.39373299999998</v>
      </c>
      <c r="G25" s="227">
        <f>'[1]Podklady RZ'!G254</f>
        <v>72.388109999999969</v>
      </c>
      <c r="H25" s="150">
        <f>'[1]Podklady RZ'!H254</f>
        <v>122.27291699999996</v>
      </c>
      <c r="I25" s="150">
        <f>'[1]Podklady RZ'!I254</f>
        <v>65.104165000000009</v>
      </c>
      <c r="J25" s="150">
        <f>'[1]Podklady RZ'!J254</f>
        <v>74.065252000000001</v>
      </c>
      <c r="K25" s="226">
        <f>'[1]Podklady RZ'!K254</f>
        <v>226.58276299999994</v>
      </c>
      <c r="L25" s="150">
        <f>'[1]Podklady RZ'!L254</f>
        <v>337.20305100000007</v>
      </c>
      <c r="M25" s="227">
        <f>'[1]Podklady RZ'!M254</f>
        <v>417.748379</v>
      </c>
      <c r="N25" s="150">
        <f>'[1]Podklady RZ'!N254</f>
        <v>2648.6237599999995</v>
      </c>
      <c r="O25" s="167">
        <f>'[1]Podklady RZ'!O254</f>
        <v>0.13375256387265527</v>
      </c>
      <c r="U25" s="221"/>
    </row>
    <row r="26" spans="1:21" ht="13.5" customHeight="1">
      <c r="A26" s="125" t="s">
        <v>313</v>
      </c>
      <c r="B26" s="228">
        <f>'[1]Podklady RZ'!B255</f>
        <v>1402.2402099999999</v>
      </c>
      <c r="C26" s="153">
        <f>'[1]Podklady RZ'!C255</f>
        <v>969.47528699999998</v>
      </c>
      <c r="D26" s="229">
        <f>'[1]Podklady RZ'!D255</f>
        <v>869.32349999999997</v>
      </c>
      <c r="E26" s="228">
        <f>'[1]Podklady RZ'!E255</f>
        <v>588.99644999999998</v>
      </c>
      <c r="F26" s="153">
        <f>'[1]Podklady RZ'!F255</f>
        <v>322.60199999999998</v>
      </c>
      <c r="G26" s="229">
        <f>'[1]Podklady RZ'!G255</f>
        <v>237.63305</v>
      </c>
      <c r="H26" s="153">
        <f>'[1]Podklady RZ'!H255</f>
        <v>136.28800000000001</v>
      </c>
      <c r="I26" s="153">
        <f>'[1]Podklady RZ'!I255</f>
        <v>205.49399700000001</v>
      </c>
      <c r="J26" s="153">
        <f>'[1]Podklady RZ'!J255</f>
        <v>351.09199999999998</v>
      </c>
      <c r="K26" s="228">
        <f>'[1]Podklady RZ'!K255</f>
        <v>646.13800000000003</v>
      </c>
      <c r="L26" s="153">
        <f>'[1]Podklady RZ'!L255</f>
        <v>1084.066</v>
      </c>
      <c r="M26" s="229">
        <f>'[1]Podklady RZ'!M255</f>
        <v>1283.307</v>
      </c>
      <c r="N26" s="153">
        <f>'[1]Podklady RZ'!N255</f>
        <v>8096.6554939999987</v>
      </c>
      <c r="O26" s="166"/>
      <c r="U26" s="223"/>
    </row>
    <row r="27" spans="1:21" ht="13.5" customHeight="1">
      <c r="A27" s="125" t="s">
        <v>314</v>
      </c>
      <c r="B27" s="228">
        <f>'[1]Podklady RZ'!B256</f>
        <v>1764.232119</v>
      </c>
      <c r="C27" s="153">
        <f>'[1]Podklady RZ'!C256</f>
        <v>1163.1630899999998</v>
      </c>
      <c r="D27" s="229">
        <f>'[1]Podklady RZ'!D256</f>
        <v>1090.2899359999999</v>
      </c>
      <c r="E27" s="228">
        <f>'[1]Podklady RZ'!E256</f>
        <v>681.3344790000001</v>
      </c>
      <c r="F27" s="153">
        <f>'[1]Podklady RZ'!F256</f>
        <v>382.80225200000001</v>
      </c>
      <c r="G27" s="229">
        <f>'[1]Podklady RZ'!G256</f>
        <v>273.27157699999998</v>
      </c>
      <c r="H27" s="153">
        <f>'[1]Podklady RZ'!H256</f>
        <v>231.09330400000002</v>
      </c>
      <c r="I27" s="153">
        <f>'[1]Podklady RZ'!I256</f>
        <v>255.24264300000002</v>
      </c>
      <c r="J27" s="153">
        <f>'[1]Podklady RZ'!J256</f>
        <v>359.12222600000007</v>
      </c>
      <c r="K27" s="228">
        <f>'[1]Podklady RZ'!K256</f>
        <v>865.02389499999992</v>
      </c>
      <c r="L27" s="153">
        <f>'[1]Podklady RZ'!L256</f>
        <v>1387.5295680000002</v>
      </c>
      <c r="M27" s="229">
        <f>'[1]Podklady RZ'!M256</f>
        <v>1583.6203519999997</v>
      </c>
      <c r="N27" s="153">
        <f>'[1]Podklady RZ'!N256</f>
        <v>10036.725441000001</v>
      </c>
      <c r="O27" s="166">
        <f>'[1]Podklady RZ'!O256</f>
        <v>0.15223794279645966</v>
      </c>
      <c r="U27" s="223"/>
    </row>
    <row r="28" spans="1:21" ht="12.75" customHeight="1">
      <c r="A28" s="127" t="s">
        <v>297</v>
      </c>
      <c r="B28" s="226">
        <f>'[1]Podklady RZ'!B257</f>
        <v>40.828612999999997</v>
      </c>
      <c r="C28" s="150">
        <f>'[1]Podklady RZ'!C257</f>
        <v>49.967764000000003</v>
      </c>
      <c r="D28" s="227">
        <f>'[1]Podklady RZ'!D257</f>
        <v>25.560449000000002</v>
      </c>
      <c r="E28" s="226">
        <f>'[1]Podklady RZ'!E257</f>
        <v>23.66582</v>
      </c>
      <c r="F28" s="150">
        <f>'[1]Podklady RZ'!F257</f>
        <v>10.777826000000001</v>
      </c>
      <c r="G28" s="227">
        <f>'[1]Podklady RZ'!G257</f>
        <v>5.2128259999999997</v>
      </c>
      <c r="H28" s="150">
        <f>'[1]Podklady RZ'!H257</f>
        <v>6.0865600000000004</v>
      </c>
      <c r="I28" s="150">
        <f>'[1]Podklady RZ'!I257</f>
        <v>6.0847259999999999</v>
      </c>
      <c r="J28" s="150">
        <f>'[1]Podklady RZ'!J257</f>
        <v>8.5199449999999999</v>
      </c>
      <c r="K28" s="226">
        <f>'[1]Podklady RZ'!K257</f>
        <v>13.710162</v>
      </c>
      <c r="L28" s="150">
        <f>'[1]Podklady RZ'!L257</f>
        <v>25.787171999999998</v>
      </c>
      <c r="M28" s="227">
        <f>'[1]Podklady RZ'!M257</f>
        <v>43.999864000000002</v>
      </c>
      <c r="N28" s="150">
        <f>'[1]Podklady RZ'!N257</f>
        <v>260.20172700000001</v>
      </c>
      <c r="O28" s="167">
        <f>'[1]Podklady RZ'!O257</f>
        <v>1.7651293341255286E-2</v>
      </c>
      <c r="U28" s="223"/>
    </row>
    <row r="29" spans="1:21" ht="12.75" customHeight="1">
      <c r="A29" s="127" t="s">
        <v>298</v>
      </c>
      <c r="B29" s="226">
        <f>'[1]Podklady RZ'!B258</f>
        <v>3.1061860000000001</v>
      </c>
      <c r="C29" s="150">
        <f>'[1]Podklady RZ'!C258</f>
        <v>9.9678579999999997</v>
      </c>
      <c r="D29" s="227">
        <f>'[1]Podklady RZ'!D258</f>
        <v>5.6743419999999993</v>
      </c>
      <c r="E29" s="226">
        <f>'[1]Podklady RZ'!E258</f>
        <v>3.7062569999999999</v>
      </c>
      <c r="F29" s="150">
        <f>'[1]Podklady RZ'!F258</f>
        <v>1.1673930000000001</v>
      </c>
      <c r="G29" s="227">
        <f>'[1]Podklady RZ'!G258</f>
        <v>0.31229000000000001</v>
      </c>
      <c r="H29" s="150">
        <f>'[1]Podklady RZ'!H258</f>
        <v>0.22364200000000001</v>
      </c>
      <c r="I29" s="150">
        <f>'[1]Podklady RZ'!I258</f>
        <v>0.21593600000000002</v>
      </c>
      <c r="J29" s="150">
        <f>'[1]Podklady RZ'!J258</f>
        <v>0.26932799999999996</v>
      </c>
      <c r="K29" s="226">
        <f>'[1]Podklady RZ'!K258</f>
        <v>0.78491299999999997</v>
      </c>
      <c r="L29" s="150">
        <f>'[1]Podklady RZ'!L258</f>
        <v>2.7191160000000001</v>
      </c>
      <c r="M29" s="227">
        <f>'[1]Podklady RZ'!M258</f>
        <v>5.9012769999999994</v>
      </c>
      <c r="N29" s="150">
        <f>'[1]Podklady RZ'!N258</f>
        <v>34.048538000000001</v>
      </c>
      <c r="O29" s="167">
        <f>'[1]Podklady RZ'!O258</f>
        <v>1.5159942999425949E-2</v>
      </c>
      <c r="U29" s="223"/>
    </row>
    <row r="30" spans="1:21" ht="12.75" customHeight="1">
      <c r="A30" s="127" t="s">
        <v>299</v>
      </c>
      <c r="B30" s="226">
        <f>'[1]Podklady RZ'!B259</f>
        <v>30.354210999999999</v>
      </c>
      <c r="C30" s="150">
        <f>'[1]Podklady RZ'!C259</f>
        <v>37.910966999999999</v>
      </c>
      <c r="D30" s="227">
        <f>'[1]Podklady RZ'!D259</f>
        <v>19.473238000000002</v>
      </c>
      <c r="E30" s="226">
        <f>'[1]Podklady RZ'!E259</f>
        <v>19.6935</v>
      </c>
      <c r="F30" s="150">
        <f>'[1]Podklady RZ'!F259</f>
        <v>10.394644</v>
      </c>
      <c r="G30" s="227">
        <f>'[1]Podklady RZ'!G259</f>
        <v>1.1716500000000001</v>
      </c>
      <c r="H30" s="150">
        <f>'[1]Podklady RZ'!H259</f>
        <v>0.93813099999999994</v>
      </c>
      <c r="I30" s="150">
        <f>'[1]Podklady RZ'!I259</f>
        <v>0.71499599999999996</v>
      </c>
      <c r="J30" s="150">
        <f>'[1]Podklady RZ'!J259</f>
        <v>1.1566509999999999</v>
      </c>
      <c r="K30" s="226">
        <f>'[1]Podklady RZ'!K259</f>
        <v>2.6233530000000003</v>
      </c>
      <c r="L30" s="150">
        <f>'[1]Podklady RZ'!L259</f>
        <v>17.141040999999998</v>
      </c>
      <c r="M30" s="227">
        <f>'[1]Podklady RZ'!M259</f>
        <v>34.079416999999999</v>
      </c>
      <c r="N30" s="150">
        <f>'[1]Podklady RZ'!N259</f>
        <v>175.65179899999998</v>
      </c>
      <c r="O30" s="167">
        <f>'[1]Podklady RZ'!O259</f>
        <v>0.3300566655360172</v>
      </c>
      <c r="U30" s="223"/>
    </row>
    <row r="31" spans="1:21" ht="12.75" customHeight="1">
      <c r="A31" s="127" t="s">
        <v>300</v>
      </c>
      <c r="B31" s="226">
        <f>'[1]Podklady RZ'!B260</f>
        <v>6.0455030000000001</v>
      </c>
      <c r="C31" s="150">
        <f>'[1]Podklady RZ'!C260</f>
        <v>7.7419570000000002</v>
      </c>
      <c r="D31" s="227">
        <f>'[1]Podklady RZ'!D260</f>
        <v>4.3696360000000007</v>
      </c>
      <c r="E31" s="226">
        <f>'[1]Podklady RZ'!E260</f>
        <v>4.2496530000000003</v>
      </c>
      <c r="F31" s="150">
        <f>'[1]Podklady RZ'!F260</f>
        <v>1.6212170000000001</v>
      </c>
      <c r="G31" s="227">
        <f>'[1]Podklady RZ'!G260</f>
        <v>0.46962599999999999</v>
      </c>
      <c r="H31" s="150">
        <f>'[1]Podklady RZ'!H260</f>
        <v>0.49637100000000001</v>
      </c>
      <c r="I31" s="150">
        <f>'[1]Podklady RZ'!I260</f>
        <v>0.43987099999999996</v>
      </c>
      <c r="J31" s="150">
        <f>'[1]Podklady RZ'!J260</f>
        <v>0.52478099999999994</v>
      </c>
      <c r="K31" s="226">
        <f>'[1]Podklady RZ'!K260</f>
        <v>1.6030609999999998</v>
      </c>
      <c r="L31" s="150">
        <f>'[1]Podklady RZ'!L260</f>
        <v>2.583758</v>
      </c>
      <c r="M31" s="227">
        <f>'[1]Podklady RZ'!M260</f>
        <v>5.4677189999999998</v>
      </c>
      <c r="N31" s="150">
        <f>'[1]Podklady RZ'!N260</f>
        <v>35.613153000000004</v>
      </c>
      <c r="O31" s="167">
        <f>'[1]Podklady RZ'!O260</f>
        <v>0.14985125581591568</v>
      </c>
    </row>
    <row r="32" spans="1:21">
      <c r="A32" s="127" t="s">
        <v>301</v>
      </c>
      <c r="B32" s="226">
        <f>'[1]Podklady RZ'!B261</f>
        <v>0.85945499999999997</v>
      </c>
      <c r="C32" s="150">
        <f>'[1]Podklady RZ'!C261</f>
        <v>0.81835400000000003</v>
      </c>
      <c r="D32" s="227">
        <f>'[1]Podklady RZ'!D261</f>
        <v>0.57100899999999999</v>
      </c>
      <c r="E32" s="226">
        <f>'[1]Podklady RZ'!E261</f>
        <v>0.49696500000000005</v>
      </c>
      <c r="F32" s="150">
        <f>'[1]Podklady RZ'!F261</f>
        <v>0.24723300000000001</v>
      </c>
      <c r="G32" s="227">
        <f>'[1]Podklady RZ'!G261</f>
        <v>6.4561999999999994E-2</v>
      </c>
      <c r="H32" s="150">
        <f>'[1]Podklady RZ'!H261</f>
        <v>4.8000000000000001E-2</v>
      </c>
      <c r="I32" s="150">
        <f>'[1]Podklady RZ'!I261</f>
        <v>4.1000000000000002E-2</v>
      </c>
      <c r="J32" s="150">
        <f>'[1]Podklady RZ'!J261</f>
        <v>3.7999999999999999E-2</v>
      </c>
      <c r="K32" s="226">
        <f>'[1]Podklady RZ'!K261</f>
        <v>0.18099100000000001</v>
      </c>
      <c r="L32" s="150">
        <f>'[1]Podklady RZ'!L261</f>
        <v>0.33761000000000002</v>
      </c>
      <c r="M32" s="227">
        <f>'[1]Podklady RZ'!M261</f>
        <v>0.67047999999999996</v>
      </c>
      <c r="N32" s="150">
        <f>'[1]Podklady RZ'!N261</f>
        <v>4.373659</v>
      </c>
      <c r="O32" s="167">
        <f>'[1]Podklady RZ'!O261</f>
        <v>8.290941280067821E-3</v>
      </c>
    </row>
    <row r="33" spans="1:15">
      <c r="A33" s="127" t="s">
        <v>302</v>
      </c>
      <c r="B33" s="226">
        <f>'[1]Podklady RZ'!B262</f>
        <v>1073.8204350000001</v>
      </c>
      <c r="C33" s="150">
        <f>'[1]Podklady RZ'!C262</f>
        <v>403.30402800000002</v>
      </c>
      <c r="D33" s="227">
        <f>'[1]Podklady RZ'!D262</f>
        <v>657.99529900000005</v>
      </c>
      <c r="E33" s="226">
        <f>'[1]Podklady RZ'!E262</f>
        <v>289.70895699999994</v>
      </c>
      <c r="F33" s="150">
        <f>'[1]Podklady RZ'!F262</f>
        <v>185.626364</v>
      </c>
      <c r="G33" s="227">
        <f>'[1]Podklady RZ'!G262</f>
        <v>193.744517</v>
      </c>
      <c r="H33" s="150">
        <f>'[1]Podklady RZ'!H262</f>
        <v>161.29066400000002</v>
      </c>
      <c r="I33" s="150">
        <f>'[1]Podklady RZ'!I262</f>
        <v>195.676681</v>
      </c>
      <c r="J33" s="150">
        <f>'[1]Podklady RZ'!J262</f>
        <v>284.83222400000005</v>
      </c>
      <c r="K33" s="226">
        <f>'[1]Podklady RZ'!K262</f>
        <v>655.37750000000005</v>
      </c>
      <c r="L33" s="150">
        <f>'[1]Podklady RZ'!L262</f>
        <v>941.26053899999999</v>
      </c>
      <c r="M33" s="227">
        <f>'[1]Podklady RZ'!M262</f>
        <v>812.72986199999991</v>
      </c>
      <c r="N33" s="150">
        <f>'[1]Podklady RZ'!N262</f>
        <v>5855.3670700000011</v>
      </c>
      <c r="O33" s="167">
        <f>'[1]Podklady RZ'!O262</f>
        <v>0.18925533191478125</v>
      </c>
    </row>
    <row r="34" spans="1:15">
      <c r="A34" s="127" t="s">
        <v>303</v>
      </c>
      <c r="B34" s="226">
        <f>'[1]Podklady RZ'!B263</f>
        <v>595.83491099999992</v>
      </c>
      <c r="C34" s="150">
        <f>'[1]Podklady RZ'!C263</f>
        <v>641.32349599999975</v>
      </c>
      <c r="D34" s="227">
        <f>'[1]Podklady RZ'!D263</f>
        <v>369.11879499999981</v>
      </c>
      <c r="E34" s="226">
        <f>'[1]Podklady RZ'!E263</f>
        <v>333.61544800000007</v>
      </c>
      <c r="F34" s="150">
        <f>'[1]Podklady RZ'!F263</f>
        <v>170.23618199999999</v>
      </c>
      <c r="G34" s="227">
        <f>'[1]Podklady RZ'!G263</f>
        <v>71.441423999999969</v>
      </c>
      <c r="H34" s="150">
        <f>'[1]Podklady RZ'!H263</f>
        <v>61.205912000000005</v>
      </c>
      <c r="I34" s="150">
        <f>'[1]Podklady RZ'!I263</f>
        <v>51.093554000000005</v>
      </c>
      <c r="J34" s="150">
        <f>'[1]Podklady RZ'!J263</f>
        <v>62.336410000000008</v>
      </c>
      <c r="K34" s="226">
        <f>'[1]Podklady RZ'!K263</f>
        <v>186.59458099999995</v>
      </c>
      <c r="L34" s="150">
        <f>'[1]Podklady RZ'!L263</f>
        <v>389.024272</v>
      </c>
      <c r="M34" s="227">
        <f>'[1]Podklady RZ'!M263</f>
        <v>664.92152799999985</v>
      </c>
      <c r="N34" s="150">
        <f>'[1]Podklady RZ'!N263</f>
        <v>3596.7465129999991</v>
      </c>
      <c r="O34" s="167">
        <f>'[1]Podklady RZ'!O263</f>
        <v>0.23663323853512724</v>
      </c>
    </row>
    <row r="35" spans="1:15">
      <c r="A35" s="127" t="s">
        <v>236</v>
      </c>
      <c r="B35" s="226">
        <f>'[1]Podklady RZ'!B264</f>
        <v>13.382805000000001</v>
      </c>
      <c r="C35" s="150">
        <f>'[1]Podklady RZ'!C264</f>
        <v>12.128666000000001</v>
      </c>
      <c r="D35" s="227">
        <f>'[1]Podklady RZ'!D264</f>
        <v>7.5271679999999996</v>
      </c>
      <c r="E35" s="226">
        <f>'[1]Podklady RZ'!E264</f>
        <v>6.1978790000000012</v>
      </c>
      <c r="F35" s="150">
        <f>'[1]Podklady RZ'!F264</f>
        <v>2.7313930000000002</v>
      </c>
      <c r="G35" s="227">
        <f>'[1]Podklady RZ'!G264</f>
        <v>0.85468200000000005</v>
      </c>
      <c r="H35" s="150">
        <f>'[1]Podklady RZ'!H264</f>
        <v>0.80402399999999996</v>
      </c>
      <c r="I35" s="150">
        <f>'[1]Podklady RZ'!I264</f>
        <v>0.97587900000000005</v>
      </c>
      <c r="J35" s="150">
        <f>'[1]Podklady RZ'!J264</f>
        <v>1.444887</v>
      </c>
      <c r="K35" s="226">
        <f>'[1]Podklady RZ'!K264</f>
        <v>4.1493339999999996</v>
      </c>
      <c r="L35" s="150">
        <f>'[1]Podklady RZ'!L264</f>
        <v>8.6760600000000014</v>
      </c>
      <c r="M35" s="227">
        <f>'[1]Podklady RZ'!M264</f>
        <v>15.850204999999999</v>
      </c>
      <c r="N35" s="150">
        <f>'[1]Podklady RZ'!N264</f>
        <v>74.722981999999988</v>
      </c>
      <c r="O35" s="167">
        <f>'[1]Podklady RZ'!O264</f>
        <v>4.9660105627375148E-2</v>
      </c>
    </row>
    <row r="36" spans="1:15" ht="12" customHeight="1">
      <c r="A36" s="151" t="s">
        <v>315</v>
      </c>
      <c r="B36" s="65"/>
      <c r="C36" s="65"/>
      <c r="D36" s="8"/>
      <c r="F36" s="10"/>
      <c r="G36" s="10"/>
      <c r="H36" s="10"/>
      <c r="I36" s="10"/>
      <c r="J36" s="10"/>
      <c r="K36" s="10"/>
      <c r="O36" s="3"/>
    </row>
    <row r="37" spans="1:15">
      <c r="A37" s="151"/>
      <c r="B37" s="65"/>
      <c r="C37" s="65"/>
    </row>
    <row r="38" spans="1:15">
      <c r="A38" s="140"/>
      <c r="B38" s="223"/>
      <c r="C38" s="223"/>
      <c r="D38" s="223"/>
      <c r="E38" s="140"/>
      <c r="F38" s="140"/>
      <c r="G38" s="140"/>
      <c r="H38" s="140"/>
      <c r="I38" s="140"/>
      <c r="J38" s="140"/>
      <c r="K38" s="140"/>
      <c r="L38" s="140"/>
      <c r="M38" s="140"/>
      <c r="N38" s="140"/>
    </row>
    <row r="39" spans="1:15">
      <c r="A39" s="140"/>
      <c r="B39" s="223"/>
      <c r="C39" s="223"/>
      <c r="D39" s="223"/>
      <c r="E39" s="140"/>
      <c r="F39" s="140"/>
      <c r="G39" s="140"/>
      <c r="H39" s="140"/>
      <c r="I39" s="140"/>
      <c r="J39" s="140"/>
      <c r="K39" s="140"/>
      <c r="L39" s="140"/>
      <c r="M39" s="140"/>
      <c r="N39" s="140"/>
    </row>
    <row r="40" spans="1:15">
      <c r="A40" s="140"/>
      <c r="B40" s="223"/>
      <c r="C40" s="223"/>
      <c r="D40" s="223"/>
      <c r="E40" s="140"/>
      <c r="F40" s="140"/>
      <c r="G40" s="140"/>
      <c r="H40" s="140"/>
      <c r="I40" s="140"/>
      <c r="J40" s="140"/>
      <c r="K40" s="140"/>
      <c r="L40" s="140"/>
      <c r="M40" s="10" t="s">
        <v>316</v>
      </c>
      <c r="N40" s="84">
        <f>O7</f>
        <v>4.1633780208746099E-2</v>
      </c>
    </row>
    <row r="41" spans="1:15">
      <c r="A41" s="140"/>
      <c r="B41" s="248"/>
      <c r="C41" s="248"/>
      <c r="D41" s="248"/>
      <c r="E41" s="140"/>
      <c r="F41" s="140"/>
      <c r="G41" s="140"/>
      <c r="H41" s="140"/>
      <c r="I41" s="140"/>
      <c r="J41" s="140"/>
      <c r="K41" s="140"/>
      <c r="L41" s="140"/>
      <c r="M41" s="10" t="s">
        <v>215</v>
      </c>
      <c r="N41" s="84">
        <f>O8</f>
        <v>3.5722488468598206E-2</v>
      </c>
    </row>
    <row r="42" spans="1:15">
      <c r="B42" s="8"/>
      <c r="C42" s="8"/>
      <c r="D42" s="8"/>
      <c r="M42" s="10" t="s">
        <v>219</v>
      </c>
      <c r="N42" s="84">
        <f>O9</f>
        <v>4.8237750488199518E-2</v>
      </c>
    </row>
  </sheetData>
  <mergeCells count="7">
    <mergeCell ref="A5:A6"/>
    <mergeCell ref="N5:N6"/>
    <mergeCell ref="O5:O6"/>
    <mergeCell ref="B5:D5"/>
    <mergeCell ref="E5:G5"/>
    <mergeCell ref="H5:J5"/>
    <mergeCell ref="K5:M5"/>
  </mergeCells>
  <conditionalFormatting sqref="O10:O25 O28:O35">
    <cfRule type="dataBar" priority="1">
      <dataBar>
        <cfvo type="num" val="0"/>
        <cfvo type="num" val="1"/>
        <color theme="9"/>
      </dataBar>
      <extLst>
        <ext xmlns:x14="http://schemas.microsoft.com/office/spreadsheetml/2009/9/main" uri="{B025F937-C7B1-47D3-B67F-A62EFF666E3E}">
          <x14:id>{434664EA-4D25-45A7-8C03-F8AE07084FA9}</x14:id>
        </ext>
      </extLst>
    </cfRule>
  </conditionalFormatting>
  <pageMargins left="0.31496062992125984" right="0.31496062992125984" top="0.35433070866141736" bottom="0.35433070866141736" header="0.31496062992125984" footer="0.19685039370078741"/>
  <pageSetup paperSize="9" scale="9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434664EA-4D25-45A7-8C03-F8AE07084FA9}">
            <x14:dataBar minLength="0" maxLength="100" gradient="0" direction="rightToLeft">
              <x14:cfvo type="num">
                <xm:f>0</xm:f>
              </x14:cfvo>
              <x14:cfvo type="num">
                <xm:f>1</xm:f>
              </x14:cfvo>
              <x14:negativeFillColor rgb="FFFF0000"/>
              <x14:axisColor rgb="FF000000"/>
            </x14:dataBar>
          </x14:cfRule>
          <xm:sqref>O10:O25 O28:O35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20">
    <tabColor rgb="FF92D050"/>
  </sheetPr>
  <dimension ref="A1:U41"/>
  <sheetViews>
    <sheetView showGridLines="0" view="pageBreakPreview" zoomScaleNormal="70" zoomScaleSheetLayoutView="100" workbookViewId="0">
      <selection activeCell="T17" sqref="T17"/>
    </sheetView>
  </sheetViews>
  <sheetFormatPr defaultColWidth="9.140625" defaultRowHeight="12"/>
  <cols>
    <col min="1" max="1" width="31.7109375" style="7" customWidth="1"/>
    <col min="2" max="7" width="7.7109375" style="7" customWidth="1"/>
    <col min="8" max="9" width="8" style="7" customWidth="1"/>
    <col min="10" max="10" width="8.7109375" style="7" customWidth="1"/>
    <col min="11" max="11" width="8" style="7" customWidth="1"/>
    <col min="12" max="12" width="8.28515625" style="7" customWidth="1"/>
    <col min="13" max="13" width="8.7109375" style="7" customWidth="1"/>
    <col min="14" max="14" width="8.42578125" style="7" customWidth="1"/>
    <col min="15" max="15" width="7.85546875" style="7" customWidth="1"/>
    <col min="16" max="21" width="9.140625" style="7" customWidth="1"/>
    <col min="22" max="16384" width="9.140625" style="7"/>
  </cols>
  <sheetData>
    <row r="1" spans="1:21" ht="18">
      <c r="A1" s="193" t="s">
        <v>317</v>
      </c>
      <c r="O1" s="195" t="str">
        <f>'3'!N1</f>
        <v>2022</v>
      </c>
    </row>
    <row r="2" spans="1:21" ht="1.5" customHeight="1">
      <c r="F2" s="10"/>
      <c r="G2" s="10"/>
      <c r="H2" s="10"/>
      <c r="I2" s="10"/>
      <c r="J2" s="10"/>
      <c r="K2" s="10"/>
    </row>
    <row r="3" spans="1:21" ht="12" customHeight="1">
      <c r="F3" s="10"/>
      <c r="G3" s="10"/>
      <c r="H3" s="10"/>
      <c r="I3" s="10"/>
      <c r="J3" s="10"/>
      <c r="K3" s="10"/>
    </row>
    <row r="4" spans="1:21">
      <c r="B4" s="22"/>
      <c r="C4" s="22"/>
      <c r="D4" s="22"/>
      <c r="E4" s="22"/>
      <c r="F4" s="10"/>
      <c r="K4" s="10"/>
      <c r="L4" s="9"/>
    </row>
    <row r="5" spans="1:21" ht="12.75" customHeight="1">
      <c r="A5" s="279"/>
      <c r="B5" s="271" t="s">
        <v>198</v>
      </c>
      <c r="C5" s="272"/>
      <c r="D5" s="273"/>
      <c r="E5" s="271" t="s">
        <v>199</v>
      </c>
      <c r="F5" s="272"/>
      <c r="G5" s="273"/>
      <c r="H5" s="271" t="s">
        <v>200</v>
      </c>
      <c r="I5" s="272"/>
      <c r="J5" s="273"/>
      <c r="K5" s="271" t="s">
        <v>201</v>
      </c>
      <c r="L5" s="272"/>
      <c r="M5" s="273"/>
      <c r="N5" s="274" t="s">
        <v>214</v>
      </c>
      <c r="O5" s="281" t="s">
        <v>309</v>
      </c>
    </row>
    <row r="6" spans="1:21">
      <c r="A6" s="280"/>
      <c r="B6" s="254" t="s">
        <v>202</v>
      </c>
      <c r="C6" s="255" t="s">
        <v>203</v>
      </c>
      <c r="D6" s="256" t="s">
        <v>204</v>
      </c>
      <c r="E6" s="254" t="s">
        <v>205</v>
      </c>
      <c r="F6" s="255" t="s">
        <v>206</v>
      </c>
      <c r="G6" s="256" t="s">
        <v>207</v>
      </c>
      <c r="H6" s="254" t="s">
        <v>208</v>
      </c>
      <c r="I6" s="255" t="s">
        <v>209</v>
      </c>
      <c r="J6" s="256" t="s">
        <v>210</v>
      </c>
      <c r="K6" s="254" t="s">
        <v>211</v>
      </c>
      <c r="L6" s="255" t="s">
        <v>212</v>
      </c>
      <c r="M6" s="256" t="s">
        <v>213</v>
      </c>
      <c r="N6" s="274"/>
      <c r="O6" s="281"/>
      <c r="P6" s="10"/>
      <c r="U6" s="10"/>
    </row>
    <row r="7" spans="1:21">
      <c r="A7" s="124" t="s">
        <v>310</v>
      </c>
      <c r="B7" s="230">
        <f>'[1]Podklady RZ'!B272</f>
        <v>2164.307000000003</v>
      </c>
      <c r="C7" s="156">
        <f>'[1]Podklady RZ'!C272</f>
        <v>2164.4070000000033</v>
      </c>
      <c r="D7" s="231">
        <f>'[1]Podklady RZ'!D272</f>
        <v>2165.0100000000034</v>
      </c>
      <c r="E7" s="230">
        <f>'[1]Podklady RZ'!E272</f>
        <v>2161.8930000000032</v>
      </c>
      <c r="F7" s="156">
        <f>'[1]Podklady RZ'!F272</f>
        <v>2161.8880000000031</v>
      </c>
      <c r="G7" s="231">
        <f>'[1]Podklady RZ'!G272</f>
        <v>2161.8040000000028</v>
      </c>
      <c r="H7" s="230">
        <f>'[1]Podklady RZ'!H272</f>
        <v>2167.5680000000034</v>
      </c>
      <c r="I7" s="156">
        <f>'[1]Podklady RZ'!I272</f>
        <v>2146.4080000000031</v>
      </c>
      <c r="J7" s="231">
        <f>'[1]Podklady RZ'!J272</f>
        <v>2167.5680000000038</v>
      </c>
      <c r="K7" s="230">
        <f>'[1]Podklady RZ'!K272</f>
        <v>2168.4820000000036</v>
      </c>
      <c r="L7" s="156">
        <f>'[1]Podklady RZ'!L272</f>
        <v>2168.4620000000036</v>
      </c>
      <c r="M7" s="231">
        <f>'[1]Podklady RZ'!M272</f>
        <v>2171.5680000000034</v>
      </c>
      <c r="N7" s="156">
        <f>'[1]Podklady RZ'!N272</f>
        <v>2171.5680000000034</v>
      </c>
      <c r="O7" s="162">
        <f>'[1]Podklady RZ'!O272</f>
        <v>5.7680279418249214E-2</v>
      </c>
      <c r="P7" s="10"/>
      <c r="U7" s="56"/>
    </row>
    <row r="8" spans="1:21">
      <c r="A8" s="124" t="s">
        <v>311</v>
      </c>
      <c r="B8" s="230">
        <f>'[1]Podklady RZ'!B273</f>
        <v>968.58602799999926</v>
      </c>
      <c r="C8" s="156">
        <f>'[1]Podklady RZ'!C273</f>
        <v>691.68114800000012</v>
      </c>
      <c r="D8" s="231">
        <f>'[1]Podklady RZ'!D273</f>
        <v>644.13819699999976</v>
      </c>
      <c r="E8" s="230">
        <f>'[1]Podklady RZ'!E273</f>
        <v>499.10301100000021</v>
      </c>
      <c r="F8" s="156">
        <f>'[1]Podklady RZ'!F273</f>
        <v>355.47183700000005</v>
      </c>
      <c r="G8" s="231">
        <f>'[1]Podklady RZ'!G273</f>
        <v>262.86066499999998</v>
      </c>
      <c r="H8" s="230">
        <f>'[1]Podklady RZ'!H273</f>
        <v>246.66564699999992</v>
      </c>
      <c r="I8" s="156">
        <f>'[1]Podklady RZ'!I273</f>
        <v>253.93849300000005</v>
      </c>
      <c r="J8" s="231">
        <f>'[1]Podklady RZ'!J273</f>
        <v>333.38459000000012</v>
      </c>
      <c r="K8" s="230">
        <f>'[1]Podklady RZ'!K273</f>
        <v>537.02471300000002</v>
      </c>
      <c r="L8" s="156">
        <f>'[1]Podklady RZ'!L273</f>
        <v>758.7670840000003</v>
      </c>
      <c r="M8" s="231">
        <f>'[1]Podklady RZ'!M273</f>
        <v>869.11883599999965</v>
      </c>
      <c r="N8" s="156">
        <f>'[1]Podklady RZ'!N273</f>
        <v>6420.7402489999986</v>
      </c>
      <c r="O8" s="162">
        <f>'[1]Podklady RZ'!O273</f>
        <v>4.8335530898393285E-2</v>
      </c>
      <c r="P8" s="10"/>
      <c r="U8" s="56"/>
    </row>
    <row r="9" spans="1:21">
      <c r="A9" s="124" t="s">
        <v>312</v>
      </c>
      <c r="B9" s="230">
        <f>'[1]Podklady RZ'!B274</f>
        <v>659.87680400000011</v>
      </c>
      <c r="C9" s="156">
        <f>'[1]Podklady RZ'!C274</f>
        <v>453.30953700000003</v>
      </c>
      <c r="D9" s="231">
        <f>'[1]Podklady RZ'!D274</f>
        <v>415.33317299999999</v>
      </c>
      <c r="E9" s="230">
        <f>'[1]Podklady RZ'!E274</f>
        <v>291.63518600000003</v>
      </c>
      <c r="F9" s="156">
        <f>'[1]Podklady RZ'!F274</f>
        <v>179.259694</v>
      </c>
      <c r="G9" s="231">
        <f>'[1]Podklady RZ'!G274</f>
        <v>132.74645900000002</v>
      </c>
      <c r="H9" s="230">
        <f>'[1]Podklady RZ'!H274</f>
        <v>116.15575599999998</v>
      </c>
      <c r="I9" s="156">
        <f>'[1]Podklady RZ'!I274</f>
        <v>116.88854099999998</v>
      </c>
      <c r="J9" s="231">
        <f>'[1]Podklady RZ'!J274</f>
        <v>180.01199300000002</v>
      </c>
      <c r="K9" s="230">
        <f>'[1]Podklady RZ'!K274</f>
        <v>326.64874199999997</v>
      </c>
      <c r="L9" s="156">
        <f>'[1]Podklady RZ'!L274</f>
        <v>505.14905900000002</v>
      </c>
      <c r="M9" s="231">
        <f>'[1]Podklady RZ'!M274</f>
        <v>583.60585500000002</v>
      </c>
      <c r="N9" s="156">
        <f>'[1]Podklady RZ'!N274</f>
        <v>3960.6207990000003</v>
      </c>
      <c r="O9" s="163">
        <f>'[1]Podklady RZ'!O274</f>
        <v>5.4253155805020215E-2</v>
      </c>
      <c r="P9" s="81"/>
      <c r="U9" s="83"/>
    </row>
    <row r="10" spans="1:21">
      <c r="A10" s="127" t="s">
        <v>223</v>
      </c>
      <c r="B10" s="232">
        <f>'[1]Podklady RZ'!B275</f>
        <v>248.12244000000004</v>
      </c>
      <c r="C10" s="157">
        <f>'[1]Podklady RZ'!C275</f>
        <v>163.69400299999998</v>
      </c>
      <c r="D10" s="233">
        <f>'[1]Podklady RZ'!D275</f>
        <v>151.54027300000001</v>
      </c>
      <c r="E10" s="232">
        <f>'[1]Podklady RZ'!E275</f>
        <v>104.71753600000002</v>
      </c>
      <c r="F10" s="157">
        <f>'[1]Podklady RZ'!F275</f>
        <v>62.695815999999994</v>
      </c>
      <c r="G10" s="233">
        <f>'[1]Podklady RZ'!G275</f>
        <v>45.994689000000008</v>
      </c>
      <c r="H10" s="232">
        <f>'[1]Podklady RZ'!H275</f>
        <v>50.865414999999992</v>
      </c>
      <c r="I10" s="157">
        <f>'[1]Podklady RZ'!I275</f>
        <v>47.205167999999993</v>
      </c>
      <c r="J10" s="233">
        <f>'[1]Podklady RZ'!J275</f>
        <v>79.325013000000013</v>
      </c>
      <c r="K10" s="232">
        <f>'[1]Podklady RZ'!K275</f>
        <v>135.31115699999998</v>
      </c>
      <c r="L10" s="157">
        <f>'[1]Podklady RZ'!L275</f>
        <v>190.08908000000002</v>
      </c>
      <c r="M10" s="233">
        <f>'[1]Podklady RZ'!M275</f>
        <v>218.59612900000002</v>
      </c>
      <c r="N10" s="157">
        <f>'[1]Podklady RZ'!N275</f>
        <v>1498.1567189999998</v>
      </c>
      <c r="O10" s="164">
        <f>'[1]Podklady RZ'!O275</f>
        <v>0.16448100473909483</v>
      </c>
      <c r="P10" s="81"/>
      <c r="U10" s="97"/>
    </row>
    <row r="11" spans="1:21">
      <c r="A11" s="127" t="s">
        <v>224</v>
      </c>
      <c r="B11" s="232">
        <f>'[1]Podklady RZ'!B276</f>
        <v>11.905053000000001</v>
      </c>
      <c r="C11" s="157">
        <f>'[1]Podklady RZ'!C276</f>
        <v>9.389933000000001</v>
      </c>
      <c r="D11" s="233">
        <f>'[1]Podklady RZ'!D276</f>
        <v>9.9274259999999988</v>
      </c>
      <c r="E11" s="232">
        <f>'[1]Podklady RZ'!E276</f>
        <v>8.1592530000000014</v>
      </c>
      <c r="F11" s="157">
        <f>'[1]Podklady RZ'!F276</f>
        <v>7.8207650000000006</v>
      </c>
      <c r="G11" s="233">
        <f>'[1]Podklady RZ'!G276</f>
        <v>6.6649309999999993</v>
      </c>
      <c r="H11" s="232">
        <f>'[1]Podklady RZ'!H276</f>
        <v>6.4702590000000004</v>
      </c>
      <c r="I11" s="157">
        <f>'[1]Podklady RZ'!I276</f>
        <v>6.1697570000000006</v>
      </c>
      <c r="J11" s="233">
        <f>'[1]Podklady RZ'!J276</f>
        <v>6.9794460000000003</v>
      </c>
      <c r="K11" s="232">
        <f>'[1]Podklady RZ'!K276</f>
        <v>7.7464870000000001</v>
      </c>
      <c r="L11" s="157">
        <f>'[1]Podklady RZ'!L276</f>
        <v>8.3136729999999996</v>
      </c>
      <c r="M11" s="233">
        <f>'[1]Podklady RZ'!M276</f>
        <v>9.7518999999999991</v>
      </c>
      <c r="N11" s="157">
        <f>'[1]Podklady RZ'!N276</f>
        <v>99.298882999999989</v>
      </c>
      <c r="O11" s="164">
        <f>'[1]Podklady RZ'!O276</f>
        <v>0.20040667229653614</v>
      </c>
      <c r="P11" s="81"/>
      <c r="U11" s="97"/>
    </row>
    <row r="12" spans="1:21">
      <c r="A12" s="127" t="s">
        <v>225</v>
      </c>
      <c r="B12" s="232">
        <f>'[1]Podklady RZ'!B277</f>
        <v>0</v>
      </c>
      <c r="C12" s="157">
        <f>'[1]Podklady RZ'!C277</f>
        <v>0</v>
      </c>
      <c r="D12" s="233">
        <f>'[1]Podklady RZ'!D277</f>
        <v>0</v>
      </c>
      <c r="E12" s="232">
        <f>'[1]Podklady RZ'!E277</f>
        <v>0</v>
      </c>
      <c r="F12" s="157">
        <f>'[1]Podklady RZ'!F277</f>
        <v>0</v>
      </c>
      <c r="G12" s="233">
        <f>'[1]Podklady RZ'!G277</f>
        <v>0</v>
      </c>
      <c r="H12" s="232">
        <f>'[1]Podklady RZ'!H277</f>
        <v>0</v>
      </c>
      <c r="I12" s="157">
        <f>'[1]Podklady RZ'!I277</f>
        <v>0</v>
      </c>
      <c r="J12" s="233">
        <f>'[1]Podklady RZ'!J277</f>
        <v>0</v>
      </c>
      <c r="K12" s="232">
        <f>'[1]Podklady RZ'!K277</f>
        <v>0</v>
      </c>
      <c r="L12" s="157">
        <f>'[1]Podklady RZ'!L277</f>
        <v>0</v>
      </c>
      <c r="M12" s="233">
        <f>'[1]Podklady RZ'!M277</f>
        <v>0</v>
      </c>
      <c r="N12" s="157">
        <f>'[1]Podklady RZ'!N277</f>
        <v>0</v>
      </c>
      <c r="O12" s="164">
        <f>'[1]Podklady RZ'!O277</f>
        <v>0</v>
      </c>
      <c r="P12" s="81"/>
      <c r="U12" s="97"/>
    </row>
    <row r="13" spans="1:21">
      <c r="A13" s="127" t="s">
        <v>226</v>
      </c>
      <c r="B13" s="232">
        <f>'[1]Podklady RZ'!B278</f>
        <v>0</v>
      </c>
      <c r="C13" s="157">
        <f>'[1]Podklady RZ'!C278</f>
        <v>0</v>
      </c>
      <c r="D13" s="233">
        <f>'[1]Podklady RZ'!D278</f>
        <v>0</v>
      </c>
      <c r="E13" s="232">
        <f>'[1]Podklady RZ'!E278</f>
        <v>0</v>
      </c>
      <c r="F13" s="157">
        <f>'[1]Podklady RZ'!F278</f>
        <v>2.2499999999999999E-2</v>
      </c>
      <c r="G13" s="233">
        <f>'[1]Podklady RZ'!G278</f>
        <v>1.4999999999999999E-2</v>
      </c>
      <c r="H13" s="232">
        <f>'[1]Podklady RZ'!H278</f>
        <v>7.0000000000000001E-3</v>
      </c>
      <c r="I13" s="157">
        <f>'[1]Podklady RZ'!I278</f>
        <v>1.2999999999999999E-2</v>
      </c>
      <c r="J13" s="233">
        <f>'[1]Podklady RZ'!J278</f>
        <v>5.3E-3</v>
      </c>
      <c r="K13" s="232">
        <f>'[1]Podklady RZ'!K278</f>
        <v>6.7000000000000002E-3</v>
      </c>
      <c r="L13" s="157">
        <f>'[1]Podklady RZ'!L278</f>
        <v>0</v>
      </c>
      <c r="M13" s="233">
        <f>'[1]Podklady RZ'!M278</f>
        <v>1E-3</v>
      </c>
      <c r="N13" s="157">
        <f>'[1]Podklady RZ'!N278</f>
        <v>7.0499999999999993E-2</v>
      </c>
      <c r="O13" s="164">
        <f>'[1]Podklady RZ'!O278</f>
        <v>7.9870710505256317E-4</v>
      </c>
      <c r="P13" s="81"/>
      <c r="U13" s="97"/>
    </row>
    <row r="14" spans="1:21">
      <c r="A14" s="127" t="s">
        <v>227</v>
      </c>
      <c r="B14" s="232">
        <f>'[1]Podklady RZ'!B279</f>
        <v>0</v>
      </c>
      <c r="C14" s="157">
        <f>'[1]Podklady RZ'!C279</f>
        <v>0</v>
      </c>
      <c r="D14" s="233">
        <f>'[1]Podklady RZ'!D279</f>
        <v>0</v>
      </c>
      <c r="E14" s="232">
        <f>'[1]Podklady RZ'!E279</f>
        <v>0</v>
      </c>
      <c r="F14" s="157">
        <f>'[1]Podklady RZ'!F279</f>
        <v>0</v>
      </c>
      <c r="G14" s="233">
        <f>'[1]Podklady RZ'!G279</f>
        <v>0</v>
      </c>
      <c r="H14" s="232">
        <f>'[1]Podklady RZ'!H279</f>
        <v>0</v>
      </c>
      <c r="I14" s="157">
        <f>'[1]Podklady RZ'!I279</f>
        <v>0</v>
      </c>
      <c r="J14" s="233">
        <f>'[1]Podklady RZ'!J279</f>
        <v>0</v>
      </c>
      <c r="K14" s="232">
        <f>'[1]Podklady RZ'!K279</f>
        <v>0</v>
      </c>
      <c r="L14" s="157">
        <f>'[1]Podklady RZ'!L279</f>
        <v>0</v>
      </c>
      <c r="M14" s="233">
        <f>'[1]Podklady RZ'!M279</f>
        <v>0</v>
      </c>
      <c r="N14" s="157">
        <f>'[1]Podklady RZ'!N279</f>
        <v>0</v>
      </c>
      <c r="O14" s="164">
        <f>'[1]Podklady RZ'!O279</f>
        <v>0</v>
      </c>
      <c r="P14" s="81"/>
      <c r="U14" s="97"/>
    </row>
    <row r="15" spans="1:21">
      <c r="A15" s="127" t="s">
        <v>228</v>
      </c>
      <c r="B15" s="232">
        <f>'[1]Podklady RZ'!B280</f>
        <v>0</v>
      </c>
      <c r="C15" s="157">
        <f>'[1]Podklady RZ'!C280</f>
        <v>0</v>
      </c>
      <c r="D15" s="233">
        <f>'[1]Podklady RZ'!D280</f>
        <v>0</v>
      </c>
      <c r="E15" s="232">
        <f>'[1]Podklady RZ'!E280</f>
        <v>0</v>
      </c>
      <c r="F15" s="157">
        <f>'[1]Podklady RZ'!F280</f>
        <v>0</v>
      </c>
      <c r="G15" s="233">
        <f>'[1]Podklady RZ'!G280</f>
        <v>0</v>
      </c>
      <c r="H15" s="232">
        <f>'[1]Podklady RZ'!H280</f>
        <v>0</v>
      </c>
      <c r="I15" s="157">
        <f>'[1]Podklady RZ'!I280</f>
        <v>0</v>
      </c>
      <c r="J15" s="233">
        <f>'[1]Podklady RZ'!J280</f>
        <v>0</v>
      </c>
      <c r="K15" s="232">
        <f>'[1]Podklady RZ'!K280</f>
        <v>0</v>
      </c>
      <c r="L15" s="157">
        <f>'[1]Podklady RZ'!L280</f>
        <v>0</v>
      </c>
      <c r="M15" s="233">
        <f>'[1]Podklady RZ'!M280</f>
        <v>0</v>
      </c>
      <c r="N15" s="157">
        <f>'[1]Podklady RZ'!N280</f>
        <v>0</v>
      </c>
      <c r="O15" s="164">
        <f>'[1]Podklady RZ'!O280</f>
        <v>0</v>
      </c>
      <c r="P15" s="81"/>
      <c r="U15" s="97"/>
    </row>
    <row r="16" spans="1:21">
      <c r="A16" s="127" t="s">
        <v>229</v>
      </c>
      <c r="B16" s="232">
        <f>'[1]Podklady RZ'!B281</f>
        <v>154.27045500000003</v>
      </c>
      <c r="C16" s="157">
        <f>'[1]Podklady RZ'!C281</f>
        <v>124.24414</v>
      </c>
      <c r="D16" s="233">
        <f>'[1]Podklady RZ'!D281</f>
        <v>98.528486000000001</v>
      </c>
      <c r="E16" s="232">
        <f>'[1]Podklady RZ'!E281</f>
        <v>65.150317000000001</v>
      </c>
      <c r="F16" s="157">
        <f>'[1]Podklady RZ'!F281</f>
        <v>34.853792999999996</v>
      </c>
      <c r="G16" s="233">
        <f>'[1]Podklady RZ'!G281</f>
        <v>27.061186999999997</v>
      </c>
      <c r="H16" s="232">
        <f>'[1]Podklady RZ'!H281</f>
        <v>23.931459999999998</v>
      </c>
      <c r="I16" s="157">
        <f>'[1]Podklady RZ'!I281</f>
        <v>42.541616999999995</v>
      </c>
      <c r="J16" s="233">
        <f>'[1]Podklady RZ'!J281</f>
        <v>56.702741000000003</v>
      </c>
      <c r="K16" s="232">
        <f>'[1]Podklady RZ'!K281</f>
        <v>63.772020000000005</v>
      </c>
      <c r="L16" s="157">
        <f>'[1]Podklady RZ'!L281</f>
        <v>111.48047800000001</v>
      </c>
      <c r="M16" s="233">
        <f>'[1]Podklady RZ'!M281</f>
        <v>136.47203500000001</v>
      </c>
      <c r="N16" s="157">
        <f>'[1]Podklady RZ'!N281</f>
        <v>939.00872900000013</v>
      </c>
      <c r="O16" s="164">
        <f>'[1]Podklady RZ'!O281</f>
        <v>3.0611751053125347E-2</v>
      </c>
      <c r="P16" s="81"/>
      <c r="U16" s="97"/>
    </row>
    <row r="17" spans="1:21">
      <c r="A17" s="127" t="s">
        <v>230</v>
      </c>
      <c r="B17" s="232">
        <f>'[1]Podklady RZ'!B282</f>
        <v>158.63900000000001</v>
      </c>
      <c r="C17" s="157">
        <f>'[1]Podklady RZ'!C282</f>
        <v>89.948660000000004</v>
      </c>
      <c r="D17" s="233">
        <f>'[1]Podklady RZ'!D282</f>
        <v>100.94001</v>
      </c>
      <c r="E17" s="232">
        <f>'[1]Podklady RZ'!E282</f>
        <v>74.255769999999998</v>
      </c>
      <c r="F17" s="157">
        <f>'[1]Podklady RZ'!F282</f>
        <v>42.562190000000001</v>
      </c>
      <c r="G17" s="233">
        <f>'[1]Podklady RZ'!G282</f>
        <v>27.184099999999997</v>
      </c>
      <c r="H17" s="232">
        <f>'[1]Podklady RZ'!H282</f>
        <v>15.81401</v>
      </c>
      <c r="I17" s="157">
        <f>'[1]Podklady RZ'!I282</f>
        <v>4.8730099999999998</v>
      </c>
      <c r="J17" s="233">
        <f>'[1]Podklady RZ'!J282</f>
        <v>8.4899400000000007</v>
      </c>
      <c r="K17" s="232">
        <f>'[1]Podklady RZ'!K282</f>
        <v>77.078999999999994</v>
      </c>
      <c r="L17" s="157">
        <f>'[1]Podklady RZ'!L282</f>
        <v>129.50716</v>
      </c>
      <c r="M17" s="233">
        <f>'[1]Podklady RZ'!M282</f>
        <v>147.93389999999999</v>
      </c>
      <c r="N17" s="157">
        <f>'[1]Podklady RZ'!N282</f>
        <v>877.22675000000004</v>
      </c>
      <c r="O17" s="164">
        <f>'[1]Podklady RZ'!O282</f>
        <v>0.95561176024593286</v>
      </c>
      <c r="P17" s="81"/>
      <c r="U17" s="97"/>
    </row>
    <row r="18" spans="1:21">
      <c r="A18" s="127" t="s">
        <v>231</v>
      </c>
      <c r="B18" s="232">
        <f>'[1]Podklady RZ'!B283</f>
        <v>0</v>
      </c>
      <c r="C18" s="157">
        <f>'[1]Podklady RZ'!C283</f>
        <v>0</v>
      </c>
      <c r="D18" s="233">
        <f>'[1]Podklady RZ'!D283</f>
        <v>0</v>
      </c>
      <c r="E18" s="232">
        <f>'[1]Podklady RZ'!E283</f>
        <v>0</v>
      </c>
      <c r="F18" s="157">
        <f>'[1]Podklady RZ'!F283</f>
        <v>0</v>
      </c>
      <c r="G18" s="233">
        <f>'[1]Podklady RZ'!G283</f>
        <v>0</v>
      </c>
      <c r="H18" s="232">
        <f>'[1]Podklady RZ'!H283</f>
        <v>0</v>
      </c>
      <c r="I18" s="157">
        <f>'[1]Podklady RZ'!I283</f>
        <v>0</v>
      </c>
      <c r="J18" s="233">
        <f>'[1]Podklady RZ'!J283</f>
        <v>0</v>
      </c>
      <c r="K18" s="232">
        <f>'[1]Podklady RZ'!K283</f>
        <v>0</v>
      </c>
      <c r="L18" s="157">
        <f>'[1]Podklady RZ'!L283</f>
        <v>0</v>
      </c>
      <c r="M18" s="233">
        <f>'[1]Podklady RZ'!M283</f>
        <v>0</v>
      </c>
      <c r="N18" s="157">
        <f>'[1]Podklady RZ'!N283</f>
        <v>0</v>
      </c>
      <c r="O18" s="164">
        <f>'[1]Podklady RZ'!O283</f>
        <v>0</v>
      </c>
      <c r="P18" s="81"/>
      <c r="U18" s="97"/>
    </row>
    <row r="19" spans="1:21">
      <c r="A19" s="127" t="s">
        <v>232</v>
      </c>
      <c r="B19" s="232">
        <f>'[1]Podklady RZ'!B284</f>
        <v>0</v>
      </c>
      <c r="C19" s="157">
        <f>'[1]Podklady RZ'!C284</f>
        <v>0</v>
      </c>
      <c r="D19" s="233">
        <f>'[1]Podklady RZ'!D284</f>
        <v>0</v>
      </c>
      <c r="E19" s="232">
        <f>'[1]Podklady RZ'!E284</f>
        <v>0</v>
      </c>
      <c r="F19" s="157">
        <f>'[1]Podklady RZ'!F284</f>
        <v>0</v>
      </c>
      <c r="G19" s="233">
        <f>'[1]Podklady RZ'!G284</f>
        <v>0</v>
      </c>
      <c r="H19" s="232">
        <f>'[1]Podklady RZ'!H284</f>
        <v>0</v>
      </c>
      <c r="I19" s="157">
        <f>'[1]Podklady RZ'!I284</f>
        <v>0</v>
      </c>
      <c r="J19" s="233">
        <f>'[1]Podklady RZ'!J284</f>
        <v>0</v>
      </c>
      <c r="K19" s="232">
        <f>'[1]Podklady RZ'!K284</f>
        <v>0</v>
      </c>
      <c r="L19" s="157">
        <f>'[1]Podklady RZ'!L284</f>
        <v>0</v>
      </c>
      <c r="M19" s="233">
        <f>'[1]Podklady RZ'!M284</f>
        <v>0</v>
      </c>
      <c r="N19" s="157">
        <f>'[1]Podklady RZ'!N284</f>
        <v>0</v>
      </c>
      <c r="O19" s="164">
        <f>'[1]Podklady RZ'!O284</f>
        <v>0</v>
      </c>
      <c r="P19" s="81"/>
      <c r="U19" s="97"/>
    </row>
    <row r="20" spans="1:21">
      <c r="A20" s="127" t="s">
        <v>233</v>
      </c>
      <c r="B20" s="232">
        <f>'[1]Podklady RZ'!B285</f>
        <v>0</v>
      </c>
      <c r="C20" s="157">
        <f>'[1]Podklady RZ'!C285</f>
        <v>0</v>
      </c>
      <c r="D20" s="233">
        <f>'[1]Podklady RZ'!D285</f>
        <v>0</v>
      </c>
      <c r="E20" s="232">
        <f>'[1]Podklady RZ'!E285</f>
        <v>0</v>
      </c>
      <c r="F20" s="157">
        <f>'[1]Podklady RZ'!F285</f>
        <v>0</v>
      </c>
      <c r="G20" s="233">
        <f>'[1]Podklady RZ'!G285</f>
        <v>0</v>
      </c>
      <c r="H20" s="232">
        <f>'[1]Podklady RZ'!H285</f>
        <v>0</v>
      </c>
      <c r="I20" s="157">
        <f>'[1]Podklady RZ'!I285</f>
        <v>0</v>
      </c>
      <c r="J20" s="233">
        <f>'[1]Podklady RZ'!J285</f>
        <v>0</v>
      </c>
      <c r="K20" s="232">
        <f>'[1]Podklady RZ'!K285</f>
        <v>0</v>
      </c>
      <c r="L20" s="157">
        <f>'[1]Podklady RZ'!L285</f>
        <v>0</v>
      </c>
      <c r="M20" s="233">
        <f>'[1]Podklady RZ'!M285</f>
        <v>0</v>
      </c>
      <c r="N20" s="157">
        <f>'[1]Podklady RZ'!N285</f>
        <v>0</v>
      </c>
      <c r="O20" s="164">
        <f>'[1]Podklady RZ'!O285</f>
        <v>0</v>
      </c>
      <c r="P20" s="81"/>
      <c r="U20" s="97"/>
    </row>
    <row r="21" spans="1:21">
      <c r="A21" s="127" t="s">
        <v>234</v>
      </c>
      <c r="B21" s="232">
        <f>'[1]Podklady RZ'!B286</f>
        <v>0.86593299999999995</v>
      </c>
      <c r="C21" s="157">
        <f>'[1]Podklady RZ'!C286</f>
        <v>0.79151899999999997</v>
      </c>
      <c r="D21" s="233">
        <f>'[1]Podklady RZ'!D286</f>
        <v>0.65112900000000007</v>
      </c>
      <c r="E21" s="232">
        <f>'[1]Podklady RZ'!E286</f>
        <v>0.76936699999999991</v>
      </c>
      <c r="F21" s="157">
        <f>'[1]Podklady RZ'!F286</f>
        <v>0.68213499999999994</v>
      </c>
      <c r="G21" s="233">
        <f>'[1]Podklady RZ'!G286</f>
        <v>0.62950600000000001</v>
      </c>
      <c r="H21" s="232">
        <f>'[1]Podklady RZ'!H286</f>
        <v>0.90344000000000002</v>
      </c>
      <c r="I21" s="157">
        <f>'[1]Podklady RZ'!I286</f>
        <v>0.32699299999999998</v>
      </c>
      <c r="J21" s="233">
        <f>'[1]Podklady RZ'!J286</f>
        <v>0.70570699999999997</v>
      </c>
      <c r="K21" s="232">
        <f>'[1]Podklady RZ'!K286</f>
        <v>0.87843300000000002</v>
      </c>
      <c r="L21" s="157">
        <f>'[1]Podklady RZ'!L286</f>
        <v>0.84731200000000007</v>
      </c>
      <c r="M21" s="233">
        <f>'[1]Podklady RZ'!M286</f>
        <v>0.47755399999999998</v>
      </c>
      <c r="N21" s="157">
        <f>'[1]Podklady RZ'!N286</f>
        <v>8.5290280000000003</v>
      </c>
      <c r="O21" s="164">
        <f>'[1]Podklady RZ'!O286</f>
        <v>2.5790253031711245E-3</v>
      </c>
      <c r="P21" s="81"/>
      <c r="U21" s="97"/>
    </row>
    <row r="22" spans="1:21">
      <c r="A22" s="127" t="s">
        <v>235</v>
      </c>
      <c r="B22" s="232">
        <f>'[1]Podklady RZ'!B287</f>
        <v>8.9867000000000002E-2</v>
      </c>
      <c r="C22" s="157">
        <f>'[1]Podklady RZ'!C287</f>
        <v>6.6519000000000009E-2</v>
      </c>
      <c r="D22" s="233">
        <f>'[1]Podklady RZ'!D287</f>
        <v>6.6213999999999995E-2</v>
      </c>
      <c r="E22" s="232">
        <f>'[1]Podklady RZ'!E287</f>
        <v>4.6188E-2</v>
      </c>
      <c r="F22" s="157">
        <f>'[1]Podklady RZ'!F287</f>
        <v>2.5381000000000001E-2</v>
      </c>
      <c r="G22" s="233">
        <f>'[1]Podklady RZ'!G287</f>
        <v>1.8022E-2</v>
      </c>
      <c r="H22" s="232">
        <f>'[1]Podklady RZ'!H287</f>
        <v>1.5571E-2</v>
      </c>
      <c r="I22" s="157">
        <f>'[1]Podklady RZ'!I287</f>
        <v>1.9588000000000001E-2</v>
      </c>
      <c r="J22" s="233">
        <f>'[1]Podklady RZ'!J287</f>
        <v>3.0536000000000001E-2</v>
      </c>
      <c r="K22" s="232">
        <f>'[1]Podklady RZ'!K287</f>
        <v>4.8562000000000001E-2</v>
      </c>
      <c r="L22" s="157">
        <f>'[1]Podklady RZ'!L287</f>
        <v>7.8447000000000003E-2</v>
      </c>
      <c r="M22" s="233">
        <f>'[1]Podklady RZ'!M287</f>
        <v>8.1966999999999998E-2</v>
      </c>
      <c r="N22" s="157">
        <f>'[1]Podklady RZ'!N287</f>
        <v>0.58686199999999999</v>
      </c>
      <c r="O22" s="164">
        <f>'[1]Podklady RZ'!O287</f>
        <v>2.7450388147217059E-4</v>
      </c>
      <c r="P22" s="81"/>
      <c r="U22" s="97"/>
    </row>
    <row r="23" spans="1:21">
      <c r="A23" s="127" t="s">
        <v>236</v>
      </c>
      <c r="B23" s="232">
        <f>'[1]Podklady RZ'!B288</f>
        <v>0</v>
      </c>
      <c r="C23" s="157">
        <f>'[1]Podklady RZ'!C288</f>
        <v>0</v>
      </c>
      <c r="D23" s="233">
        <f>'[1]Podklady RZ'!D288</f>
        <v>0</v>
      </c>
      <c r="E23" s="232">
        <f>'[1]Podklady RZ'!E288</f>
        <v>0</v>
      </c>
      <c r="F23" s="157">
        <f>'[1]Podklady RZ'!F288</f>
        <v>0</v>
      </c>
      <c r="G23" s="233">
        <f>'[1]Podklady RZ'!G288</f>
        <v>0</v>
      </c>
      <c r="H23" s="232">
        <f>'[1]Podklady RZ'!H288</f>
        <v>0</v>
      </c>
      <c r="I23" s="157">
        <f>'[1]Podklady RZ'!I288</f>
        <v>0</v>
      </c>
      <c r="J23" s="233">
        <f>'[1]Podklady RZ'!J288</f>
        <v>0</v>
      </c>
      <c r="K23" s="232">
        <f>'[1]Podklady RZ'!K288</f>
        <v>0</v>
      </c>
      <c r="L23" s="157">
        <f>'[1]Podklady RZ'!L288</f>
        <v>0</v>
      </c>
      <c r="M23" s="233">
        <f>'[1]Podklady RZ'!M288</f>
        <v>0</v>
      </c>
      <c r="N23" s="157">
        <f>'[1]Podklady RZ'!N288</f>
        <v>0</v>
      </c>
      <c r="O23" s="164">
        <f>'[1]Podklady RZ'!O288</f>
        <v>0</v>
      </c>
      <c r="P23" s="81"/>
      <c r="U23" s="97"/>
    </row>
    <row r="24" spans="1:21">
      <c r="A24" s="127" t="s">
        <v>237</v>
      </c>
      <c r="B24" s="232">
        <f>'[1]Podklady RZ'!B289</f>
        <v>5.2518899999999995</v>
      </c>
      <c r="C24" s="157">
        <f>'[1]Podklady RZ'!C289</f>
        <v>1.895815</v>
      </c>
      <c r="D24" s="233">
        <f>'[1]Podklady RZ'!D289</f>
        <v>0.595696</v>
      </c>
      <c r="E24" s="232">
        <f>'[1]Podklady RZ'!E289</f>
        <v>5.3397119999999996</v>
      </c>
      <c r="F24" s="157">
        <f>'[1]Podklady RZ'!F289</f>
        <v>4.6835999999999996E-2</v>
      </c>
      <c r="G24" s="233">
        <f>'[1]Podklady RZ'!G289</f>
        <v>2.6794169999999999</v>
      </c>
      <c r="H24" s="232">
        <f>'[1]Podklady RZ'!H289</f>
        <v>4.8462000000000005E-2</v>
      </c>
      <c r="I24" s="157">
        <f>'[1]Podklady RZ'!I289</f>
        <v>4.9301000000000005E-2</v>
      </c>
      <c r="J24" s="233">
        <f>'[1]Podklady RZ'!J289</f>
        <v>0.168487</v>
      </c>
      <c r="K24" s="232">
        <f>'[1]Podklady RZ'!K289</f>
        <v>0.36396200000000001</v>
      </c>
      <c r="L24" s="157">
        <f>'[1]Podklady RZ'!L289</f>
        <v>3.457084</v>
      </c>
      <c r="M24" s="233">
        <f>'[1]Podklady RZ'!M289</f>
        <v>0.68748799999999999</v>
      </c>
      <c r="N24" s="157">
        <f>'[1]Podklady RZ'!N289</f>
        <v>20.584149999999998</v>
      </c>
      <c r="O24" s="164">
        <f>'[1]Podklady RZ'!O289</f>
        <v>9.926771065631157E-2</v>
      </c>
      <c r="P24" s="81"/>
      <c r="U24" s="97"/>
    </row>
    <row r="25" spans="1:21">
      <c r="A25" s="127" t="s">
        <v>238</v>
      </c>
      <c r="B25" s="232">
        <f>'[1]Podklady RZ'!B290</f>
        <v>80.732166000000007</v>
      </c>
      <c r="C25" s="157">
        <f>'[1]Podklady RZ'!C290</f>
        <v>63.278947999999971</v>
      </c>
      <c r="D25" s="233">
        <f>'[1]Podklady RZ'!D290</f>
        <v>53.083939000000001</v>
      </c>
      <c r="E25" s="232">
        <f>'[1]Podklady RZ'!E290</f>
        <v>33.197043000000008</v>
      </c>
      <c r="F25" s="157">
        <f>'[1]Podklady RZ'!F290</f>
        <v>30.550278000000002</v>
      </c>
      <c r="G25" s="233">
        <f>'[1]Podklady RZ'!G290</f>
        <v>22.499607000000005</v>
      </c>
      <c r="H25" s="232">
        <f>'[1]Podklady RZ'!H290</f>
        <v>18.100138999999999</v>
      </c>
      <c r="I25" s="157">
        <f>'[1]Podklady RZ'!I290</f>
        <v>15.690106999999999</v>
      </c>
      <c r="J25" s="233">
        <f>'[1]Podklady RZ'!J290</f>
        <v>27.604823000000003</v>
      </c>
      <c r="K25" s="232">
        <f>'[1]Podklady RZ'!K290</f>
        <v>41.442421000000003</v>
      </c>
      <c r="L25" s="157">
        <f>'[1]Podklady RZ'!L290</f>
        <v>61.375825000000013</v>
      </c>
      <c r="M25" s="233">
        <f>'[1]Podklady RZ'!M290</f>
        <v>69.603882000000013</v>
      </c>
      <c r="N25" s="157">
        <f>'[1]Podklady RZ'!N290</f>
        <v>517.15917800000011</v>
      </c>
      <c r="O25" s="164">
        <f>'[1]Podklady RZ'!O290</f>
        <v>2.6115965216507359E-2</v>
      </c>
      <c r="P25" s="81"/>
      <c r="U25" s="78"/>
    </row>
    <row r="26" spans="1:21" ht="13.5" customHeight="1">
      <c r="A26" s="125" t="s">
        <v>314</v>
      </c>
      <c r="B26" s="230">
        <f>'[1]Podklady RZ'!B291</f>
        <v>637.11773199999982</v>
      </c>
      <c r="C26" s="156">
        <f>'[1]Podklady RZ'!C291</f>
        <v>433.80238200000002</v>
      </c>
      <c r="D26" s="231">
        <f>'[1]Podklady RZ'!D291</f>
        <v>396.97240200000005</v>
      </c>
      <c r="E26" s="230">
        <f>'[1]Podklady RZ'!E291</f>
        <v>282.91904300000004</v>
      </c>
      <c r="F26" s="156">
        <f>'[1]Podklady RZ'!F291</f>
        <v>166.03980999999999</v>
      </c>
      <c r="G26" s="231">
        <f>'[1]Podklady RZ'!G291</f>
        <v>123.84033299999997</v>
      </c>
      <c r="H26" s="230">
        <f>'[1]Podklady RZ'!H291</f>
        <v>108.46438499999998</v>
      </c>
      <c r="I26" s="156">
        <f>'[1]Podklady RZ'!I291</f>
        <v>108.54898599999999</v>
      </c>
      <c r="J26" s="231">
        <f>'[1]Podklady RZ'!J291</f>
        <v>171.405576</v>
      </c>
      <c r="K26" s="230">
        <f>'[1]Podklady RZ'!K291</f>
        <v>311.95705000000004</v>
      </c>
      <c r="L26" s="156">
        <f>'[1]Podklady RZ'!L291</f>
        <v>487.08768600000002</v>
      </c>
      <c r="M26" s="231">
        <f>'[1]Podklady RZ'!M291</f>
        <v>572.53127900000004</v>
      </c>
      <c r="N26" s="156">
        <f>'[1]Podklady RZ'!N291</f>
        <v>3800.6866639999998</v>
      </c>
      <c r="O26" s="163">
        <f>'[1]Podklady RZ'!O291</f>
        <v>5.7649152838004696E-2</v>
      </c>
      <c r="P26" s="10"/>
      <c r="U26" s="8"/>
    </row>
    <row r="27" spans="1:21" ht="12.75" customHeight="1">
      <c r="A27" s="127" t="s">
        <v>297</v>
      </c>
      <c r="B27" s="232">
        <f>'[1]Podklady RZ'!B292</f>
        <v>109.78600799999998</v>
      </c>
      <c r="C27" s="157">
        <f>'[1]Podklady RZ'!C292</f>
        <v>79.789570999999995</v>
      </c>
      <c r="D27" s="233">
        <f>'[1]Podklady RZ'!D292</f>
        <v>71.143126999999993</v>
      </c>
      <c r="E27" s="232">
        <f>'[1]Podklady RZ'!E292</f>
        <v>61.852875000000004</v>
      </c>
      <c r="F27" s="157">
        <f>'[1]Podklady RZ'!F292</f>
        <v>49.059232000000002</v>
      </c>
      <c r="G27" s="233">
        <f>'[1]Podklady RZ'!G292</f>
        <v>42.409002999999991</v>
      </c>
      <c r="H27" s="232">
        <f>'[1]Podklady RZ'!H292</f>
        <v>37.416681999999994</v>
      </c>
      <c r="I27" s="157">
        <f>'[1]Podklady RZ'!I292</f>
        <v>38.433004999999994</v>
      </c>
      <c r="J27" s="233">
        <f>'[1]Podklady RZ'!J292</f>
        <v>43.290683999999999</v>
      </c>
      <c r="K27" s="232">
        <f>'[1]Podklady RZ'!K292</f>
        <v>55.515021999999995</v>
      </c>
      <c r="L27" s="157">
        <f>'[1]Podklady RZ'!L292</f>
        <v>76.179079999999999</v>
      </c>
      <c r="M27" s="233">
        <f>'[1]Podklady RZ'!M292</f>
        <v>79.184713000000016</v>
      </c>
      <c r="N27" s="157">
        <f>'[1]Podklady RZ'!N292</f>
        <v>744.05900199999996</v>
      </c>
      <c r="O27" s="164">
        <f>'[1]Podklady RZ'!O292</f>
        <v>5.0474698453879412E-2</v>
      </c>
      <c r="P27" s="81"/>
      <c r="U27" s="8"/>
    </row>
    <row r="28" spans="1:21" ht="12.75" customHeight="1">
      <c r="A28" s="127" t="s">
        <v>298</v>
      </c>
      <c r="B28" s="232">
        <f>'[1]Podklady RZ'!B293</f>
        <v>3.8097000000000003</v>
      </c>
      <c r="C28" s="157">
        <f>'[1]Podklady RZ'!C293</f>
        <v>3.4833699999999999</v>
      </c>
      <c r="D28" s="233">
        <f>'[1]Podklady RZ'!D293</f>
        <v>3.36856</v>
      </c>
      <c r="E28" s="232">
        <f>'[1]Podklady RZ'!E293</f>
        <v>2.6022599999999998</v>
      </c>
      <c r="F28" s="157">
        <f>'[1]Podklady RZ'!F293</f>
        <v>1.4702999999999999</v>
      </c>
      <c r="G28" s="233">
        <f>'[1]Podklady RZ'!G293</f>
        <v>0.96049000000000007</v>
      </c>
      <c r="H28" s="232">
        <f>'[1]Podklady RZ'!H293</f>
        <v>0.93386999999999998</v>
      </c>
      <c r="I28" s="157">
        <f>'[1]Podklady RZ'!I293</f>
        <v>0.93376999999999999</v>
      </c>
      <c r="J28" s="233">
        <f>'[1]Podklady RZ'!J293</f>
        <v>1.2053099999999999</v>
      </c>
      <c r="K28" s="232">
        <f>'[1]Podklady RZ'!K293</f>
        <v>2.5400500000000004</v>
      </c>
      <c r="L28" s="157">
        <f>'[1]Podklady RZ'!L293</f>
        <v>3.4476500000000003</v>
      </c>
      <c r="M28" s="233">
        <f>'[1]Podklady RZ'!M293</f>
        <v>4.02468</v>
      </c>
      <c r="N28" s="157">
        <f>'[1]Podklady RZ'!N293</f>
        <v>28.780010000000001</v>
      </c>
      <c r="O28" s="164">
        <f>'[1]Podklady RZ'!O293</f>
        <v>1.2814156987383975E-2</v>
      </c>
      <c r="P28" s="81"/>
      <c r="U28" s="8"/>
    </row>
    <row r="29" spans="1:21" ht="12.75" customHeight="1">
      <c r="A29" s="127" t="s">
        <v>299</v>
      </c>
      <c r="B29" s="232">
        <f>'[1]Podklady RZ'!B294</f>
        <v>8.7346299999999992</v>
      </c>
      <c r="C29" s="157">
        <f>'[1]Podklady RZ'!C294</f>
        <v>4.9499839999999997</v>
      </c>
      <c r="D29" s="233">
        <f>'[1]Podklady RZ'!D294</f>
        <v>4.6419390000000007</v>
      </c>
      <c r="E29" s="232">
        <f>'[1]Podklady RZ'!E294</f>
        <v>2.7534540000000001</v>
      </c>
      <c r="F29" s="157">
        <f>'[1]Podklady RZ'!F294</f>
        <v>0.59474099999999996</v>
      </c>
      <c r="G29" s="233">
        <f>'[1]Podklady RZ'!G294</f>
        <v>0.28457100000000002</v>
      </c>
      <c r="H29" s="232">
        <f>'[1]Podklady RZ'!H294</f>
        <v>0.242342</v>
      </c>
      <c r="I29" s="157">
        <f>'[1]Podklady RZ'!I294</f>
        <v>0.23815699999999998</v>
      </c>
      <c r="J29" s="233">
        <f>'[1]Podklady RZ'!J294</f>
        <v>0.77277700000000005</v>
      </c>
      <c r="K29" s="232">
        <f>'[1]Podklady RZ'!K294</f>
        <v>3.1633830000000001</v>
      </c>
      <c r="L29" s="157">
        <f>'[1]Podklady RZ'!L294</f>
        <v>5.9965989999999998</v>
      </c>
      <c r="M29" s="233">
        <f>'[1]Podklady RZ'!M294</f>
        <v>7.4406320000000008</v>
      </c>
      <c r="N29" s="157">
        <f>'[1]Podklady RZ'!N294</f>
        <v>39.813209000000008</v>
      </c>
      <c r="O29" s="164">
        <f>'[1]Podklady RZ'!O294</f>
        <v>7.4810591645739735E-2</v>
      </c>
      <c r="P29" s="81"/>
      <c r="U29" s="8"/>
    </row>
    <row r="30" spans="1:21" ht="12.75" customHeight="1">
      <c r="A30" s="127" t="s">
        <v>300</v>
      </c>
      <c r="B30" s="232">
        <f>'[1]Podklady RZ'!B295</f>
        <v>0.78571800000000003</v>
      </c>
      <c r="C30" s="157">
        <f>'[1]Podklady RZ'!C295</f>
        <v>0.5512760000000001</v>
      </c>
      <c r="D30" s="233">
        <f>'[1]Podklady RZ'!D295</f>
        <v>0.50798200000000004</v>
      </c>
      <c r="E30" s="232">
        <f>'[1]Podklady RZ'!E295</f>
        <v>0.39335299999999995</v>
      </c>
      <c r="F30" s="157">
        <f>'[1]Podklady RZ'!F295</f>
        <v>0.17425399999999999</v>
      </c>
      <c r="G30" s="233">
        <f>'[1]Podklady RZ'!G295</f>
        <v>0.140101</v>
      </c>
      <c r="H30" s="232">
        <f>'[1]Podklady RZ'!H295</f>
        <v>0.12311099999999998</v>
      </c>
      <c r="I30" s="157">
        <f>'[1]Podklady RZ'!I295</f>
        <v>0.121848</v>
      </c>
      <c r="J30" s="233">
        <f>'[1]Podklady RZ'!J295</f>
        <v>0.17498900000000001</v>
      </c>
      <c r="K30" s="232">
        <f>'[1]Podklady RZ'!K295</f>
        <v>0.41347699999999998</v>
      </c>
      <c r="L30" s="157">
        <f>'[1]Podklady RZ'!L295</f>
        <v>0.70813599999999999</v>
      </c>
      <c r="M30" s="233">
        <f>'[1]Podklady RZ'!M295</f>
        <v>0.80410199999999998</v>
      </c>
      <c r="N30" s="157">
        <f>'[1]Podklady RZ'!N295</f>
        <v>4.8983470000000002</v>
      </c>
      <c r="O30" s="164">
        <f>'[1]Podklady RZ'!O295</f>
        <v>2.0611021140760074E-2</v>
      </c>
      <c r="P30" s="81"/>
    </row>
    <row r="31" spans="1:21">
      <c r="A31" s="127" t="s">
        <v>301</v>
      </c>
      <c r="B31" s="232">
        <f>'[1]Podklady RZ'!B296</f>
        <v>2.9071340000000001</v>
      </c>
      <c r="C31" s="157">
        <f>'[1]Podklady RZ'!C296</f>
        <v>2.1619360000000003</v>
      </c>
      <c r="D31" s="233">
        <f>'[1]Podklady RZ'!D296</f>
        <v>2.1901289999999998</v>
      </c>
      <c r="E31" s="232">
        <f>'[1]Podklady RZ'!E296</f>
        <v>1.781166</v>
      </c>
      <c r="F31" s="157">
        <f>'[1]Podklady RZ'!F296</f>
        <v>1.2923370000000001</v>
      </c>
      <c r="G31" s="233">
        <f>'[1]Podklady RZ'!G296</f>
        <v>0.70380199999999993</v>
      </c>
      <c r="H31" s="232">
        <f>'[1]Podklady RZ'!H296</f>
        <v>0.69824800000000009</v>
      </c>
      <c r="I31" s="157">
        <f>'[1]Podklady RZ'!I296</f>
        <v>0.55218899999999993</v>
      </c>
      <c r="J31" s="233">
        <f>'[1]Podklady RZ'!J296</f>
        <v>1.086349</v>
      </c>
      <c r="K31" s="232">
        <f>'[1]Podklady RZ'!K296</f>
        <v>1.7008320000000001</v>
      </c>
      <c r="L31" s="157">
        <f>'[1]Podklady RZ'!L296</f>
        <v>2.418831</v>
      </c>
      <c r="M31" s="233">
        <f>'[1]Podklady RZ'!M296</f>
        <v>3.0074229999999997</v>
      </c>
      <c r="N31" s="157">
        <f>'[1]Podklady RZ'!N296</f>
        <v>20.500375999999999</v>
      </c>
      <c r="O31" s="164">
        <f>'[1]Podklady RZ'!O296</f>
        <v>3.8861606182674875E-2</v>
      </c>
      <c r="P31" s="81"/>
    </row>
    <row r="32" spans="1:21">
      <c r="A32" s="127" t="s">
        <v>302</v>
      </c>
      <c r="B32" s="232">
        <f>'[1]Podklady RZ'!B297</f>
        <v>323.07284199999992</v>
      </c>
      <c r="C32" s="157">
        <f>'[1]Podklady RZ'!C297</f>
        <v>219.92558700000006</v>
      </c>
      <c r="D32" s="233">
        <f>'[1]Podklady RZ'!D297</f>
        <v>202.17505400000005</v>
      </c>
      <c r="E32" s="232">
        <f>'[1]Podklady RZ'!E297</f>
        <v>137.17861300000004</v>
      </c>
      <c r="F32" s="157">
        <f>'[1]Podklady RZ'!F297</f>
        <v>76.883838999999995</v>
      </c>
      <c r="G32" s="233">
        <f>'[1]Podklady RZ'!G297</f>
        <v>53.941672999999987</v>
      </c>
      <c r="H32" s="232">
        <f>'[1]Podklady RZ'!H297</f>
        <v>48.513909999999996</v>
      </c>
      <c r="I32" s="157">
        <f>'[1]Podklady RZ'!I297</f>
        <v>47.07612799999999</v>
      </c>
      <c r="J32" s="233">
        <f>'[1]Podklady RZ'!J297</f>
        <v>84.196827999999996</v>
      </c>
      <c r="K32" s="232">
        <f>'[1]Podklady RZ'!K297</f>
        <v>159.21955400000002</v>
      </c>
      <c r="L32" s="157">
        <f>'[1]Podklady RZ'!L297</f>
        <v>254.59813400000004</v>
      </c>
      <c r="M32" s="233">
        <f>'[1]Podklady RZ'!M297</f>
        <v>306.41790000000003</v>
      </c>
      <c r="N32" s="157">
        <f>'[1]Podklady RZ'!N297</f>
        <v>1913.2000620000003</v>
      </c>
      <c r="O32" s="164">
        <f>'[1]Podklady RZ'!O297</f>
        <v>6.1837850372921208E-2</v>
      </c>
      <c r="P32" s="81"/>
    </row>
    <row r="33" spans="1:16">
      <c r="A33" s="127" t="s">
        <v>303</v>
      </c>
      <c r="B33" s="232">
        <f>'[1]Podklady RZ'!B298</f>
        <v>170.92996299999996</v>
      </c>
      <c r="C33" s="157">
        <f>'[1]Podklady RZ'!C298</f>
        <v>111.38898900000001</v>
      </c>
      <c r="D33" s="233">
        <f>'[1]Podklady RZ'!D298</f>
        <v>101.817369</v>
      </c>
      <c r="E33" s="232">
        <f>'[1]Podklady RZ'!E298</f>
        <v>69.158410000000018</v>
      </c>
      <c r="F33" s="157">
        <f>'[1]Podklady RZ'!F298</f>
        <v>32.585332000000001</v>
      </c>
      <c r="G33" s="233">
        <f>'[1]Podklady RZ'!G298</f>
        <v>22.609305999999997</v>
      </c>
      <c r="H33" s="232">
        <f>'[1]Podklady RZ'!H298</f>
        <v>18.217065999999996</v>
      </c>
      <c r="I33" s="157">
        <f>'[1]Podklady RZ'!I298</f>
        <v>18.663651000000002</v>
      </c>
      <c r="J33" s="233">
        <f>'[1]Podklady RZ'!J298</f>
        <v>36.069114000000006</v>
      </c>
      <c r="K33" s="232">
        <f>'[1]Podklady RZ'!K298</f>
        <v>81.056983999999986</v>
      </c>
      <c r="L33" s="157">
        <f>'[1]Podklady RZ'!L298</f>
        <v>130.196541</v>
      </c>
      <c r="M33" s="233">
        <f>'[1]Podklady RZ'!M298</f>
        <v>156.03964799999997</v>
      </c>
      <c r="N33" s="157">
        <f>'[1]Podklady RZ'!N298</f>
        <v>948.73237299999982</v>
      </c>
      <c r="O33" s="164">
        <f>'[1]Podklady RZ'!O298</f>
        <v>6.2417969438400153E-2</v>
      </c>
      <c r="P33" s="81"/>
    </row>
    <row r="34" spans="1:16">
      <c r="A34" s="127" t="s">
        <v>236</v>
      </c>
      <c r="B34" s="232">
        <f>'[1]Podklady RZ'!B299</f>
        <v>17.091737000000006</v>
      </c>
      <c r="C34" s="157">
        <f>'[1]Podklady RZ'!C299</f>
        <v>11.551669</v>
      </c>
      <c r="D34" s="233">
        <f>'[1]Podklady RZ'!D299</f>
        <v>11.128241999999998</v>
      </c>
      <c r="E34" s="232">
        <f>'[1]Podklady RZ'!E299</f>
        <v>7.1989119999999991</v>
      </c>
      <c r="F34" s="157">
        <f>'[1]Podklady RZ'!F299</f>
        <v>3.9797749999999996</v>
      </c>
      <c r="G34" s="233">
        <f>'[1]Podklady RZ'!G299</f>
        <v>2.7913870000000003</v>
      </c>
      <c r="H34" s="232">
        <f>'[1]Podklady RZ'!H299</f>
        <v>2.319156</v>
      </c>
      <c r="I34" s="157">
        <f>'[1]Podklady RZ'!I299</f>
        <v>2.5302379999999998</v>
      </c>
      <c r="J34" s="233">
        <f>'[1]Podklady RZ'!J299</f>
        <v>4.6095250000000005</v>
      </c>
      <c r="K34" s="232">
        <f>'[1]Podklady RZ'!K299</f>
        <v>8.3477480000000011</v>
      </c>
      <c r="L34" s="157">
        <f>'[1]Podklady RZ'!L299</f>
        <v>13.542714999999999</v>
      </c>
      <c r="M34" s="233">
        <f>'[1]Podklady RZ'!M299</f>
        <v>15.612181000000003</v>
      </c>
      <c r="N34" s="157">
        <f>'[1]Podklady RZ'!N299</f>
        <v>100.70328500000001</v>
      </c>
      <c r="O34" s="164">
        <f>'[1]Podklady RZ'!O299</f>
        <v>6.6926340949878912E-2</v>
      </c>
      <c r="P34" s="81"/>
    </row>
    <row r="35" spans="1:16" ht="12" customHeight="1">
      <c r="A35" s="151" t="s">
        <v>315</v>
      </c>
      <c r="B35" s="65"/>
      <c r="C35" s="65"/>
      <c r="D35" s="8"/>
      <c r="F35" s="10"/>
      <c r="G35" s="10"/>
      <c r="H35" s="10"/>
      <c r="I35" s="10"/>
      <c r="J35" s="10"/>
      <c r="K35" s="10"/>
      <c r="O35" s="3"/>
    </row>
    <row r="36" spans="1:16">
      <c r="A36" s="151"/>
      <c r="B36" s="65"/>
      <c r="C36" s="65"/>
    </row>
    <row r="37" spans="1:16">
      <c r="B37" s="8"/>
      <c r="C37" s="8"/>
      <c r="D37" s="8"/>
    </row>
    <row r="38" spans="1:16">
      <c r="B38" s="8"/>
      <c r="C38" s="8"/>
      <c r="D38" s="8"/>
    </row>
    <row r="39" spans="1:16">
      <c r="B39" s="8"/>
      <c r="C39" s="8"/>
      <c r="D39" s="8"/>
      <c r="M39" s="10" t="s">
        <v>316</v>
      </c>
      <c r="N39" s="84">
        <f>O7</f>
        <v>5.7680279418249214E-2</v>
      </c>
    </row>
    <row r="40" spans="1:16">
      <c r="B40" s="1"/>
      <c r="C40" s="1"/>
      <c r="D40" s="1"/>
      <c r="M40" s="10" t="s">
        <v>215</v>
      </c>
      <c r="N40" s="84">
        <f>O8</f>
        <v>4.8335530898393285E-2</v>
      </c>
    </row>
    <row r="41" spans="1:16">
      <c r="B41" s="8"/>
      <c r="C41" s="8"/>
      <c r="D41" s="8"/>
      <c r="M41" s="10" t="s">
        <v>219</v>
      </c>
      <c r="N41" s="84">
        <f>O9</f>
        <v>5.4253155805020215E-2</v>
      </c>
    </row>
  </sheetData>
  <mergeCells count="7">
    <mergeCell ref="A5:A6"/>
    <mergeCell ref="O5:O6"/>
    <mergeCell ref="B5:D5"/>
    <mergeCell ref="E5:G5"/>
    <mergeCell ref="H5:J5"/>
    <mergeCell ref="K5:M5"/>
    <mergeCell ref="N5:N6"/>
  </mergeCells>
  <conditionalFormatting sqref="O10:O25">
    <cfRule type="dataBar" priority="2">
      <dataBar>
        <cfvo type="num" val="0"/>
        <cfvo type="num" val="1"/>
        <color theme="9"/>
      </dataBar>
      <extLst>
        <ext xmlns:x14="http://schemas.microsoft.com/office/spreadsheetml/2009/9/main" uri="{B025F937-C7B1-47D3-B67F-A62EFF666E3E}">
          <x14:id>{029605AC-0507-4D5B-8D5B-24A1B2AF878B}</x14:id>
        </ext>
      </extLst>
    </cfRule>
  </conditionalFormatting>
  <conditionalFormatting sqref="O27:O34">
    <cfRule type="dataBar" priority="1">
      <dataBar>
        <cfvo type="num" val="0"/>
        <cfvo type="num" val="1"/>
        <color theme="9"/>
      </dataBar>
      <extLst>
        <ext xmlns:x14="http://schemas.microsoft.com/office/spreadsheetml/2009/9/main" uri="{B025F937-C7B1-47D3-B67F-A62EFF666E3E}">
          <x14:id>{98E4EA45-E805-420E-AF4E-163985420ECC}</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029605AC-0507-4D5B-8D5B-24A1B2AF878B}">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 xmlns:xm="http://schemas.microsoft.com/office/excel/2006/main">
          <x14:cfRule type="dataBar" id="{98E4EA45-E805-420E-AF4E-163985420ECC}">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2"/>
  <dimension ref="A1:U38"/>
  <sheetViews>
    <sheetView showGridLines="0" zoomScaleNormal="100" workbookViewId="0">
      <selection activeCell="B3" sqref="B3:M6"/>
    </sheetView>
  </sheetViews>
  <sheetFormatPr defaultColWidth="9.140625" defaultRowHeight="12"/>
  <cols>
    <col min="1" max="1" width="9.42578125" style="7" customWidth="1"/>
    <col min="2" max="2" width="14.42578125" style="7" customWidth="1"/>
    <col min="3" max="3" width="8" style="7" customWidth="1"/>
    <col min="4" max="4" width="14.42578125" style="7" customWidth="1"/>
    <col min="5" max="5" width="8" style="7" customWidth="1"/>
    <col min="6" max="6" width="14.42578125" style="7" customWidth="1"/>
    <col min="7" max="7" width="8" style="7" customWidth="1"/>
    <col min="8" max="8" width="14.42578125" style="7" customWidth="1"/>
    <col min="9" max="9" width="8" style="7" customWidth="1"/>
    <col min="10" max="10" width="14.42578125" style="7" customWidth="1"/>
    <col min="11" max="11" width="8" style="7" customWidth="1"/>
    <col min="12" max="12" width="14.42578125" style="7" customWidth="1"/>
    <col min="13" max="13" width="8" style="7" customWidth="1"/>
    <col min="14" max="26" width="9.140625" style="7" customWidth="1"/>
    <col min="27" max="16384" width="9.140625" style="7"/>
  </cols>
  <sheetData>
    <row r="1" spans="1:21" ht="18">
      <c r="A1" s="13" t="s">
        <v>24</v>
      </c>
      <c r="B1" s="78"/>
      <c r="C1" s="78"/>
      <c r="D1" s="78"/>
      <c r="E1" s="78"/>
      <c r="F1" s="78"/>
      <c r="G1" s="78"/>
      <c r="H1" s="78"/>
      <c r="I1" s="78"/>
      <c r="J1" s="78"/>
      <c r="K1" s="78"/>
      <c r="L1" s="78"/>
      <c r="M1" s="71" t="e">
        <f>CONTENTS!#REF!</f>
        <v>#REF!</v>
      </c>
      <c r="N1" s="81"/>
      <c r="O1" s="78"/>
    </row>
    <row r="2" spans="1:21" ht="7.5" customHeight="1">
      <c r="A2" s="13"/>
      <c r="B2" s="78"/>
      <c r="C2" s="78"/>
      <c r="D2" s="78"/>
      <c r="E2" s="78"/>
      <c r="F2" s="78"/>
      <c r="G2" s="78"/>
      <c r="H2" s="78"/>
      <c r="I2" s="78"/>
      <c r="J2" s="78"/>
      <c r="K2" s="78"/>
      <c r="L2" s="78"/>
      <c r="M2" s="78"/>
      <c r="N2" s="81"/>
      <c r="O2" s="78"/>
    </row>
    <row r="3" spans="1:21">
      <c r="A3" s="16"/>
      <c r="B3" s="284"/>
      <c r="C3" s="284"/>
      <c r="D3" s="284"/>
      <c r="E3" s="284"/>
      <c r="F3" s="284"/>
      <c r="G3" s="285"/>
      <c r="H3" s="286"/>
      <c r="I3" s="284"/>
      <c r="J3" s="284"/>
      <c r="K3" s="284"/>
      <c r="L3" s="284"/>
      <c r="M3" s="284"/>
      <c r="N3" s="47"/>
    </row>
    <row r="4" spans="1:21" ht="13.5" customHeight="1">
      <c r="A4" s="16"/>
      <c r="B4" s="287"/>
      <c r="C4" s="288"/>
      <c r="D4" s="288"/>
      <c r="E4" s="288"/>
      <c r="F4" s="288"/>
      <c r="G4" s="289"/>
      <c r="H4" s="287"/>
      <c r="I4" s="288"/>
      <c r="J4" s="288"/>
      <c r="K4" s="288"/>
      <c r="L4" s="288"/>
      <c r="M4" s="288"/>
      <c r="N4" s="48"/>
    </row>
    <row r="5" spans="1:21">
      <c r="A5" s="16"/>
      <c r="B5" s="282"/>
      <c r="C5" s="290"/>
      <c r="D5" s="282"/>
      <c r="E5" s="290"/>
      <c r="F5" s="282"/>
      <c r="G5" s="290"/>
      <c r="H5" s="282"/>
      <c r="I5" s="290"/>
      <c r="J5" s="282"/>
      <c r="K5" s="290"/>
      <c r="L5" s="282"/>
      <c r="M5" s="283"/>
      <c r="N5" s="49"/>
    </row>
    <row r="6" spans="1:21">
      <c r="A6" s="14"/>
      <c r="B6" s="59"/>
      <c r="C6" s="29"/>
      <c r="D6" s="29"/>
      <c r="E6" s="29"/>
      <c r="F6" s="29"/>
      <c r="G6" s="29"/>
      <c r="H6" s="29"/>
      <c r="I6" s="29"/>
      <c r="J6" s="29"/>
      <c r="K6" s="29"/>
      <c r="L6" s="29"/>
      <c r="M6" s="30"/>
      <c r="N6" s="49"/>
    </row>
    <row r="7" spans="1:21">
      <c r="A7" s="295"/>
      <c r="B7" s="293"/>
      <c r="C7" s="294"/>
      <c r="D7" s="294"/>
      <c r="E7" s="294"/>
      <c r="F7" s="294"/>
      <c r="G7" s="297"/>
      <c r="H7" s="293"/>
      <c r="I7" s="294"/>
      <c r="J7" s="294"/>
      <c r="K7" s="294"/>
      <c r="L7" s="294"/>
      <c r="M7" s="294"/>
      <c r="N7" s="50"/>
    </row>
    <row r="8" spans="1:21">
      <c r="A8" s="296"/>
      <c r="B8" s="31"/>
      <c r="C8" s="43"/>
      <c r="D8" s="32"/>
      <c r="E8" s="43"/>
      <c r="F8" s="32"/>
      <c r="G8" s="43"/>
      <c r="H8" s="31"/>
      <c r="I8" s="43"/>
      <c r="J8" s="32"/>
      <c r="K8" s="43"/>
      <c r="L8" s="32"/>
      <c r="M8" s="43"/>
      <c r="N8" s="51"/>
    </row>
    <row r="9" spans="1:21">
      <c r="A9" s="33"/>
      <c r="B9" s="72"/>
      <c r="C9" s="73"/>
      <c r="D9" s="19"/>
      <c r="E9" s="73"/>
      <c r="F9" s="19"/>
      <c r="G9" s="73"/>
      <c r="H9" s="72"/>
      <c r="I9" s="73"/>
      <c r="J9" s="19"/>
      <c r="K9" s="73"/>
      <c r="L9" s="19"/>
      <c r="M9" s="73"/>
      <c r="N9" s="46"/>
      <c r="O9" s="83"/>
    </row>
    <row r="10" spans="1:21">
      <c r="A10" s="33"/>
      <c r="B10" s="72"/>
      <c r="C10" s="73"/>
      <c r="D10" s="19"/>
      <c r="E10" s="73"/>
      <c r="F10" s="19"/>
      <c r="G10" s="73"/>
      <c r="H10" s="72"/>
      <c r="I10" s="73"/>
      <c r="J10" s="19"/>
      <c r="K10" s="73"/>
      <c r="L10" s="19"/>
      <c r="M10" s="73"/>
      <c r="N10" s="46"/>
      <c r="O10" s="83"/>
    </row>
    <row r="11" spans="1:21">
      <c r="A11" s="25"/>
      <c r="B11" s="23"/>
      <c r="C11" s="73"/>
      <c r="D11" s="12"/>
      <c r="E11" s="73"/>
      <c r="F11" s="12"/>
      <c r="G11" s="73"/>
      <c r="H11" s="23"/>
      <c r="I11" s="73"/>
      <c r="J11" s="12"/>
      <c r="K11" s="73"/>
      <c r="L11" s="12"/>
      <c r="M11" s="73"/>
      <c r="N11" s="46"/>
      <c r="O11" s="83"/>
    </row>
    <row r="12" spans="1:21">
      <c r="A12" s="25"/>
      <c r="B12" s="72"/>
      <c r="C12" s="73"/>
      <c r="D12" s="19"/>
      <c r="E12" s="73"/>
      <c r="F12" s="19"/>
      <c r="G12" s="73"/>
      <c r="H12" s="72"/>
      <c r="I12" s="73"/>
      <c r="J12" s="19"/>
      <c r="K12" s="73"/>
      <c r="L12" s="19"/>
      <c r="M12" s="73"/>
      <c r="N12" s="46"/>
      <c r="O12" s="83"/>
    </row>
    <row r="13" spans="1:21">
      <c r="A13" s="25"/>
      <c r="B13" s="23"/>
      <c r="C13" s="73"/>
      <c r="D13" s="12"/>
      <c r="E13" s="73"/>
      <c r="F13" s="12"/>
      <c r="G13" s="73"/>
      <c r="H13" s="23"/>
      <c r="I13" s="73"/>
      <c r="J13" s="12"/>
      <c r="K13" s="73"/>
      <c r="L13" s="12"/>
      <c r="M13" s="73"/>
      <c r="N13" s="46"/>
      <c r="O13" s="83"/>
    </row>
    <row r="14" spans="1:21">
      <c r="A14" s="25"/>
      <c r="B14" s="72"/>
      <c r="C14" s="73"/>
      <c r="D14" s="19"/>
      <c r="E14" s="73"/>
      <c r="F14" s="19"/>
      <c r="G14" s="73"/>
      <c r="H14" s="72"/>
      <c r="I14" s="73"/>
      <c r="J14" s="19"/>
      <c r="K14" s="73"/>
      <c r="L14" s="19"/>
      <c r="M14" s="73"/>
      <c r="N14" s="46"/>
      <c r="O14" s="83"/>
      <c r="P14" s="18"/>
      <c r="Q14" s="36"/>
      <c r="R14" s="8"/>
      <c r="S14" s="8"/>
      <c r="T14" s="8"/>
      <c r="U14" s="8"/>
    </row>
    <row r="15" spans="1:21">
      <c r="A15" s="25"/>
      <c r="B15" s="72"/>
      <c r="C15" s="73"/>
      <c r="D15" s="19"/>
      <c r="E15" s="74"/>
      <c r="F15" s="19"/>
      <c r="G15" s="74"/>
      <c r="H15" s="72"/>
      <c r="I15" s="74"/>
      <c r="J15" s="19"/>
      <c r="K15" s="74"/>
      <c r="L15" s="19"/>
      <c r="M15" s="74"/>
      <c r="N15" s="46"/>
      <c r="O15" s="83"/>
      <c r="P15" s="18"/>
      <c r="Q15" s="36"/>
      <c r="R15" s="8"/>
      <c r="S15" s="8"/>
      <c r="T15" s="8"/>
      <c r="U15" s="8"/>
    </row>
    <row r="16" spans="1:21" ht="12.75" thickBot="1">
      <c r="A16" s="15"/>
      <c r="B16" s="21"/>
      <c r="C16" s="75"/>
      <c r="D16" s="5"/>
      <c r="E16" s="76"/>
      <c r="F16" s="5"/>
      <c r="G16" s="76"/>
      <c r="H16" s="21"/>
      <c r="I16" s="77"/>
      <c r="J16" s="5"/>
      <c r="K16" s="77"/>
      <c r="L16" s="5"/>
      <c r="M16" s="77"/>
      <c r="N16" s="46"/>
      <c r="O16" s="83"/>
      <c r="P16" s="18"/>
      <c r="Q16" s="36"/>
      <c r="R16" s="8"/>
      <c r="S16" s="8"/>
      <c r="T16" s="8"/>
      <c r="U16" s="8"/>
    </row>
    <row r="17" spans="1:20">
      <c r="A17" s="17"/>
      <c r="B17" s="78"/>
      <c r="C17" s="78"/>
      <c r="D17" s="78"/>
      <c r="E17" s="78"/>
      <c r="F17" s="78"/>
      <c r="G17" s="78"/>
      <c r="H17" s="78"/>
      <c r="I17" s="78"/>
      <c r="J17" s="78"/>
      <c r="K17" s="78"/>
      <c r="L17" s="79"/>
      <c r="M17" s="79"/>
      <c r="N17" s="80"/>
      <c r="O17" s="79"/>
    </row>
    <row r="18" spans="1:20">
      <c r="A18" s="26"/>
      <c r="B18" s="284"/>
      <c r="C18" s="284"/>
      <c r="D18" s="284"/>
      <c r="E18" s="284"/>
      <c r="F18" s="284"/>
      <c r="G18" s="285"/>
      <c r="N18" s="81"/>
      <c r="O18" s="78"/>
      <c r="P18" s="55"/>
      <c r="Q18" s="36"/>
      <c r="R18" s="8"/>
      <c r="S18" s="8"/>
      <c r="T18" s="8"/>
    </row>
    <row r="19" spans="1:20">
      <c r="A19" s="34"/>
      <c r="B19" s="298"/>
      <c r="C19" s="299"/>
      <c r="D19" s="299"/>
      <c r="E19" s="299"/>
      <c r="F19" s="299"/>
      <c r="G19" s="299"/>
      <c r="H19" s="81"/>
      <c r="I19" s="82"/>
      <c r="J19" s="10"/>
      <c r="K19" s="46"/>
      <c r="L19" s="10"/>
      <c r="M19" s="83"/>
      <c r="N19" s="81"/>
      <c r="O19" s="78"/>
      <c r="P19" s="55"/>
      <c r="Q19" s="36"/>
      <c r="R19" s="8"/>
      <c r="S19" s="8"/>
      <c r="T19" s="8"/>
    </row>
    <row r="20" spans="1:20">
      <c r="A20" s="35"/>
      <c r="B20" s="283"/>
      <c r="C20" s="290"/>
      <c r="D20" s="283"/>
      <c r="E20" s="290"/>
      <c r="F20" s="283"/>
      <c r="G20" s="290"/>
      <c r="H20" s="81"/>
      <c r="I20" s="82"/>
      <c r="J20" s="10"/>
      <c r="K20" s="46"/>
      <c r="L20" s="10"/>
      <c r="M20" s="83"/>
      <c r="N20" s="81"/>
      <c r="O20" s="78"/>
      <c r="P20" s="55"/>
      <c r="Q20" s="36"/>
      <c r="R20" s="42"/>
      <c r="S20" s="42"/>
      <c r="T20" s="42"/>
    </row>
    <row r="21" spans="1:20">
      <c r="A21" s="58"/>
      <c r="B21" s="59"/>
      <c r="C21" s="29"/>
      <c r="D21" s="29"/>
      <c r="E21" s="29"/>
      <c r="F21" s="29"/>
      <c r="G21" s="30"/>
      <c r="H21" s="81"/>
      <c r="I21" s="82"/>
      <c r="J21" s="10"/>
      <c r="K21" s="46"/>
      <c r="L21" s="10"/>
      <c r="M21" s="83"/>
      <c r="N21" s="81"/>
      <c r="O21" s="78"/>
      <c r="P21" s="55"/>
      <c r="Q21" s="36"/>
      <c r="R21" s="8"/>
      <c r="S21" s="8"/>
      <c r="T21" s="8"/>
    </row>
    <row r="22" spans="1:20">
      <c r="A22" s="291"/>
      <c r="B22" s="293"/>
      <c r="C22" s="294"/>
      <c r="D22" s="294"/>
      <c r="E22" s="294"/>
      <c r="F22" s="294"/>
      <c r="G22" s="294"/>
      <c r="H22" s="81"/>
      <c r="I22" s="82"/>
      <c r="J22" s="10"/>
      <c r="K22" s="46"/>
      <c r="L22" s="10"/>
      <c r="M22" s="83"/>
      <c r="N22" s="81"/>
      <c r="O22" s="78"/>
      <c r="P22" s="55"/>
      <c r="Q22" s="36"/>
      <c r="R22" s="8"/>
      <c r="S22" s="8"/>
      <c r="T22" s="8"/>
    </row>
    <row r="23" spans="1:20">
      <c r="A23" s="292"/>
      <c r="B23" s="31"/>
      <c r="C23" s="44"/>
      <c r="D23" s="32"/>
      <c r="E23" s="44"/>
      <c r="F23" s="32"/>
      <c r="G23" s="44"/>
      <c r="H23" s="78"/>
      <c r="I23" s="78"/>
      <c r="J23" s="10"/>
      <c r="K23" s="46"/>
      <c r="L23" s="10"/>
      <c r="M23" s="83"/>
      <c r="N23" s="81"/>
      <c r="O23" s="78"/>
      <c r="P23" s="55"/>
      <c r="Q23" s="36"/>
      <c r="R23" s="39"/>
      <c r="S23" s="42"/>
      <c r="T23" s="42"/>
    </row>
    <row r="24" spans="1:20">
      <c r="A24" s="27"/>
      <c r="B24" s="52"/>
      <c r="C24" s="40"/>
      <c r="D24" s="19"/>
      <c r="E24" s="40"/>
      <c r="F24" s="19"/>
      <c r="G24" s="40"/>
      <c r="H24" s="78"/>
      <c r="I24" s="78"/>
      <c r="J24" s="10"/>
      <c r="K24" s="46"/>
      <c r="L24" s="10"/>
      <c r="M24" s="83"/>
      <c r="N24" s="81"/>
      <c r="O24" s="82"/>
      <c r="T24" s="79"/>
    </row>
    <row r="25" spans="1:20">
      <c r="A25" s="27"/>
      <c r="B25" s="52"/>
      <c r="C25" s="40"/>
      <c r="D25" s="19"/>
      <c r="E25" s="40"/>
      <c r="F25" s="19"/>
      <c r="G25" s="40"/>
      <c r="H25" s="78"/>
      <c r="I25" s="78"/>
      <c r="J25" s="10"/>
      <c r="K25" s="46"/>
      <c r="L25" s="10"/>
      <c r="M25" s="83"/>
      <c r="N25" s="81"/>
      <c r="O25" s="82"/>
    </row>
    <row r="26" spans="1:20">
      <c r="A26" s="27"/>
      <c r="B26" s="52"/>
      <c r="C26" s="40"/>
      <c r="D26" s="19"/>
      <c r="E26" s="40"/>
      <c r="F26" s="19"/>
      <c r="G26" s="40"/>
      <c r="H26" s="78"/>
      <c r="I26" s="78"/>
      <c r="J26" s="10"/>
      <c r="K26" s="46"/>
      <c r="L26" s="10"/>
      <c r="M26" s="83"/>
      <c r="N26" s="81"/>
      <c r="O26" s="82"/>
    </row>
    <row r="27" spans="1:20" ht="12.75" thickBot="1">
      <c r="A27" s="28"/>
      <c r="B27" s="53"/>
      <c r="C27" s="41"/>
      <c r="D27" s="20"/>
      <c r="E27" s="41"/>
      <c r="F27" s="20"/>
      <c r="G27" s="41"/>
      <c r="H27" s="78"/>
      <c r="I27" s="78"/>
      <c r="J27" s="78"/>
      <c r="K27" s="78"/>
      <c r="L27" s="78"/>
      <c r="M27" s="78"/>
      <c r="N27" s="81"/>
      <c r="O27" s="82"/>
    </row>
    <row r="28" spans="1:20">
      <c r="A28" s="18"/>
      <c r="B28" s="18"/>
      <c r="C28" s="36"/>
      <c r="D28" s="8"/>
      <c r="E28" s="8"/>
      <c r="F28" s="8"/>
      <c r="G28" s="79"/>
      <c r="H28" s="78"/>
      <c r="I28" s="78"/>
      <c r="J28" s="78"/>
      <c r="K28" s="78"/>
      <c r="L28" s="78"/>
      <c r="M28" s="78"/>
    </row>
    <row r="29" spans="1:20">
      <c r="H29" s="78"/>
      <c r="I29" s="78"/>
      <c r="J29" s="78"/>
      <c r="K29" s="78"/>
      <c r="L29" s="78"/>
      <c r="M29" s="78"/>
    </row>
    <row r="30" spans="1:20">
      <c r="J30" s="10"/>
      <c r="K30" s="10"/>
      <c r="L30" s="10"/>
      <c r="M30" s="10"/>
    </row>
    <row r="31" spans="1:20">
      <c r="H31" s="10"/>
      <c r="I31" s="84"/>
      <c r="J31" s="10"/>
      <c r="K31" s="24"/>
      <c r="L31" s="24"/>
      <c r="M31" s="24"/>
    </row>
    <row r="32" spans="1:20" ht="12.75" customHeight="1">
      <c r="H32" s="10"/>
      <c r="I32" s="84"/>
      <c r="J32" s="10"/>
      <c r="K32" s="24"/>
      <c r="L32" s="24"/>
      <c r="M32" s="24"/>
    </row>
    <row r="33" spans="8:13">
      <c r="H33" s="10"/>
      <c r="I33" s="84"/>
      <c r="J33" s="10"/>
      <c r="K33" s="24"/>
      <c r="L33" s="24"/>
      <c r="M33" s="24"/>
    </row>
    <row r="34" spans="8:13" ht="13.5" customHeight="1">
      <c r="H34" s="10"/>
      <c r="I34" s="84"/>
      <c r="J34" s="10"/>
      <c r="K34" s="24"/>
      <c r="L34" s="24"/>
      <c r="M34" s="24"/>
    </row>
    <row r="35" spans="8:13" ht="12.75" customHeight="1">
      <c r="H35" s="10"/>
      <c r="I35" s="84"/>
      <c r="J35" s="10"/>
      <c r="K35" s="24"/>
      <c r="L35" s="24"/>
      <c r="M35" s="24"/>
    </row>
    <row r="36" spans="8:13" ht="12.75" customHeight="1">
      <c r="H36" s="10"/>
      <c r="I36" s="84"/>
      <c r="J36" s="10"/>
      <c r="K36" s="24"/>
      <c r="L36" s="24"/>
      <c r="M36" s="24"/>
    </row>
    <row r="37" spans="8:13" ht="12.75" customHeight="1">
      <c r="H37" s="10"/>
      <c r="I37" s="84"/>
      <c r="J37" s="10"/>
      <c r="K37" s="24"/>
      <c r="L37" s="24"/>
      <c r="M37" s="24"/>
    </row>
    <row r="38" spans="8:13" ht="12.75" customHeight="1">
      <c r="H38" s="10"/>
      <c r="I38" s="84"/>
      <c r="J38" s="10"/>
      <c r="K38" s="24"/>
      <c r="L38" s="24"/>
      <c r="M38" s="24"/>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tabColor rgb="FF92D050"/>
  </sheetPr>
  <dimension ref="A1:O44"/>
  <sheetViews>
    <sheetView showGridLines="0" view="pageBreakPreview" zoomScale="70" zoomScaleNormal="70" zoomScaleSheetLayoutView="70" workbookViewId="0">
      <selection activeCell="B43" sqref="B43"/>
    </sheetView>
  </sheetViews>
  <sheetFormatPr defaultColWidth="9.140625" defaultRowHeight="12"/>
  <cols>
    <col min="1" max="1" width="6.28515625" style="7" customWidth="1"/>
    <col min="2" max="6" width="9.140625" style="7"/>
    <col min="7" max="7" width="9.140625" style="7" customWidth="1"/>
    <col min="8" max="8" width="9.140625" style="37" customWidth="1"/>
    <col min="9" max="9" width="9.140625" style="7" customWidth="1"/>
    <col min="10" max="10" width="9" style="7" customWidth="1"/>
    <col min="11" max="11" width="11" style="7" customWidth="1"/>
    <col min="12" max="16384" width="9.140625" style="7"/>
  </cols>
  <sheetData>
    <row r="1" spans="1:15" ht="20.25">
      <c r="A1" s="137" t="s">
        <v>117</v>
      </c>
      <c r="J1" s="22"/>
      <c r="K1" s="22"/>
      <c r="L1" s="140"/>
      <c r="M1" s="140"/>
      <c r="N1" s="140"/>
      <c r="O1" s="140"/>
    </row>
    <row r="2" spans="1:15" ht="6" customHeight="1">
      <c r="A2" s="178"/>
      <c r="B2" s="2"/>
      <c r="C2" s="2"/>
      <c r="D2" s="2"/>
      <c r="E2" s="2"/>
      <c r="F2" s="2"/>
      <c r="G2" s="2"/>
      <c r="H2" s="179"/>
      <c r="I2" s="2"/>
      <c r="J2" s="111"/>
      <c r="K2" s="111"/>
      <c r="L2" s="140"/>
      <c r="M2" s="140"/>
      <c r="N2" s="140"/>
      <c r="O2" s="140"/>
    </row>
    <row r="3" spans="1:15" s="2" customFormat="1" ht="15">
      <c r="A3" s="181" t="s">
        <v>74</v>
      </c>
      <c r="B3" s="182" t="s">
        <v>118</v>
      </c>
      <c r="C3" s="183"/>
      <c r="D3" s="183"/>
      <c r="E3" s="183"/>
      <c r="F3" s="183"/>
      <c r="G3" s="183"/>
      <c r="H3" s="191"/>
      <c r="I3" s="185"/>
      <c r="J3" s="183"/>
      <c r="K3" s="184">
        <v>4</v>
      </c>
      <c r="L3" s="142"/>
      <c r="M3" s="142"/>
      <c r="N3" s="142"/>
      <c r="O3" s="142"/>
    </row>
    <row r="4" spans="1:15" s="2" customFormat="1" ht="15">
      <c r="A4" s="181" t="s">
        <v>75</v>
      </c>
      <c r="B4" s="182" t="s">
        <v>119</v>
      </c>
      <c r="C4" s="183"/>
      <c r="D4" s="183"/>
      <c r="E4" s="183"/>
      <c r="F4" s="183"/>
      <c r="G4" s="183"/>
      <c r="H4" s="191"/>
      <c r="I4" s="185"/>
      <c r="J4" s="183"/>
      <c r="K4" s="184">
        <v>5</v>
      </c>
      <c r="L4" s="142"/>
      <c r="M4" s="142"/>
      <c r="N4" s="142"/>
      <c r="O4" s="142"/>
    </row>
    <row r="5" spans="1:15" s="2" customFormat="1" ht="15">
      <c r="A5" s="181" t="s">
        <v>76</v>
      </c>
      <c r="B5" s="182" t="s">
        <v>120</v>
      </c>
      <c r="C5" s="183"/>
      <c r="D5" s="183"/>
      <c r="E5" s="185"/>
      <c r="F5" s="185"/>
      <c r="G5" s="185"/>
      <c r="H5" s="183"/>
      <c r="I5" s="185"/>
      <c r="J5" s="183"/>
      <c r="K5" s="184">
        <v>6</v>
      </c>
      <c r="L5" s="142"/>
      <c r="M5" s="142"/>
      <c r="N5" s="142"/>
      <c r="O5" s="142"/>
    </row>
    <row r="6" spans="1:15" s="2" customFormat="1" ht="15">
      <c r="A6" s="181" t="s">
        <v>77</v>
      </c>
      <c r="B6" s="182" t="s">
        <v>121</v>
      </c>
      <c r="C6" s="183"/>
      <c r="D6" s="183"/>
      <c r="E6" s="185"/>
      <c r="F6" s="185"/>
      <c r="G6" s="185"/>
      <c r="H6" s="183"/>
      <c r="I6" s="185"/>
      <c r="J6" s="183"/>
      <c r="K6" s="184">
        <v>7</v>
      </c>
      <c r="L6" s="142"/>
      <c r="M6" s="142"/>
      <c r="N6" s="142"/>
      <c r="O6" s="142"/>
    </row>
    <row r="7" spans="1:15" s="2" customFormat="1" ht="15">
      <c r="A7" s="181" t="s">
        <v>78</v>
      </c>
      <c r="B7" s="182" t="s">
        <v>122</v>
      </c>
      <c r="C7" s="183"/>
      <c r="D7" s="183"/>
      <c r="E7" s="185"/>
      <c r="F7" s="185"/>
      <c r="G7" s="185"/>
      <c r="H7" s="183"/>
      <c r="I7" s="185"/>
      <c r="J7" s="183"/>
      <c r="K7" s="184">
        <v>7</v>
      </c>
      <c r="L7" s="142"/>
      <c r="M7" s="142"/>
      <c r="N7" s="142"/>
      <c r="O7" s="142"/>
    </row>
    <row r="8" spans="1:15" s="2" customFormat="1" ht="15">
      <c r="A8" s="181" t="s">
        <v>79</v>
      </c>
      <c r="B8" s="182" t="s">
        <v>123</v>
      </c>
      <c r="C8" s="183"/>
      <c r="D8" s="183"/>
      <c r="E8" s="185"/>
      <c r="F8" s="185"/>
      <c r="G8" s="185"/>
      <c r="H8" s="183"/>
      <c r="I8" s="185"/>
      <c r="J8" s="183"/>
      <c r="K8" s="184">
        <v>8</v>
      </c>
      <c r="L8" s="142"/>
      <c r="M8" s="142"/>
      <c r="N8" s="142"/>
      <c r="O8" s="142"/>
    </row>
    <row r="9" spans="1:15" s="2" customFormat="1" ht="15">
      <c r="A9" s="181" t="s">
        <v>80</v>
      </c>
      <c r="B9" s="182" t="s">
        <v>124</v>
      </c>
      <c r="C9" s="183"/>
      <c r="D9" s="183"/>
      <c r="E9" s="185"/>
      <c r="F9" s="185"/>
      <c r="G9" s="185"/>
      <c r="H9" s="183"/>
      <c r="I9" s="185"/>
      <c r="J9" s="183"/>
      <c r="K9" s="184">
        <v>9</v>
      </c>
      <c r="L9" s="142"/>
      <c r="M9" s="142"/>
      <c r="N9" s="142"/>
      <c r="O9" s="142"/>
    </row>
    <row r="10" spans="1:15" s="2" customFormat="1" ht="15">
      <c r="A10" s="181" t="s">
        <v>81</v>
      </c>
      <c r="B10" s="182" t="s">
        <v>125</v>
      </c>
      <c r="C10" s="183"/>
      <c r="D10" s="183"/>
      <c r="E10" s="185"/>
      <c r="F10" s="185"/>
      <c r="G10" s="185"/>
      <c r="H10" s="183"/>
      <c r="I10" s="185"/>
      <c r="J10" s="183"/>
      <c r="K10" s="184">
        <v>10</v>
      </c>
      <c r="L10" s="142"/>
      <c r="M10" s="142"/>
      <c r="N10" s="142"/>
      <c r="O10" s="142"/>
    </row>
    <row r="11" spans="1:15" s="2" customFormat="1" ht="15">
      <c r="A11" s="181" t="s">
        <v>82</v>
      </c>
      <c r="B11" s="182" t="s">
        <v>126</v>
      </c>
      <c r="C11" s="183"/>
      <c r="D11" s="183"/>
      <c r="E11" s="185"/>
      <c r="F11" s="185"/>
      <c r="G11" s="185"/>
      <c r="H11" s="183"/>
      <c r="I11" s="185"/>
      <c r="J11" s="183"/>
      <c r="K11" s="184">
        <v>10</v>
      </c>
      <c r="L11" s="142"/>
      <c r="M11" s="142"/>
      <c r="N11" s="142"/>
      <c r="O11" s="142"/>
    </row>
    <row r="12" spans="1:15" s="2" customFormat="1" ht="15">
      <c r="A12" s="181" t="s">
        <v>83</v>
      </c>
      <c r="B12" s="182" t="s">
        <v>127</v>
      </c>
      <c r="C12" s="183"/>
      <c r="D12" s="183"/>
      <c r="E12" s="185"/>
      <c r="F12" s="185"/>
      <c r="G12" s="185"/>
      <c r="H12" s="183"/>
      <c r="I12" s="185"/>
      <c r="J12" s="183"/>
      <c r="K12" s="184">
        <v>11</v>
      </c>
      <c r="L12" s="142"/>
      <c r="M12" s="142"/>
      <c r="N12" s="142"/>
      <c r="O12" s="142"/>
    </row>
    <row r="13" spans="1:15" s="2" customFormat="1" ht="15">
      <c r="A13" s="181" t="s">
        <v>112</v>
      </c>
      <c r="B13" s="182" t="s">
        <v>128</v>
      </c>
      <c r="C13" s="183"/>
      <c r="D13" s="192"/>
      <c r="E13" s="185"/>
      <c r="F13" s="185"/>
      <c r="G13" s="185"/>
      <c r="H13" s="183"/>
      <c r="I13" s="185"/>
      <c r="J13" s="183"/>
      <c r="K13" s="184">
        <v>12</v>
      </c>
      <c r="L13" s="142"/>
      <c r="M13" s="142"/>
      <c r="N13" s="142"/>
      <c r="O13" s="142"/>
    </row>
    <row r="14" spans="1:15" s="2" customFormat="1" ht="15">
      <c r="A14" s="181" t="s">
        <v>113</v>
      </c>
      <c r="B14" s="182" t="s">
        <v>129</v>
      </c>
      <c r="C14" s="183"/>
      <c r="D14" s="183"/>
      <c r="E14" s="185"/>
      <c r="F14" s="185"/>
      <c r="G14" s="185"/>
      <c r="H14" s="183"/>
      <c r="I14" s="185"/>
      <c r="J14" s="183"/>
      <c r="K14" s="184">
        <v>13</v>
      </c>
      <c r="L14" s="142"/>
      <c r="M14" s="142"/>
      <c r="N14" s="142"/>
      <c r="O14" s="142"/>
    </row>
    <row r="15" spans="1:15" s="2" customFormat="1" ht="15">
      <c r="A15" s="181" t="s">
        <v>84</v>
      </c>
      <c r="B15" s="182" t="s">
        <v>365</v>
      </c>
      <c r="C15" s="183"/>
      <c r="D15" s="183"/>
      <c r="E15" s="185"/>
      <c r="F15" s="185"/>
      <c r="G15" s="185"/>
      <c r="H15" s="183"/>
      <c r="I15" s="185"/>
      <c r="J15" s="183"/>
      <c r="K15" s="184">
        <v>14</v>
      </c>
      <c r="L15" s="142"/>
      <c r="M15" s="142"/>
      <c r="N15" s="142"/>
      <c r="O15" s="142"/>
    </row>
    <row r="16" spans="1:15" s="2" customFormat="1" ht="15">
      <c r="A16" s="181" t="s">
        <v>85</v>
      </c>
      <c r="B16" s="182" t="s">
        <v>130</v>
      </c>
      <c r="C16" s="183"/>
      <c r="D16" s="183"/>
      <c r="E16" s="185"/>
      <c r="F16" s="185"/>
      <c r="G16" s="185"/>
      <c r="H16" s="183"/>
      <c r="I16" s="185"/>
      <c r="J16" s="183"/>
      <c r="K16" s="184">
        <v>15</v>
      </c>
      <c r="L16" s="142"/>
      <c r="M16" s="142"/>
      <c r="N16" s="142"/>
      <c r="O16" s="142"/>
    </row>
    <row r="17" spans="1:15" s="2" customFormat="1" ht="15">
      <c r="A17" s="181" t="s">
        <v>86</v>
      </c>
      <c r="B17" s="182" t="s">
        <v>131</v>
      </c>
      <c r="C17" s="183"/>
      <c r="D17" s="183"/>
      <c r="E17" s="185"/>
      <c r="F17" s="185"/>
      <c r="G17" s="185"/>
      <c r="H17" s="183"/>
      <c r="I17" s="185"/>
      <c r="J17" s="183"/>
      <c r="K17" s="184">
        <v>15</v>
      </c>
      <c r="L17" s="142"/>
      <c r="M17" s="142"/>
      <c r="N17" s="142"/>
      <c r="O17" s="142"/>
    </row>
    <row r="18" spans="1:15" s="2" customFormat="1" ht="15">
      <c r="A18" s="181" t="s">
        <v>87</v>
      </c>
      <c r="B18" s="182" t="s">
        <v>132</v>
      </c>
      <c r="C18" s="183"/>
      <c r="D18" s="183"/>
      <c r="E18" s="185"/>
      <c r="F18" s="185"/>
      <c r="G18" s="185"/>
      <c r="H18" s="183"/>
      <c r="I18" s="185"/>
      <c r="J18" s="183"/>
      <c r="K18" s="184">
        <v>16</v>
      </c>
      <c r="L18" s="142"/>
      <c r="M18" s="142"/>
      <c r="N18" s="142"/>
      <c r="O18" s="142"/>
    </row>
    <row r="19" spans="1:15" s="111" customFormat="1" ht="15">
      <c r="A19" s="181" t="s">
        <v>88</v>
      </c>
      <c r="B19" s="182" t="s">
        <v>133</v>
      </c>
      <c r="C19" s="183"/>
      <c r="D19" s="183"/>
      <c r="E19" s="185"/>
      <c r="F19" s="185"/>
      <c r="G19" s="185"/>
      <c r="H19" s="183"/>
      <c r="I19" s="185"/>
      <c r="J19" s="183"/>
      <c r="K19" s="184">
        <v>17</v>
      </c>
      <c r="L19" s="142"/>
      <c r="M19" s="145"/>
      <c r="N19" s="145"/>
      <c r="O19" s="145"/>
    </row>
    <row r="20" spans="1:15" s="2" customFormat="1" ht="15">
      <c r="A20" s="181" t="s">
        <v>89</v>
      </c>
      <c r="B20" s="182" t="s">
        <v>134</v>
      </c>
      <c r="C20" s="183"/>
      <c r="D20" s="183"/>
      <c r="E20" s="185"/>
      <c r="F20" s="185"/>
      <c r="G20" s="185"/>
      <c r="H20" s="183"/>
      <c r="I20" s="185"/>
      <c r="J20" s="183"/>
      <c r="K20" s="184">
        <v>17</v>
      </c>
      <c r="L20" s="142"/>
      <c r="M20" s="142"/>
      <c r="N20" s="142"/>
      <c r="O20" s="142"/>
    </row>
    <row r="21" spans="1:15" s="2" customFormat="1" ht="15">
      <c r="A21" s="181" t="s">
        <v>90</v>
      </c>
      <c r="B21" s="182" t="s">
        <v>135</v>
      </c>
      <c r="C21" s="183"/>
      <c r="D21" s="183"/>
      <c r="E21" s="185"/>
      <c r="F21" s="185"/>
      <c r="G21" s="185"/>
      <c r="H21" s="183"/>
      <c r="I21" s="185"/>
      <c r="J21" s="183"/>
      <c r="K21" s="184">
        <v>18</v>
      </c>
      <c r="L21" s="142"/>
      <c r="M21" s="142"/>
      <c r="N21" s="142"/>
      <c r="O21" s="142"/>
    </row>
    <row r="22" spans="1:15" s="2" customFormat="1" ht="15">
      <c r="A22" s="181" t="s">
        <v>91</v>
      </c>
      <c r="B22" s="182" t="s">
        <v>136</v>
      </c>
      <c r="C22" s="183"/>
      <c r="D22" s="183"/>
      <c r="E22" s="185"/>
      <c r="F22" s="185"/>
      <c r="G22" s="185"/>
      <c r="H22" s="183"/>
      <c r="I22" s="185"/>
      <c r="J22" s="183"/>
      <c r="K22" s="184">
        <v>19</v>
      </c>
      <c r="L22" s="142"/>
      <c r="M22" s="142"/>
      <c r="N22" s="142"/>
      <c r="O22" s="142"/>
    </row>
    <row r="23" spans="1:15" s="2" customFormat="1" ht="15">
      <c r="A23" s="181" t="s">
        <v>92</v>
      </c>
      <c r="B23" s="182" t="s">
        <v>137</v>
      </c>
      <c r="C23" s="183"/>
      <c r="D23" s="183"/>
      <c r="E23" s="185"/>
      <c r="F23" s="185"/>
      <c r="G23" s="185"/>
      <c r="H23" s="183"/>
      <c r="I23" s="185"/>
      <c r="J23" s="183"/>
      <c r="K23" s="184">
        <v>20</v>
      </c>
      <c r="L23" s="142"/>
      <c r="M23" s="142"/>
      <c r="N23" s="142"/>
      <c r="O23" s="142"/>
    </row>
    <row r="24" spans="1:15" s="2" customFormat="1" ht="15">
      <c r="A24" s="181" t="s">
        <v>93</v>
      </c>
      <c r="B24" s="182" t="s">
        <v>138</v>
      </c>
      <c r="C24" s="183"/>
      <c r="D24" s="183"/>
      <c r="E24" s="185"/>
      <c r="F24" s="185"/>
      <c r="G24" s="185"/>
      <c r="H24" s="183"/>
      <c r="I24" s="185"/>
      <c r="J24" s="183"/>
      <c r="K24" s="184">
        <v>21</v>
      </c>
      <c r="L24" s="142"/>
      <c r="M24" s="142"/>
      <c r="N24" s="142"/>
      <c r="O24" s="142"/>
    </row>
    <row r="25" spans="1:15" s="2" customFormat="1" ht="15">
      <c r="A25" s="181" t="s">
        <v>94</v>
      </c>
      <c r="B25" s="182" t="s">
        <v>139</v>
      </c>
      <c r="C25" s="183"/>
      <c r="D25" s="183"/>
      <c r="E25" s="185"/>
      <c r="F25" s="185"/>
      <c r="G25" s="185"/>
      <c r="H25" s="183"/>
      <c r="I25" s="185"/>
      <c r="J25" s="183"/>
      <c r="K25" s="184">
        <v>22</v>
      </c>
      <c r="L25" s="142"/>
      <c r="M25" s="142"/>
      <c r="N25" s="142"/>
      <c r="O25" s="142"/>
    </row>
    <row r="26" spans="1:15" s="2" customFormat="1" ht="15">
      <c r="A26" s="181" t="s">
        <v>95</v>
      </c>
      <c r="B26" s="182" t="s">
        <v>140</v>
      </c>
      <c r="C26" s="183"/>
      <c r="D26" s="183"/>
      <c r="E26" s="185"/>
      <c r="F26" s="185"/>
      <c r="G26" s="185"/>
      <c r="H26" s="183"/>
      <c r="I26" s="185"/>
      <c r="J26" s="183"/>
      <c r="K26" s="184">
        <v>23</v>
      </c>
      <c r="L26" s="142"/>
      <c r="M26" s="142"/>
      <c r="N26" s="142"/>
      <c r="O26" s="142"/>
    </row>
    <row r="27" spans="1:15" s="2" customFormat="1" ht="15">
      <c r="A27" s="181" t="s">
        <v>96</v>
      </c>
      <c r="B27" s="182" t="s">
        <v>141</v>
      </c>
      <c r="C27" s="183"/>
      <c r="D27" s="183"/>
      <c r="E27" s="185"/>
      <c r="F27" s="185"/>
      <c r="G27" s="185"/>
      <c r="H27" s="183"/>
      <c r="I27" s="185"/>
      <c r="J27" s="183"/>
      <c r="K27" s="184">
        <v>24</v>
      </c>
      <c r="L27" s="142"/>
      <c r="M27" s="142"/>
      <c r="N27" s="142"/>
      <c r="O27" s="142"/>
    </row>
    <row r="28" spans="1:15" s="2" customFormat="1" ht="15">
      <c r="A28" s="181" t="s">
        <v>97</v>
      </c>
      <c r="B28" s="182" t="s">
        <v>142</v>
      </c>
      <c r="C28" s="183"/>
      <c r="D28" s="183"/>
      <c r="E28" s="185"/>
      <c r="F28" s="185"/>
      <c r="G28" s="185"/>
      <c r="H28" s="183"/>
      <c r="I28" s="185"/>
      <c r="J28" s="183"/>
      <c r="K28" s="184">
        <v>25</v>
      </c>
      <c r="L28" s="142"/>
      <c r="M28" s="142"/>
      <c r="N28" s="142"/>
      <c r="O28" s="142"/>
    </row>
    <row r="29" spans="1:15" s="2" customFormat="1" ht="15">
      <c r="A29" s="181" t="s">
        <v>98</v>
      </c>
      <c r="B29" s="182" t="s">
        <v>143</v>
      </c>
      <c r="C29" s="183"/>
      <c r="D29" s="183"/>
      <c r="E29" s="185"/>
      <c r="F29" s="185"/>
      <c r="G29" s="185"/>
      <c r="H29" s="183"/>
      <c r="I29" s="185"/>
      <c r="J29" s="183"/>
      <c r="K29" s="184">
        <v>26</v>
      </c>
      <c r="L29" s="142"/>
      <c r="M29" s="142"/>
      <c r="N29" s="142"/>
      <c r="O29" s="142"/>
    </row>
    <row r="30" spans="1:15" s="2" customFormat="1" ht="15">
      <c r="A30" s="181" t="s">
        <v>99</v>
      </c>
      <c r="B30" s="182" t="s">
        <v>144</v>
      </c>
      <c r="C30" s="183"/>
      <c r="D30" s="183"/>
      <c r="E30" s="185"/>
      <c r="F30" s="185"/>
      <c r="G30" s="185"/>
      <c r="H30" s="183"/>
      <c r="I30" s="185"/>
      <c r="J30" s="183"/>
      <c r="K30" s="184">
        <v>27</v>
      </c>
      <c r="L30" s="142"/>
      <c r="M30" s="142"/>
      <c r="N30" s="142"/>
      <c r="O30" s="142"/>
    </row>
    <row r="31" spans="1:15" s="2" customFormat="1" ht="15">
      <c r="A31" s="181" t="s">
        <v>100</v>
      </c>
      <c r="B31" s="182" t="s">
        <v>145</v>
      </c>
      <c r="C31" s="183"/>
      <c r="D31" s="183"/>
      <c r="E31" s="185"/>
      <c r="F31" s="185"/>
      <c r="G31" s="185"/>
      <c r="H31" s="183"/>
      <c r="I31" s="185"/>
      <c r="J31" s="183"/>
      <c r="K31" s="184">
        <v>28</v>
      </c>
      <c r="L31" s="142"/>
      <c r="M31" s="142"/>
      <c r="N31" s="142"/>
      <c r="O31" s="142"/>
    </row>
    <row r="32" spans="1:15" s="2" customFormat="1" ht="15">
      <c r="A32" s="181" t="s">
        <v>101</v>
      </c>
      <c r="B32" s="182" t="s">
        <v>146</v>
      </c>
      <c r="C32" s="183"/>
      <c r="D32" s="183"/>
      <c r="E32" s="185"/>
      <c r="F32" s="185"/>
      <c r="G32" s="185"/>
      <c r="H32" s="183"/>
      <c r="I32" s="185"/>
      <c r="J32" s="183"/>
      <c r="K32" s="184">
        <v>29</v>
      </c>
      <c r="L32" s="142"/>
      <c r="M32" s="142"/>
      <c r="N32" s="142"/>
      <c r="O32" s="142"/>
    </row>
    <row r="33" spans="1:15" s="2" customFormat="1" ht="15">
      <c r="A33" s="181" t="s">
        <v>102</v>
      </c>
      <c r="B33" s="182" t="s">
        <v>147</v>
      </c>
      <c r="C33" s="183"/>
      <c r="D33" s="183"/>
      <c r="E33" s="185"/>
      <c r="F33" s="185"/>
      <c r="G33" s="185"/>
      <c r="H33" s="183"/>
      <c r="I33" s="185"/>
      <c r="J33" s="183"/>
      <c r="K33" s="184">
        <v>30</v>
      </c>
      <c r="L33" s="142"/>
      <c r="M33" s="142"/>
      <c r="N33" s="142"/>
      <c r="O33" s="142"/>
    </row>
    <row r="34" spans="1:15" s="22" customFormat="1" ht="15">
      <c r="A34" s="181" t="s">
        <v>103</v>
      </c>
      <c r="B34" s="182" t="s">
        <v>148</v>
      </c>
      <c r="C34" s="183"/>
      <c r="D34" s="183"/>
      <c r="E34" s="185"/>
      <c r="F34" s="185"/>
      <c r="G34" s="185"/>
      <c r="H34" s="183"/>
      <c r="I34" s="185"/>
      <c r="J34" s="183"/>
      <c r="K34" s="184">
        <v>31</v>
      </c>
      <c r="L34" s="142"/>
      <c r="M34" s="146"/>
      <c r="N34" s="146"/>
      <c r="O34" s="146"/>
    </row>
    <row r="35" spans="1:15" ht="15">
      <c r="A35" s="186" t="s">
        <v>104</v>
      </c>
      <c r="B35" s="187" t="s">
        <v>149</v>
      </c>
      <c r="C35" s="188"/>
      <c r="D35" s="188"/>
      <c r="E35" s="189"/>
      <c r="F35" s="189"/>
      <c r="G35" s="189"/>
      <c r="H35" s="188"/>
      <c r="I35" s="189"/>
      <c r="J35" s="188"/>
      <c r="K35" s="190">
        <v>32</v>
      </c>
      <c r="L35" s="142"/>
      <c r="M35" s="140"/>
      <c r="N35" s="140"/>
      <c r="O35" s="140"/>
    </row>
    <row r="36" spans="1:15" ht="15">
      <c r="A36" s="181" t="s">
        <v>105</v>
      </c>
      <c r="B36" s="182" t="s">
        <v>150</v>
      </c>
      <c r="C36" s="183"/>
      <c r="D36" s="183"/>
      <c r="E36" s="185"/>
      <c r="F36" s="185"/>
      <c r="G36" s="185"/>
      <c r="H36" s="183"/>
      <c r="I36" s="185"/>
      <c r="J36" s="183"/>
      <c r="K36" s="184">
        <v>32</v>
      </c>
      <c r="L36" s="142"/>
      <c r="M36" s="140"/>
      <c r="N36" s="140"/>
      <c r="O36" s="140"/>
    </row>
    <row r="37" spans="1:15" ht="15">
      <c r="A37" s="181" t="s">
        <v>106</v>
      </c>
      <c r="B37" s="182" t="s">
        <v>151</v>
      </c>
      <c r="C37" s="183"/>
      <c r="D37" s="183"/>
      <c r="E37" s="185"/>
      <c r="F37" s="185"/>
      <c r="G37" s="185"/>
      <c r="H37" s="183"/>
      <c r="I37" s="185"/>
      <c r="J37" s="183"/>
      <c r="K37" s="184">
        <v>33</v>
      </c>
      <c r="L37" s="142"/>
      <c r="M37" s="140"/>
      <c r="N37" s="140"/>
      <c r="O37" s="140"/>
    </row>
    <row r="38" spans="1:15" ht="15">
      <c r="A38" s="186" t="s">
        <v>107</v>
      </c>
      <c r="B38" s="182" t="s">
        <v>152</v>
      </c>
      <c r="C38" s="183"/>
      <c r="D38" s="183"/>
      <c r="E38" s="185"/>
      <c r="F38" s="185"/>
      <c r="G38" s="185"/>
      <c r="H38" s="183"/>
      <c r="I38" s="185"/>
      <c r="J38" s="183"/>
      <c r="K38" s="184">
        <v>34</v>
      </c>
      <c r="L38" s="142"/>
      <c r="M38" s="140"/>
      <c r="N38" s="140"/>
      <c r="O38" s="140"/>
    </row>
    <row r="39" spans="1:15" ht="15">
      <c r="A39" s="186" t="s">
        <v>108</v>
      </c>
      <c r="B39" s="182" t="s">
        <v>153</v>
      </c>
      <c r="C39" s="183"/>
      <c r="D39" s="183"/>
      <c r="E39" s="185"/>
      <c r="F39" s="185"/>
      <c r="G39" s="185"/>
      <c r="H39" s="183"/>
      <c r="I39" s="185"/>
      <c r="J39" s="183"/>
      <c r="K39" s="184">
        <v>35</v>
      </c>
      <c r="L39" s="142"/>
      <c r="M39" s="140"/>
      <c r="N39" s="140"/>
      <c r="O39" s="140"/>
    </row>
    <row r="40" spans="1:15" ht="15">
      <c r="A40" s="186" t="s">
        <v>109</v>
      </c>
      <c r="B40" s="182" t="s">
        <v>154</v>
      </c>
      <c r="C40" s="183"/>
      <c r="D40" s="183"/>
      <c r="E40" s="185"/>
      <c r="F40" s="185"/>
      <c r="G40" s="185"/>
      <c r="H40" s="183"/>
      <c r="I40" s="185"/>
      <c r="J40" s="183"/>
      <c r="K40" s="184">
        <v>36</v>
      </c>
      <c r="L40" s="142"/>
      <c r="M40" s="140"/>
      <c r="N40" s="140"/>
      <c r="O40" s="140"/>
    </row>
    <row r="41" spans="1:15" ht="15">
      <c r="A41" s="186" t="s">
        <v>110</v>
      </c>
      <c r="B41" s="187" t="s">
        <v>155</v>
      </c>
      <c r="C41" s="188"/>
      <c r="D41" s="188"/>
      <c r="E41" s="189"/>
      <c r="F41" s="189"/>
      <c r="G41" s="189"/>
      <c r="H41" s="188"/>
      <c r="I41" s="189"/>
      <c r="J41" s="188"/>
      <c r="K41" s="190">
        <v>37</v>
      </c>
      <c r="L41" s="142"/>
      <c r="M41" s="140"/>
      <c r="N41" s="140"/>
      <c r="O41" s="140"/>
    </row>
    <row r="42" spans="1:15" ht="15">
      <c r="A42" s="186" t="s">
        <v>111</v>
      </c>
      <c r="B42" s="187" t="s">
        <v>367</v>
      </c>
      <c r="C42" s="188"/>
      <c r="D42" s="188"/>
      <c r="E42" s="189"/>
      <c r="F42" s="189"/>
      <c r="G42" s="189"/>
      <c r="H42" s="188"/>
      <c r="I42" s="189"/>
      <c r="J42" s="188"/>
      <c r="K42" s="190">
        <v>38</v>
      </c>
      <c r="L42" s="142"/>
      <c r="M42" s="140"/>
      <c r="N42" s="140"/>
      <c r="O42" s="140"/>
    </row>
    <row r="43" spans="1:15" ht="14.25">
      <c r="A43" s="147"/>
      <c r="B43" s="148"/>
      <c r="C43" s="143"/>
      <c r="D43" s="143"/>
      <c r="E43" s="144"/>
      <c r="F43" s="144"/>
      <c r="G43" s="144"/>
      <c r="H43" s="143"/>
      <c r="I43" s="144"/>
      <c r="J43" s="143"/>
      <c r="K43" s="149"/>
      <c r="L43" s="142"/>
      <c r="M43" s="140"/>
      <c r="N43" s="140"/>
      <c r="O43" s="140"/>
    </row>
    <row r="44" spans="1:15">
      <c r="A44" s="140"/>
      <c r="B44" s="140"/>
      <c r="C44" s="140"/>
      <c r="D44" s="140"/>
      <c r="E44" s="140"/>
      <c r="F44" s="140"/>
      <c r="G44" s="140"/>
      <c r="H44" s="141"/>
      <c r="I44" s="140"/>
      <c r="J44" s="140"/>
      <c r="K44" s="140"/>
      <c r="L44" s="140"/>
      <c r="M44" s="140"/>
      <c r="N44" s="140"/>
      <c r="O44" s="140"/>
    </row>
  </sheetData>
  <sortState ref="B23:B36">
    <sortCondition ref="B23:B36"/>
  </sortState>
  <pageMargins left="0.31496062992125984" right="0.31496062992125984" top="0.35433070866141736" bottom="0.35433070866141736" header="0.31496062992125984" footer="0.19685039370078741"/>
  <pageSetup paperSize="9" orientation="portrait" r:id="rId1"/>
  <headerFooter differentFirst="1"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7"/>
  <dimension ref="A1:X39"/>
  <sheetViews>
    <sheetView showGridLines="0" zoomScaleNormal="100" workbookViewId="0">
      <selection activeCell="B3" sqref="B3:M6"/>
    </sheetView>
  </sheetViews>
  <sheetFormatPr defaultColWidth="9.140625" defaultRowHeight="12"/>
  <cols>
    <col min="1" max="1" width="9.42578125" style="7" customWidth="1"/>
    <col min="2" max="2" width="14.42578125" style="7" customWidth="1"/>
    <col min="3" max="3" width="8" style="7" bestFit="1" customWidth="1"/>
    <col min="4" max="4" width="14.42578125" style="7" customWidth="1"/>
    <col min="5" max="5" width="8" style="7" bestFit="1" customWidth="1"/>
    <col min="6" max="6" width="14.42578125" style="7" customWidth="1"/>
    <col min="7" max="7" width="8" style="7" bestFit="1" customWidth="1"/>
    <col min="8" max="8" width="14.42578125" style="7" customWidth="1"/>
    <col min="9" max="9" width="8" style="7" bestFit="1" customWidth="1"/>
    <col min="10" max="10" width="14.42578125" style="7" customWidth="1"/>
    <col min="11" max="11" width="8" style="7" bestFit="1" customWidth="1"/>
    <col min="12" max="12" width="14.42578125" style="7" customWidth="1"/>
    <col min="13" max="13" width="8" style="7" bestFit="1" customWidth="1"/>
    <col min="14" max="26" width="9.140625" style="7" customWidth="1"/>
    <col min="27" max="16384" width="9.140625" style="7"/>
  </cols>
  <sheetData>
    <row r="1" spans="1:24" ht="18">
      <c r="A1" s="13" t="s">
        <v>25</v>
      </c>
      <c r="M1" s="71" t="e">
        <f>CONTENTS!#REF!</f>
        <v>#REF!</v>
      </c>
    </row>
    <row r="2" spans="1:24" ht="7.5" customHeight="1"/>
    <row r="3" spans="1:24">
      <c r="A3" s="16"/>
      <c r="B3" s="284"/>
      <c r="C3" s="284"/>
      <c r="D3" s="284"/>
      <c r="E3" s="284"/>
      <c r="F3" s="284"/>
      <c r="G3" s="285"/>
      <c r="H3" s="286"/>
      <c r="I3" s="284"/>
      <c r="J3" s="284"/>
      <c r="K3" s="284"/>
      <c r="L3" s="284"/>
      <c r="M3" s="284"/>
      <c r="N3" s="9"/>
    </row>
    <row r="4" spans="1:24">
      <c r="A4" s="16"/>
      <c r="B4" s="287"/>
      <c r="C4" s="288"/>
      <c r="D4" s="288"/>
      <c r="E4" s="288"/>
      <c r="F4" s="288"/>
      <c r="G4" s="289"/>
      <c r="H4" s="287"/>
      <c r="I4" s="288"/>
      <c r="J4" s="288"/>
      <c r="K4" s="288"/>
      <c r="L4" s="288"/>
      <c r="M4" s="288"/>
      <c r="N4" s="37"/>
    </row>
    <row r="5" spans="1:24">
      <c r="A5" s="16"/>
      <c r="B5" s="282"/>
      <c r="C5" s="290"/>
      <c r="D5" s="282"/>
      <c r="E5" s="290"/>
      <c r="F5" s="282"/>
      <c r="G5" s="290"/>
      <c r="H5" s="282"/>
      <c r="I5" s="290"/>
      <c r="J5" s="282"/>
      <c r="K5" s="290"/>
      <c r="L5" s="282"/>
      <c r="M5" s="283"/>
      <c r="N5" s="54"/>
    </row>
    <row r="6" spans="1:24">
      <c r="A6" s="14"/>
      <c r="B6" s="59"/>
      <c r="C6" s="29"/>
      <c r="D6" s="29"/>
      <c r="E6" s="29"/>
      <c r="F6" s="29"/>
      <c r="G6" s="29"/>
      <c r="H6" s="29"/>
      <c r="I6" s="29"/>
      <c r="J6" s="29"/>
      <c r="K6" s="29"/>
      <c r="L6" s="29"/>
      <c r="M6" s="30"/>
      <c r="N6" s="54"/>
    </row>
    <row r="7" spans="1:24">
      <c r="A7" s="295"/>
      <c r="B7" s="293"/>
      <c r="C7" s="294"/>
      <c r="D7" s="294"/>
      <c r="E7" s="294"/>
      <c r="F7" s="294"/>
      <c r="G7" s="297"/>
      <c r="H7" s="293"/>
      <c r="I7" s="294"/>
      <c r="J7" s="294"/>
      <c r="K7" s="294"/>
      <c r="L7" s="294"/>
      <c r="M7" s="294"/>
      <c r="N7" s="38"/>
    </row>
    <row r="8" spans="1:24">
      <c r="A8" s="296"/>
      <c r="B8" s="31"/>
      <c r="C8" s="43"/>
      <c r="D8" s="32"/>
      <c r="E8" s="43"/>
      <c r="F8" s="32"/>
      <c r="G8" s="43"/>
      <c r="H8" s="31"/>
      <c r="I8" s="43"/>
      <c r="J8" s="32"/>
      <c r="K8" s="43"/>
      <c r="L8" s="32"/>
      <c r="M8" s="43"/>
      <c r="N8" s="1"/>
    </row>
    <row r="9" spans="1:24">
      <c r="A9" s="33"/>
      <c r="B9" s="72"/>
      <c r="C9" s="73"/>
      <c r="D9" s="19"/>
      <c r="E9" s="73"/>
      <c r="F9" s="19"/>
      <c r="G9" s="73"/>
      <c r="H9" s="72"/>
      <c r="I9" s="73"/>
      <c r="J9" s="19"/>
      <c r="K9" s="73"/>
      <c r="L9" s="19"/>
      <c r="M9" s="73"/>
      <c r="N9" s="46"/>
      <c r="O9" s="83"/>
      <c r="X9" s="24"/>
    </row>
    <row r="10" spans="1:24">
      <c r="A10" s="25"/>
      <c r="B10" s="72"/>
      <c r="C10" s="73"/>
      <c r="D10" s="19"/>
      <c r="E10" s="73"/>
      <c r="F10" s="19"/>
      <c r="G10" s="73"/>
      <c r="H10" s="72"/>
      <c r="I10" s="73"/>
      <c r="J10" s="19"/>
      <c r="K10" s="73"/>
      <c r="L10" s="19"/>
      <c r="M10" s="73"/>
      <c r="N10" s="46"/>
      <c r="O10" s="83"/>
      <c r="X10" s="24"/>
    </row>
    <row r="11" spans="1:24">
      <c r="A11" s="25"/>
      <c r="B11" s="23"/>
      <c r="C11" s="73"/>
      <c r="D11" s="12"/>
      <c r="E11" s="73"/>
      <c r="F11" s="12"/>
      <c r="G11" s="73"/>
      <c r="H11" s="23"/>
      <c r="I11" s="73"/>
      <c r="J11" s="12"/>
      <c r="K11" s="73"/>
      <c r="L11" s="12"/>
      <c r="M11" s="73"/>
      <c r="N11" s="46"/>
      <c r="O11" s="83"/>
      <c r="X11" s="24"/>
    </row>
    <row r="12" spans="1:24">
      <c r="A12" s="25"/>
      <c r="B12" s="72"/>
      <c r="C12" s="73"/>
      <c r="D12" s="19"/>
      <c r="E12" s="73"/>
      <c r="F12" s="19"/>
      <c r="G12" s="73"/>
      <c r="H12" s="72"/>
      <c r="I12" s="73"/>
      <c r="J12" s="19"/>
      <c r="K12" s="73"/>
      <c r="L12" s="19"/>
      <c r="M12" s="73"/>
      <c r="N12" s="46"/>
      <c r="O12" s="83"/>
      <c r="X12" s="24"/>
    </row>
    <row r="13" spans="1:24">
      <c r="A13" s="25"/>
      <c r="B13" s="23"/>
      <c r="C13" s="73"/>
      <c r="D13" s="12"/>
      <c r="E13" s="73"/>
      <c r="F13" s="12"/>
      <c r="G13" s="73"/>
      <c r="H13" s="23"/>
      <c r="I13" s="73"/>
      <c r="J13" s="12"/>
      <c r="K13" s="73"/>
      <c r="L13" s="12"/>
      <c r="M13" s="73"/>
      <c r="N13" s="46"/>
      <c r="O13" s="83"/>
      <c r="X13" s="24"/>
    </row>
    <row r="14" spans="1:24">
      <c r="A14" s="25"/>
      <c r="B14" s="72"/>
      <c r="C14" s="73"/>
      <c r="D14" s="19"/>
      <c r="E14" s="73"/>
      <c r="F14" s="19"/>
      <c r="G14" s="73"/>
      <c r="H14" s="72"/>
      <c r="I14" s="73"/>
      <c r="J14" s="19"/>
      <c r="K14" s="73"/>
      <c r="L14" s="19"/>
      <c r="M14" s="73"/>
      <c r="N14" s="46"/>
      <c r="O14" s="83"/>
      <c r="P14" s="18"/>
      <c r="Q14" s="36"/>
      <c r="R14" s="8"/>
      <c r="S14" s="8"/>
      <c r="T14" s="8"/>
      <c r="U14" s="8"/>
      <c r="X14" s="24"/>
    </row>
    <row r="15" spans="1:24">
      <c r="A15" s="25"/>
      <c r="B15" s="72"/>
      <c r="C15" s="73"/>
      <c r="D15" s="19"/>
      <c r="E15" s="74"/>
      <c r="F15" s="19"/>
      <c r="G15" s="74"/>
      <c r="H15" s="72"/>
      <c r="I15" s="74"/>
      <c r="J15" s="19"/>
      <c r="K15" s="74"/>
      <c r="L15" s="19"/>
      <c r="M15" s="74"/>
      <c r="N15" s="46"/>
      <c r="O15" s="83"/>
      <c r="P15" s="18"/>
      <c r="Q15" s="36"/>
      <c r="R15" s="8"/>
      <c r="S15" s="8"/>
      <c r="T15" s="8"/>
      <c r="U15" s="8"/>
      <c r="X15" s="24"/>
    </row>
    <row r="16" spans="1:24" ht="12.75" thickBot="1">
      <c r="A16" s="15"/>
      <c r="B16" s="21"/>
      <c r="C16" s="75"/>
      <c r="D16" s="5"/>
      <c r="E16" s="76"/>
      <c r="F16" s="5"/>
      <c r="G16" s="76"/>
      <c r="H16" s="21"/>
      <c r="I16" s="77"/>
      <c r="J16" s="5"/>
      <c r="K16" s="77"/>
      <c r="L16" s="5"/>
      <c r="M16" s="77"/>
      <c r="N16" s="46"/>
      <c r="O16" s="83"/>
      <c r="P16" s="18"/>
      <c r="Q16" s="36"/>
      <c r="R16" s="8"/>
      <c r="S16" s="8"/>
      <c r="T16" s="8"/>
      <c r="U16" s="8"/>
      <c r="X16" s="24"/>
    </row>
    <row r="17" spans="1:15">
      <c r="A17" s="17"/>
      <c r="B17" s="78"/>
      <c r="C17" s="78"/>
      <c r="D17" s="78"/>
      <c r="E17" s="78"/>
      <c r="F17" s="78"/>
      <c r="G17" s="78"/>
      <c r="H17" s="78"/>
      <c r="I17" s="78"/>
      <c r="J17" s="78"/>
      <c r="K17" s="78"/>
      <c r="L17" s="79"/>
      <c r="M17" s="79"/>
      <c r="N17" s="80"/>
      <c r="O17" s="79"/>
    </row>
    <row r="18" spans="1:15">
      <c r="A18" s="26"/>
      <c r="B18" s="284"/>
      <c r="C18" s="284"/>
      <c r="D18" s="284"/>
      <c r="E18" s="284"/>
      <c r="F18" s="284"/>
      <c r="G18" s="285"/>
      <c r="H18" s="78"/>
      <c r="I18" s="78"/>
      <c r="J18" s="78"/>
      <c r="K18" s="78"/>
      <c r="L18" s="78"/>
      <c r="M18" s="78"/>
      <c r="N18" s="81"/>
      <c r="O18" s="78"/>
    </row>
    <row r="19" spans="1:15">
      <c r="A19" s="34"/>
      <c r="B19" s="298"/>
      <c r="C19" s="299"/>
      <c r="D19" s="299"/>
      <c r="E19" s="299"/>
      <c r="F19" s="299"/>
      <c r="G19" s="299"/>
      <c r="H19" s="81"/>
      <c r="I19" s="82"/>
      <c r="J19" s="10"/>
      <c r="K19" s="46"/>
      <c r="L19" s="10"/>
      <c r="M19" s="83"/>
      <c r="N19" s="81"/>
      <c r="O19" s="78"/>
    </row>
    <row r="20" spans="1:15">
      <c r="A20" s="35"/>
      <c r="B20" s="283"/>
      <c r="C20" s="290"/>
      <c r="D20" s="283"/>
      <c r="E20" s="290"/>
      <c r="F20" s="283"/>
      <c r="G20" s="290"/>
      <c r="H20" s="81"/>
      <c r="I20" s="82"/>
      <c r="J20" s="10"/>
      <c r="K20" s="46"/>
      <c r="L20" s="10"/>
      <c r="M20" s="83"/>
      <c r="N20" s="81"/>
      <c r="O20" s="78"/>
    </row>
    <row r="21" spans="1:15">
      <c r="A21" s="58"/>
      <c r="B21" s="59"/>
      <c r="C21" s="29"/>
      <c r="D21" s="29"/>
      <c r="E21" s="29"/>
      <c r="F21" s="29"/>
      <c r="G21" s="30"/>
      <c r="H21" s="81"/>
      <c r="I21" s="82"/>
      <c r="J21" s="10"/>
      <c r="K21" s="46"/>
      <c r="L21" s="10"/>
      <c r="M21" s="83"/>
      <c r="N21" s="81"/>
      <c r="O21" s="78"/>
    </row>
    <row r="22" spans="1:15">
      <c r="A22" s="291"/>
      <c r="B22" s="293"/>
      <c r="C22" s="294"/>
      <c r="D22" s="294"/>
      <c r="E22" s="294"/>
      <c r="F22" s="294"/>
      <c r="G22" s="294"/>
      <c r="H22" s="81"/>
      <c r="I22" s="82"/>
      <c r="J22" s="10"/>
      <c r="K22" s="46"/>
      <c r="L22" s="10"/>
      <c r="M22" s="83"/>
      <c r="N22" s="81"/>
      <c r="O22" s="78"/>
    </row>
    <row r="23" spans="1:15">
      <c r="A23" s="292"/>
      <c r="B23" s="31"/>
      <c r="C23" s="44"/>
      <c r="D23" s="32"/>
      <c r="E23" s="44"/>
      <c r="F23" s="32"/>
      <c r="G23" s="44"/>
      <c r="H23" s="78"/>
      <c r="I23" s="78"/>
      <c r="J23" s="10"/>
      <c r="K23" s="46"/>
      <c r="L23" s="10"/>
      <c r="M23" s="83"/>
      <c r="N23" s="81"/>
      <c r="O23" s="78"/>
    </row>
    <row r="24" spans="1:15">
      <c r="A24" s="27"/>
      <c r="B24" s="52"/>
      <c r="C24" s="40"/>
      <c r="D24" s="19"/>
      <c r="E24" s="40"/>
      <c r="F24" s="19"/>
      <c r="G24" s="40"/>
      <c r="H24" s="78"/>
      <c r="I24" s="78"/>
      <c r="J24" s="10"/>
      <c r="K24" s="46"/>
      <c r="L24" s="10"/>
      <c r="M24" s="83"/>
      <c r="N24" s="81"/>
      <c r="O24" s="82"/>
    </row>
    <row r="25" spans="1:15">
      <c r="A25" s="27"/>
      <c r="B25" s="52"/>
      <c r="C25" s="40"/>
      <c r="D25" s="19"/>
      <c r="E25" s="40"/>
      <c r="F25" s="19"/>
      <c r="G25" s="40"/>
      <c r="H25" s="78"/>
      <c r="I25" s="78"/>
      <c r="J25" s="10"/>
      <c r="K25" s="46"/>
      <c r="L25" s="10"/>
      <c r="M25" s="83"/>
      <c r="N25" s="81"/>
      <c r="O25" s="82"/>
    </row>
    <row r="26" spans="1:15">
      <c r="A26" s="27"/>
      <c r="B26" s="52"/>
      <c r="C26" s="40"/>
      <c r="D26" s="19"/>
      <c r="E26" s="40"/>
      <c r="F26" s="19"/>
      <c r="G26" s="40"/>
      <c r="H26" s="78"/>
      <c r="I26" s="78"/>
      <c r="J26" s="10"/>
      <c r="K26" s="46"/>
      <c r="L26" s="10"/>
      <c r="M26" s="83"/>
      <c r="N26" s="81"/>
      <c r="O26" s="82"/>
    </row>
    <row r="27" spans="1:15" ht="12.75" thickBot="1">
      <c r="A27" s="28"/>
      <c r="B27" s="53"/>
      <c r="C27" s="41"/>
      <c r="D27" s="20"/>
      <c r="E27" s="41"/>
      <c r="F27" s="20"/>
      <c r="G27" s="41"/>
      <c r="H27" s="78"/>
      <c r="I27" s="78"/>
      <c r="J27" s="78"/>
      <c r="K27" s="78"/>
      <c r="L27" s="78"/>
      <c r="M27" s="78"/>
      <c r="N27" s="81"/>
      <c r="O27" s="82"/>
    </row>
    <row r="28" spans="1:15">
      <c r="A28" s="18"/>
      <c r="B28" s="18"/>
      <c r="C28" s="36"/>
      <c r="D28" s="8"/>
      <c r="E28" s="8"/>
      <c r="F28" s="8"/>
      <c r="G28" s="79"/>
      <c r="H28" s="78"/>
      <c r="I28" s="78"/>
      <c r="J28" s="78"/>
      <c r="K28" s="78"/>
      <c r="L28" s="78"/>
      <c r="M28" s="78"/>
      <c r="N28" s="78"/>
      <c r="O28" s="78"/>
    </row>
    <row r="29" spans="1:15">
      <c r="A29" s="18"/>
      <c r="B29" s="18"/>
      <c r="C29" s="36"/>
      <c r="D29" s="8"/>
      <c r="E29" s="8"/>
      <c r="F29" s="8"/>
      <c r="G29" s="79"/>
      <c r="H29" s="78"/>
      <c r="I29" s="78"/>
      <c r="J29" s="78"/>
      <c r="K29" s="78"/>
      <c r="L29" s="78"/>
      <c r="M29" s="78"/>
      <c r="N29" s="78"/>
      <c r="O29" s="78"/>
    </row>
    <row r="30" spans="1:15">
      <c r="J30" s="10"/>
      <c r="K30" s="10"/>
      <c r="L30" s="10"/>
      <c r="M30" s="10"/>
    </row>
    <row r="31" spans="1:15">
      <c r="H31" s="10"/>
      <c r="I31" s="84"/>
      <c r="J31" s="10"/>
      <c r="K31" s="24"/>
      <c r="L31" s="24"/>
      <c r="M31" s="24"/>
    </row>
    <row r="32" spans="1:15">
      <c r="H32" s="10"/>
      <c r="I32" s="84"/>
      <c r="J32" s="10"/>
      <c r="K32" s="24"/>
      <c r="L32" s="24"/>
      <c r="M32" s="24"/>
    </row>
    <row r="33" spans="8:13" ht="12.75" customHeight="1">
      <c r="H33" s="10"/>
      <c r="I33" s="84"/>
      <c r="J33" s="10"/>
      <c r="K33" s="24"/>
      <c r="L33" s="24"/>
      <c r="M33" s="24"/>
    </row>
    <row r="34" spans="8:13">
      <c r="H34" s="10"/>
      <c r="I34" s="84"/>
      <c r="J34" s="10"/>
      <c r="K34" s="24"/>
      <c r="L34" s="24"/>
      <c r="M34" s="24"/>
    </row>
    <row r="35" spans="8:13" ht="13.5" customHeight="1">
      <c r="H35" s="10"/>
      <c r="I35" s="84"/>
      <c r="J35" s="10"/>
      <c r="K35" s="24"/>
      <c r="L35" s="24"/>
      <c r="M35" s="24"/>
    </row>
    <row r="36" spans="8:13" ht="12.75" customHeight="1">
      <c r="H36" s="10"/>
      <c r="I36" s="84"/>
      <c r="J36" s="10"/>
      <c r="K36" s="24"/>
      <c r="L36" s="24"/>
      <c r="M36" s="24"/>
    </row>
    <row r="37" spans="8:13" ht="12.75" customHeight="1">
      <c r="H37" s="10"/>
      <c r="I37" s="84"/>
      <c r="J37" s="10"/>
      <c r="K37" s="24"/>
      <c r="L37" s="24"/>
      <c r="M37" s="24"/>
    </row>
    <row r="38" spans="8:13" ht="12.75" customHeight="1">
      <c r="H38" s="10"/>
      <c r="I38" s="84"/>
      <c r="J38" s="10"/>
      <c r="K38" s="24"/>
      <c r="L38" s="24"/>
      <c r="M38" s="24"/>
    </row>
    <row r="39" spans="8:13" ht="12.75" customHeight="1"/>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18"/>
  <dimension ref="A1:U38"/>
  <sheetViews>
    <sheetView showGridLines="0" zoomScaleNormal="100" workbookViewId="0">
      <selection activeCell="B3" sqref="B3:M6"/>
    </sheetView>
  </sheetViews>
  <sheetFormatPr defaultColWidth="9.140625" defaultRowHeight="12"/>
  <cols>
    <col min="1" max="1" width="9.42578125" style="7" customWidth="1"/>
    <col min="2" max="2" width="14.42578125" style="7" customWidth="1"/>
    <col min="3" max="3" width="8" style="7" bestFit="1" customWidth="1"/>
    <col min="4" max="4" width="14.42578125" style="7" customWidth="1"/>
    <col min="5" max="5" width="8" style="7" bestFit="1" customWidth="1"/>
    <col min="6" max="6" width="14.42578125" style="7" customWidth="1"/>
    <col min="7" max="7" width="8" style="7" bestFit="1" customWidth="1"/>
    <col min="8" max="8" width="14.42578125" style="7" customWidth="1"/>
    <col min="9" max="9" width="8" style="7" bestFit="1" customWidth="1"/>
    <col min="10" max="10" width="14.42578125" style="7" customWidth="1"/>
    <col min="11" max="11" width="8" style="7" bestFit="1" customWidth="1"/>
    <col min="12" max="12" width="14.42578125" style="7" customWidth="1"/>
    <col min="13" max="13" width="8" style="7" bestFit="1" customWidth="1"/>
    <col min="14" max="26" width="9.140625" style="7" customWidth="1"/>
    <col min="27" max="16384" width="9.140625" style="7"/>
  </cols>
  <sheetData>
    <row r="1" spans="1:21" ht="18">
      <c r="A1" s="13" t="s">
        <v>26</v>
      </c>
      <c r="B1" s="78"/>
      <c r="C1" s="78"/>
      <c r="D1" s="78"/>
      <c r="E1" s="78"/>
      <c r="F1" s="78"/>
      <c r="G1" s="78"/>
      <c r="H1" s="78"/>
      <c r="I1" s="78"/>
      <c r="J1" s="78"/>
      <c r="K1" s="78"/>
      <c r="L1" s="78"/>
      <c r="M1" s="71" t="e">
        <f>CONTENTS!#REF!</f>
        <v>#REF!</v>
      </c>
      <c r="N1" s="78"/>
      <c r="O1" s="78"/>
    </row>
    <row r="2" spans="1:21" ht="7.5" customHeight="1">
      <c r="A2" s="13"/>
      <c r="B2" s="78"/>
      <c r="C2" s="78"/>
      <c r="D2" s="78"/>
      <c r="E2" s="78"/>
      <c r="F2" s="78"/>
      <c r="G2" s="78"/>
      <c r="H2" s="78"/>
      <c r="I2" s="78"/>
      <c r="J2" s="78"/>
      <c r="K2" s="78"/>
      <c r="L2" s="78"/>
      <c r="M2" s="78"/>
      <c r="N2" s="78"/>
      <c r="O2" s="78"/>
    </row>
    <row r="3" spans="1:21">
      <c r="A3" s="16"/>
      <c r="B3" s="284"/>
      <c r="C3" s="284"/>
      <c r="D3" s="284"/>
      <c r="E3" s="284"/>
      <c r="F3" s="284"/>
      <c r="G3" s="285"/>
      <c r="H3" s="286"/>
      <c r="I3" s="284"/>
      <c r="J3" s="284"/>
      <c r="K3" s="284"/>
      <c r="L3" s="284"/>
      <c r="M3" s="284"/>
      <c r="N3" s="9"/>
    </row>
    <row r="4" spans="1:21" ht="13.5" customHeight="1">
      <c r="A4" s="16"/>
      <c r="B4" s="287"/>
      <c r="C4" s="288"/>
      <c r="D4" s="288"/>
      <c r="E4" s="288"/>
      <c r="F4" s="288"/>
      <c r="G4" s="289"/>
      <c r="H4" s="287"/>
      <c r="I4" s="288"/>
      <c r="J4" s="288"/>
      <c r="K4" s="288"/>
      <c r="L4" s="288"/>
      <c r="M4" s="288"/>
      <c r="N4" s="37"/>
    </row>
    <row r="5" spans="1:21">
      <c r="A5" s="16"/>
      <c r="B5" s="282"/>
      <c r="C5" s="290"/>
      <c r="D5" s="282"/>
      <c r="E5" s="290"/>
      <c r="F5" s="282"/>
      <c r="G5" s="290"/>
      <c r="H5" s="282"/>
      <c r="I5" s="290"/>
      <c r="J5" s="282"/>
      <c r="K5" s="290"/>
      <c r="L5" s="282"/>
      <c r="M5" s="283"/>
      <c r="N5" s="54"/>
    </row>
    <row r="6" spans="1:21">
      <c r="A6" s="14"/>
      <c r="B6" s="59"/>
      <c r="C6" s="29"/>
      <c r="D6" s="29"/>
      <c r="E6" s="29"/>
      <c r="F6" s="29"/>
      <c r="G6" s="29"/>
      <c r="H6" s="29"/>
      <c r="I6" s="29"/>
      <c r="J6" s="29"/>
      <c r="K6" s="29"/>
      <c r="L6" s="29"/>
      <c r="M6" s="30"/>
      <c r="N6" s="54"/>
    </row>
    <row r="7" spans="1:21">
      <c r="A7" s="295"/>
      <c r="B7" s="293"/>
      <c r="C7" s="294"/>
      <c r="D7" s="294"/>
      <c r="E7" s="294"/>
      <c r="F7" s="294"/>
      <c r="G7" s="297"/>
      <c r="H7" s="293"/>
      <c r="I7" s="294"/>
      <c r="J7" s="294"/>
      <c r="K7" s="294"/>
      <c r="L7" s="294"/>
      <c r="M7" s="294"/>
      <c r="N7" s="38"/>
    </row>
    <row r="8" spans="1:21">
      <c r="A8" s="296"/>
      <c r="B8" s="31"/>
      <c r="C8" s="43"/>
      <c r="D8" s="32"/>
      <c r="E8" s="43"/>
      <c r="F8" s="32"/>
      <c r="G8" s="43"/>
      <c r="H8" s="31"/>
      <c r="I8" s="43"/>
      <c r="J8" s="32"/>
      <c r="K8" s="43"/>
      <c r="L8" s="32"/>
      <c r="M8" s="43"/>
      <c r="N8" s="1"/>
    </row>
    <row r="9" spans="1:21">
      <c r="A9" s="33"/>
      <c r="B9" s="72"/>
      <c r="C9" s="73"/>
      <c r="D9" s="19"/>
      <c r="E9" s="73"/>
      <c r="F9" s="19"/>
      <c r="G9" s="73"/>
      <c r="H9" s="72"/>
      <c r="I9" s="73"/>
      <c r="J9" s="19"/>
      <c r="K9" s="73"/>
      <c r="L9" s="19"/>
      <c r="M9" s="73"/>
      <c r="N9" s="46"/>
      <c r="O9" s="83"/>
    </row>
    <row r="10" spans="1:21">
      <c r="A10" s="33"/>
      <c r="B10" s="72"/>
      <c r="C10" s="73"/>
      <c r="D10" s="19"/>
      <c r="E10" s="73"/>
      <c r="F10" s="19"/>
      <c r="G10" s="73"/>
      <c r="H10" s="72"/>
      <c r="I10" s="73"/>
      <c r="J10" s="19"/>
      <c r="K10" s="73"/>
      <c r="L10" s="19"/>
      <c r="M10" s="73"/>
      <c r="N10" s="46"/>
      <c r="O10" s="83"/>
    </row>
    <row r="11" spans="1:21">
      <c r="A11" s="25"/>
      <c r="B11" s="23"/>
      <c r="C11" s="73"/>
      <c r="D11" s="12"/>
      <c r="E11" s="73"/>
      <c r="F11" s="12"/>
      <c r="G11" s="73"/>
      <c r="H11" s="23"/>
      <c r="I11" s="73"/>
      <c r="J11" s="12"/>
      <c r="K11" s="73"/>
      <c r="L11" s="12"/>
      <c r="M11" s="73"/>
      <c r="N11" s="46"/>
      <c r="O11" s="83"/>
    </row>
    <row r="12" spans="1:21">
      <c r="A12" s="25"/>
      <c r="B12" s="72"/>
      <c r="C12" s="73"/>
      <c r="D12" s="19"/>
      <c r="E12" s="73"/>
      <c r="F12" s="19"/>
      <c r="G12" s="73"/>
      <c r="H12" s="72"/>
      <c r="I12" s="73"/>
      <c r="J12" s="19"/>
      <c r="K12" s="73"/>
      <c r="L12" s="19"/>
      <c r="M12" s="73"/>
      <c r="N12" s="46"/>
      <c r="O12" s="83"/>
    </row>
    <row r="13" spans="1:21">
      <c r="A13" s="25"/>
      <c r="B13" s="23"/>
      <c r="C13" s="73"/>
      <c r="D13" s="12"/>
      <c r="E13" s="73"/>
      <c r="F13" s="12"/>
      <c r="G13" s="73"/>
      <c r="H13" s="23"/>
      <c r="I13" s="73"/>
      <c r="J13" s="12"/>
      <c r="K13" s="73"/>
      <c r="L13" s="12"/>
      <c r="M13" s="73"/>
      <c r="N13" s="46"/>
      <c r="O13" s="83"/>
    </row>
    <row r="14" spans="1:21">
      <c r="A14" s="25"/>
      <c r="B14" s="72"/>
      <c r="C14" s="73"/>
      <c r="D14" s="19"/>
      <c r="E14" s="73"/>
      <c r="F14" s="19"/>
      <c r="G14" s="73"/>
      <c r="H14" s="72"/>
      <c r="I14" s="73"/>
      <c r="J14" s="19"/>
      <c r="K14" s="73"/>
      <c r="L14" s="19"/>
      <c r="M14" s="73"/>
      <c r="N14" s="46"/>
      <c r="O14" s="83"/>
      <c r="P14" s="18"/>
      <c r="Q14" s="36"/>
      <c r="R14" s="8"/>
      <c r="S14" s="8"/>
      <c r="T14" s="8"/>
      <c r="U14" s="8"/>
    </row>
    <row r="15" spans="1:21">
      <c r="A15" s="25"/>
      <c r="B15" s="72"/>
      <c r="C15" s="73"/>
      <c r="D15" s="19"/>
      <c r="E15" s="74"/>
      <c r="F15" s="19"/>
      <c r="G15" s="74"/>
      <c r="H15" s="72"/>
      <c r="I15" s="74"/>
      <c r="J15" s="19"/>
      <c r="K15" s="74"/>
      <c r="L15" s="19"/>
      <c r="M15" s="74"/>
      <c r="N15" s="46"/>
      <c r="O15" s="83"/>
      <c r="P15" s="18"/>
      <c r="Q15" s="36"/>
      <c r="R15" s="8"/>
      <c r="S15" s="8"/>
      <c r="T15" s="8"/>
      <c r="U15" s="8"/>
    </row>
    <row r="16" spans="1:21" ht="12.75" thickBot="1">
      <c r="A16" s="15"/>
      <c r="B16" s="21"/>
      <c r="C16" s="75"/>
      <c r="D16" s="5"/>
      <c r="E16" s="76"/>
      <c r="F16" s="5"/>
      <c r="G16" s="76"/>
      <c r="H16" s="21"/>
      <c r="I16" s="77"/>
      <c r="J16" s="5"/>
      <c r="K16" s="77"/>
      <c r="L16" s="5"/>
      <c r="M16" s="77"/>
      <c r="N16" s="46"/>
      <c r="O16" s="83"/>
      <c r="P16" s="18"/>
      <c r="Q16" s="36"/>
      <c r="R16" s="8"/>
      <c r="S16" s="8"/>
      <c r="T16" s="8"/>
      <c r="U16" s="8"/>
    </row>
    <row r="17" spans="1:20">
      <c r="A17" s="17"/>
      <c r="B17" s="78"/>
      <c r="C17" s="78"/>
      <c r="D17" s="78"/>
      <c r="E17" s="78"/>
      <c r="F17" s="78"/>
      <c r="G17" s="78"/>
      <c r="H17" s="78"/>
      <c r="I17" s="78"/>
      <c r="J17" s="78"/>
      <c r="K17" s="78"/>
      <c r="L17" s="79"/>
      <c r="M17" s="79"/>
      <c r="N17" s="80"/>
      <c r="O17" s="79"/>
    </row>
    <row r="18" spans="1:20">
      <c r="A18" s="26"/>
      <c r="B18" s="284"/>
      <c r="C18" s="284"/>
      <c r="D18" s="284"/>
      <c r="E18" s="284"/>
      <c r="F18" s="284"/>
      <c r="G18" s="285"/>
      <c r="N18" s="81"/>
      <c r="O18" s="78"/>
      <c r="P18" s="55"/>
      <c r="Q18" s="36"/>
      <c r="R18" s="8"/>
      <c r="S18" s="8"/>
      <c r="T18" s="8"/>
    </row>
    <row r="19" spans="1:20">
      <c r="A19" s="34"/>
      <c r="B19" s="298"/>
      <c r="C19" s="299"/>
      <c r="D19" s="299"/>
      <c r="E19" s="299"/>
      <c r="F19" s="299"/>
      <c r="G19" s="299"/>
      <c r="H19" s="81"/>
      <c r="I19" s="82"/>
      <c r="J19" s="10"/>
      <c r="K19" s="46"/>
      <c r="L19" s="10"/>
      <c r="M19" s="83"/>
      <c r="N19" s="81"/>
      <c r="O19" s="78"/>
      <c r="P19" s="55"/>
      <c r="Q19" s="36"/>
      <c r="R19" s="8"/>
      <c r="S19" s="8"/>
      <c r="T19" s="8"/>
    </row>
    <row r="20" spans="1:20">
      <c r="A20" s="35"/>
      <c r="B20" s="283"/>
      <c r="C20" s="290"/>
      <c r="D20" s="283"/>
      <c r="E20" s="290"/>
      <c r="F20" s="283"/>
      <c r="G20" s="290"/>
      <c r="H20" s="81"/>
      <c r="I20" s="82"/>
      <c r="J20" s="10"/>
      <c r="K20" s="46"/>
      <c r="L20" s="10"/>
      <c r="M20" s="83"/>
      <c r="N20" s="81"/>
      <c r="O20" s="78"/>
      <c r="P20" s="55"/>
      <c r="Q20" s="36"/>
      <c r="R20" s="42"/>
      <c r="S20" s="42"/>
      <c r="T20" s="42"/>
    </row>
    <row r="21" spans="1:20">
      <c r="A21" s="58"/>
      <c r="B21" s="59"/>
      <c r="C21" s="29"/>
      <c r="D21" s="29"/>
      <c r="E21" s="29"/>
      <c r="F21" s="29"/>
      <c r="G21" s="30"/>
      <c r="H21" s="81"/>
      <c r="I21" s="82"/>
      <c r="J21" s="10"/>
      <c r="K21" s="46"/>
      <c r="L21" s="10"/>
      <c r="M21" s="83"/>
      <c r="N21" s="81"/>
      <c r="O21" s="78"/>
      <c r="P21" s="55"/>
      <c r="Q21" s="36"/>
      <c r="R21" s="8"/>
      <c r="S21" s="8"/>
      <c r="T21" s="8"/>
    </row>
    <row r="22" spans="1:20">
      <c r="A22" s="291"/>
      <c r="B22" s="293"/>
      <c r="C22" s="294"/>
      <c r="D22" s="294"/>
      <c r="E22" s="294"/>
      <c r="F22" s="294"/>
      <c r="G22" s="294"/>
      <c r="H22" s="81"/>
      <c r="I22" s="82"/>
      <c r="J22" s="10"/>
      <c r="K22" s="46"/>
      <c r="L22" s="10"/>
      <c r="M22" s="83"/>
      <c r="N22" s="81"/>
      <c r="O22" s="78"/>
      <c r="P22" s="55"/>
      <c r="Q22" s="36"/>
      <c r="R22" s="8"/>
      <c r="S22" s="8"/>
      <c r="T22" s="8"/>
    </row>
    <row r="23" spans="1:20">
      <c r="A23" s="292"/>
      <c r="B23" s="31"/>
      <c r="C23" s="44"/>
      <c r="D23" s="32"/>
      <c r="E23" s="44"/>
      <c r="F23" s="32"/>
      <c r="G23" s="44"/>
      <c r="H23" s="78"/>
      <c r="I23" s="78"/>
      <c r="J23" s="10"/>
      <c r="K23" s="46"/>
      <c r="L23" s="10"/>
      <c r="M23" s="83"/>
      <c r="N23" s="81"/>
      <c r="O23" s="78"/>
      <c r="P23" s="55"/>
      <c r="Q23" s="36"/>
      <c r="R23" s="39"/>
      <c r="S23" s="42"/>
      <c r="T23" s="42"/>
    </row>
    <row r="24" spans="1:20">
      <c r="A24" s="27"/>
      <c r="B24" s="52"/>
      <c r="C24" s="40"/>
      <c r="D24" s="19"/>
      <c r="E24" s="40"/>
      <c r="F24" s="19"/>
      <c r="G24" s="40"/>
      <c r="H24" s="78"/>
      <c r="I24" s="78"/>
      <c r="J24" s="10"/>
      <c r="K24" s="46"/>
      <c r="L24" s="10"/>
      <c r="M24" s="83"/>
      <c r="N24" s="81"/>
      <c r="O24" s="82"/>
      <c r="T24" s="79"/>
    </row>
    <row r="25" spans="1:20">
      <c r="A25" s="27"/>
      <c r="B25" s="52"/>
      <c r="C25" s="40"/>
      <c r="D25" s="19"/>
      <c r="E25" s="40"/>
      <c r="F25" s="19"/>
      <c r="G25" s="40"/>
      <c r="H25" s="78"/>
      <c r="I25" s="78"/>
      <c r="J25" s="10"/>
      <c r="K25" s="46"/>
      <c r="L25" s="10"/>
      <c r="M25" s="83"/>
      <c r="N25" s="81"/>
      <c r="O25" s="82"/>
    </row>
    <row r="26" spans="1:20">
      <c r="A26" s="27"/>
      <c r="B26" s="52"/>
      <c r="C26" s="40"/>
      <c r="D26" s="19"/>
      <c r="E26" s="40"/>
      <c r="F26" s="19"/>
      <c r="G26" s="40"/>
      <c r="H26" s="78"/>
      <c r="I26" s="78"/>
      <c r="J26" s="10"/>
      <c r="K26" s="46"/>
      <c r="L26" s="10"/>
      <c r="M26" s="83"/>
      <c r="N26" s="81"/>
      <c r="O26" s="82"/>
    </row>
    <row r="27" spans="1:20" ht="12.75" thickBot="1">
      <c r="A27" s="28"/>
      <c r="B27" s="53"/>
      <c r="C27" s="41"/>
      <c r="D27" s="20"/>
      <c r="E27" s="41"/>
      <c r="F27" s="20"/>
      <c r="G27" s="41"/>
      <c r="H27" s="78"/>
      <c r="I27" s="78"/>
      <c r="J27" s="78"/>
      <c r="K27" s="78"/>
      <c r="L27" s="78"/>
      <c r="M27" s="78"/>
      <c r="N27" s="81"/>
      <c r="O27" s="82"/>
    </row>
    <row r="28" spans="1:20">
      <c r="A28" s="18"/>
      <c r="B28" s="18"/>
      <c r="C28" s="36"/>
      <c r="D28" s="8"/>
      <c r="E28" s="8"/>
      <c r="F28" s="8"/>
      <c r="G28" s="79"/>
      <c r="H28" s="78"/>
      <c r="I28" s="78"/>
      <c r="J28" s="78"/>
      <c r="K28" s="78"/>
      <c r="L28" s="78"/>
      <c r="M28" s="78"/>
    </row>
    <row r="29" spans="1:20">
      <c r="H29" s="78"/>
      <c r="I29" s="78"/>
      <c r="J29" s="78"/>
      <c r="K29" s="78"/>
      <c r="L29" s="78"/>
      <c r="M29" s="78"/>
    </row>
    <row r="30" spans="1:20">
      <c r="J30" s="10"/>
      <c r="K30" s="10"/>
      <c r="L30" s="10"/>
      <c r="M30" s="10"/>
    </row>
    <row r="31" spans="1:20">
      <c r="H31" s="10"/>
      <c r="I31" s="84"/>
      <c r="J31" s="10"/>
      <c r="K31" s="24"/>
      <c r="L31" s="24"/>
      <c r="M31" s="24"/>
    </row>
    <row r="32" spans="1:20" ht="12.75" customHeight="1">
      <c r="H32" s="10"/>
      <c r="I32" s="84"/>
      <c r="J32" s="10"/>
      <c r="K32" s="24"/>
      <c r="L32" s="24"/>
      <c r="M32" s="24"/>
    </row>
    <row r="33" spans="8:13">
      <c r="H33" s="10"/>
      <c r="I33" s="84"/>
      <c r="J33" s="10"/>
      <c r="K33" s="24"/>
      <c r="L33" s="24"/>
      <c r="M33" s="24"/>
    </row>
    <row r="34" spans="8:13" ht="13.5" customHeight="1">
      <c r="H34" s="10"/>
      <c r="I34" s="84"/>
      <c r="J34" s="10"/>
      <c r="K34" s="24"/>
      <c r="L34" s="24"/>
      <c r="M34" s="24"/>
    </row>
    <row r="35" spans="8:13" ht="12.75" customHeight="1">
      <c r="H35" s="10"/>
      <c r="I35" s="84"/>
      <c r="J35" s="10"/>
      <c r="K35" s="24"/>
      <c r="L35" s="24"/>
      <c r="M35" s="24"/>
    </row>
    <row r="36" spans="8:13" ht="12.75" customHeight="1">
      <c r="H36" s="10"/>
      <c r="I36" s="84"/>
      <c r="J36" s="10"/>
      <c r="K36" s="24"/>
      <c r="L36" s="24"/>
      <c r="M36" s="24"/>
    </row>
    <row r="37" spans="8:13" ht="12.75" customHeight="1">
      <c r="H37" s="10"/>
      <c r="I37" s="84"/>
      <c r="J37" s="10"/>
      <c r="K37" s="24"/>
      <c r="L37" s="24"/>
      <c r="M37" s="24"/>
    </row>
    <row r="38" spans="8:13" ht="12.75" customHeight="1">
      <c r="H38" s="10"/>
      <c r="I38" s="84"/>
      <c r="J38" s="10"/>
      <c r="K38" s="24"/>
      <c r="L38" s="24"/>
      <c r="M38" s="24"/>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19"/>
  <dimension ref="A1:X39"/>
  <sheetViews>
    <sheetView showGridLines="0" zoomScaleNormal="100" workbookViewId="0">
      <selection activeCell="B3" sqref="B3:M6"/>
    </sheetView>
  </sheetViews>
  <sheetFormatPr defaultColWidth="9.140625" defaultRowHeight="12"/>
  <cols>
    <col min="1" max="1" width="9.42578125" style="7" customWidth="1"/>
    <col min="2" max="2" width="14.42578125" style="7" customWidth="1"/>
    <col min="3" max="3" width="8" style="7" bestFit="1" customWidth="1"/>
    <col min="4" max="4" width="14.42578125" style="7" customWidth="1"/>
    <col min="5" max="5" width="8" style="7" bestFit="1" customWidth="1"/>
    <col min="6" max="6" width="14.42578125" style="7" customWidth="1"/>
    <col min="7" max="7" width="8" style="7" bestFit="1" customWidth="1"/>
    <col min="8" max="8" width="14.42578125" style="7" customWidth="1"/>
    <col min="9" max="9" width="8" style="7" bestFit="1" customWidth="1"/>
    <col min="10" max="10" width="14.42578125" style="7" customWidth="1"/>
    <col min="11" max="11" width="8" style="7" bestFit="1" customWidth="1"/>
    <col min="12" max="12" width="14.42578125" style="7" customWidth="1"/>
    <col min="13" max="13" width="8" style="7" bestFit="1" customWidth="1"/>
    <col min="14" max="26" width="9.140625" style="7" customWidth="1"/>
    <col min="27" max="16384" width="9.140625" style="7"/>
  </cols>
  <sheetData>
    <row r="1" spans="1:24" ht="18">
      <c r="A1" s="13" t="s">
        <v>27</v>
      </c>
      <c r="M1" s="71" t="e">
        <f>CONTENTS!#REF!</f>
        <v>#REF!</v>
      </c>
    </row>
    <row r="2" spans="1:24" ht="7.5" customHeight="1"/>
    <row r="3" spans="1:24">
      <c r="A3" s="16"/>
      <c r="B3" s="284"/>
      <c r="C3" s="284"/>
      <c r="D3" s="284"/>
      <c r="E3" s="284"/>
      <c r="F3" s="284"/>
      <c r="G3" s="285"/>
      <c r="H3" s="286"/>
      <c r="I3" s="284"/>
      <c r="J3" s="284"/>
      <c r="K3" s="284"/>
      <c r="L3" s="284"/>
      <c r="M3" s="284"/>
      <c r="N3" s="9"/>
    </row>
    <row r="4" spans="1:24">
      <c r="A4" s="16"/>
      <c r="B4" s="287"/>
      <c r="C4" s="288"/>
      <c r="D4" s="288"/>
      <c r="E4" s="288"/>
      <c r="F4" s="288"/>
      <c r="G4" s="289"/>
      <c r="H4" s="287"/>
      <c r="I4" s="288"/>
      <c r="J4" s="288"/>
      <c r="K4" s="288"/>
      <c r="L4" s="288"/>
      <c r="M4" s="288"/>
      <c r="N4" s="37"/>
    </row>
    <row r="5" spans="1:24">
      <c r="A5" s="16"/>
      <c r="B5" s="282"/>
      <c r="C5" s="290"/>
      <c r="D5" s="282"/>
      <c r="E5" s="290"/>
      <c r="F5" s="282"/>
      <c r="G5" s="290"/>
      <c r="H5" s="282"/>
      <c r="I5" s="290"/>
      <c r="J5" s="282"/>
      <c r="K5" s="290"/>
      <c r="L5" s="282"/>
      <c r="M5" s="283"/>
      <c r="N5" s="54"/>
    </row>
    <row r="6" spans="1:24">
      <c r="A6" s="14"/>
      <c r="B6" s="59"/>
      <c r="C6" s="29"/>
      <c r="D6" s="29"/>
      <c r="E6" s="29"/>
      <c r="F6" s="29"/>
      <c r="G6" s="29"/>
      <c r="H6" s="29"/>
      <c r="I6" s="29"/>
      <c r="J6" s="29"/>
      <c r="K6" s="29"/>
      <c r="L6" s="29"/>
      <c r="M6" s="30"/>
      <c r="N6" s="54"/>
    </row>
    <row r="7" spans="1:24">
      <c r="A7" s="295"/>
      <c r="B7" s="293"/>
      <c r="C7" s="294"/>
      <c r="D7" s="294"/>
      <c r="E7" s="294"/>
      <c r="F7" s="294"/>
      <c r="G7" s="297"/>
      <c r="H7" s="293"/>
      <c r="I7" s="294"/>
      <c r="J7" s="294"/>
      <c r="K7" s="294"/>
      <c r="L7" s="294"/>
      <c r="M7" s="294"/>
      <c r="N7" s="38"/>
    </row>
    <row r="8" spans="1:24">
      <c r="A8" s="296"/>
      <c r="B8" s="31"/>
      <c r="C8" s="43"/>
      <c r="D8" s="32"/>
      <c r="E8" s="43"/>
      <c r="F8" s="32"/>
      <c r="G8" s="43"/>
      <c r="H8" s="31"/>
      <c r="I8" s="43"/>
      <c r="J8" s="32"/>
      <c r="K8" s="43"/>
      <c r="L8" s="32"/>
      <c r="M8" s="43"/>
      <c r="N8" s="1"/>
    </row>
    <row r="9" spans="1:24">
      <c r="A9" s="33"/>
      <c r="B9" s="72"/>
      <c r="C9" s="73"/>
      <c r="D9" s="19"/>
      <c r="E9" s="73"/>
      <c r="F9" s="19"/>
      <c r="G9" s="73"/>
      <c r="H9" s="72"/>
      <c r="I9" s="73"/>
      <c r="J9" s="19"/>
      <c r="K9" s="73"/>
      <c r="L9" s="19"/>
      <c r="M9" s="73"/>
      <c r="N9" s="46"/>
      <c r="O9" s="83"/>
      <c r="X9" s="24"/>
    </row>
    <row r="10" spans="1:24">
      <c r="A10" s="25"/>
      <c r="B10" s="72"/>
      <c r="C10" s="73"/>
      <c r="D10" s="19"/>
      <c r="E10" s="73"/>
      <c r="F10" s="19"/>
      <c r="G10" s="73"/>
      <c r="H10" s="72"/>
      <c r="I10" s="73"/>
      <c r="J10" s="19"/>
      <c r="K10" s="73"/>
      <c r="L10" s="19"/>
      <c r="M10" s="73"/>
      <c r="N10" s="46"/>
      <c r="O10" s="83"/>
      <c r="X10" s="24"/>
    </row>
    <row r="11" spans="1:24">
      <c r="A11" s="25"/>
      <c r="B11" s="23"/>
      <c r="C11" s="73"/>
      <c r="D11" s="12"/>
      <c r="E11" s="73"/>
      <c r="F11" s="12"/>
      <c r="G11" s="73"/>
      <c r="H11" s="23"/>
      <c r="I11" s="73"/>
      <c r="J11" s="12"/>
      <c r="K11" s="73"/>
      <c r="L11" s="12"/>
      <c r="M11" s="73"/>
      <c r="N11" s="46"/>
      <c r="O11" s="83"/>
      <c r="X11" s="24"/>
    </row>
    <row r="12" spans="1:24">
      <c r="A12" s="25"/>
      <c r="B12" s="72"/>
      <c r="C12" s="73"/>
      <c r="D12" s="19"/>
      <c r="E12" s="73"/>
      <c r="F12" s="19"/>
      <c r="G12" s="73"/>
      <c r="H12" s="72"/>
      <c r="I12" s="73"/>
      <c r="J12" s="19"/>
      <c r="K12" s="73"/>
      <c r="L12" s="19"/>
      <c r="M12" s="73"/>
      <c r="N12" s="46"/>
      <c r="O12" s="83"/>
      <c r="X12" s="24"/>
    </row>
    <row r="13" spans="1:24">
      <c r="A13" s="25"/>
      <c r="B13" s="23"/>
      <c r="C13" s="73"/>
      <c r="D13" s="12"/>
      <c r="E13" s="73"/>
      <c r="F13" s="12"/>
      <c r="G13" s="73"/>
      <c r="H13" s="23"/>
      <c r="I13" s="73"/>
      <c r="J13" s="12"/>
      <c r="K13" s="73"/>
      <c r="L13" s="12"/>
      <c r="M13" s="73"/>
      <c r="N13" s="46"/>
      <c r="O13" s="83"/>
      <c r="X13" s="24"/>
    </row>
    <row r="14" spans="1:24">
      <c r="A14" s="25"/>
      <c r="B14" s="72"/>
      <c r="C14" s="73"/>
      <c r="D14" s="19"/>
      <c r="E14" s="73"/>
      <c r="F14" s="19"/>
      <c r="G14" s="73"/>
      <c r="H14" s="72"/>
      <c r="I14" s="73"/>
      <c r="J14" s="19"/>
      <c r="K14" s="73"/>
      <c r="L14" s="19"/>
      <c r="M14" s="73"/>
      <c r="N14" s="46"/>
      <c r="O14" s="83"/>
      <c r="P14" s="18"/>
      <c r="Q14" s="36"/>
      <c r="R14" s="8"/>
      <c r="S14" s="8"/>
      <c r="T14" s="8"/>
      <c r="U14" s="8"/>
      <c r="X14" s="24"/>
    </row>
    <row r="15" spans="1:24">
      <c r="A15" s="25"/>
      <c r="B15" s="72"/>
      <c r="C15" s="73"/>
      <c r="D15" s="19"/>
      <c r="E15" s="74"/>
      <c r="F15" s="19"/>
      <c r="G15" s="74"/>
      <c r="H15" s="72"/>
      <c r="I15" s="74"/>
      <c r="J15" s="19"/>
      <c r="K15" s="74"/>
      <c r="L15" s="19"/>
      <c r="M15" s="74"/>
      <c r="N15" s="46"/>
      <c r="O15" s="83"/>
      <c r="P15" s="18"/>
      <c r="Q15" s="36"/>
      <c r="R15" s="8"/>
      <c r="S15" s="8"/>
      <c r="T15" s="8"/>
      <c r="U15" s="8"/>
      <c r="X15" s="24"/>
    </row>
    <row r="16" spans="1:24" ht="12.75" thickBot="1">
      <c r="A16" s="15"/>
      <c r="B16" s="21"/>
      <c r="C16" s="75"/>
      <c r="D16" s="5"/>
      <c r="E16" s="76"/>
      <c r="F16" s="5"/>
      <c r="G16" s="76"/>
      <c r="H16" s="21"/>
      <c r="I16" s="77"/>
      <c r="J16" s="5"/>
      <c r="K16" s="77"/>
      <c r="L16" s="5"/>
      <c r="M16" s="77"/>
      <c r="N16" s="46"/>
      <c r="O16" s="83"/>
      <c r="P16" s="18"/>
      <c r="Q16" s="36"/>
      <c r="R16" s="8"/>
      <c r="S16" s="8"/>
      <c r="T16" s="8"/>
      <c r="U16" s="8"/>
      <c r="X16" s="24"/>
    </row>
    <row r="17" spans="1:15">
      <c r="A17" s="17"/>
      <c r="B17" s="78"/>
      <c r="C17" s="78"/>
      <c r="D17" s="78"/>
      <c r="E17" s="78"/>
      <c r="F17" s="78"/>
      <c r="G17" s="78"/>
      <c r="H17" s="78"/>
      <c r="I17" s="78"/>
      <c r="J17" s="78"/>
      <c r="K17" s="78"/>
      <c r="L17" s="79"/>
      <c r="M17" s="79"/>
      <c r="N17" s="80"/>
      <c r="O17" s="79"/>
    </row>
    <row r="18" spans="1:15">
      <c r="A18" s="26"/>
      <c r="B18" s="284"/>
      <c r="C18" s="284"/>
      <c r="D18" s="284"/>
      <c r="E18" s="284"/>
      <c r="F18" s="284"/>
      <c r="G18" s="285"/>
      <c r="H18" s="78"/>
      <c r="I18" s="78"/>
      <c r="J18" s="78"/>
      <c r="K18" s="78"/>
      <c r="L18" s="78"/>
      <c r="M18" s="78"/>
      <c r="N18" s="81"/>
      <c r="O18" s="78"/>
    </row>
    <row r="19" spans="1:15">
      <c r="A19" s="34"/>
      <c r="B19" s="298"/>
      <c r="C19" s="299"/>
      <c r="D19" s="299"/>
      <c r="E19" s="299"/>
      <c r="F19" s="299"/>
      <c r="G19" s="299"/>
      <c r="H19" s="81"/>
      <c r="I19" s="82"/>
      <c r="J19" s="10"/>
      <c r="K19" s="46"/>
      <c r="L19" s="10"/>
      <c r="M19" s="83"/>
      <c r="N19" s="81"/>
      <c r="O19" s="78"/>
    </row>
    <row r="20" spans="1:15">
      <c r="A20" s="35"/>
      <c r="B20" s="283"/>
      <c r="C20" s="290"/>
      <c r="D20" s="283"/>
      <c r="E20" s="290"/>
      <c r="F20" s="283"/>
      <c r="G20" s="290"/>
      <c r="H20" s="81"/>
      <c r="I20" s="82"/>
      <c r="J20" s="10"/>
      <c r="K20" s="46"/>
      <c r="L20" s="10"/>
      <c r="M20" s="83"/>
      <c r="N20" s="81"/>
      <c r="O20" s="78"/>
    </row>
    <row r="21" spans="1:15">
      <c r="A21" s="58"/>
      <c r="B21" s="59"/>
      <c r="C21" s="29"/>
      <c r="D21" s="29"/>
      <c r="E21" s="29"/>
      <c r="F21" s="29"/>
      <c r="G21" s="30"/>
      <c r="H21" s="81"/>
      <c r="I21" s="82"/>
      <c r="J21" s="10"/>
      <c r="K21" s="46"/>
      <c r="L21" s="10"/>
      <c r="M21" s="83"/>
      <c r="N21" s="81"/>
      <c r="O21" s="78"/>
    </row>
    <row r="22" spans="1:15">
      <c r="A22" s="291"/>
      <c r="B22" s="293"/>
      <c r="C22" s="294"/>
      <c r="D22" s="294"/>
      <c r="E22" s="294"/>
      <c r="F22" s="294"/>
      <c r="G22" s="294"/>
      <c r="H22" s="81"/>
      <c r="I22" s="82"/>
      <c r="J22" s="10"/>
      <c r="K22" s="46"/>
      <c r="L22" s="10"/>
      <c r="M22" s="83"/>
      <c r="N22" s="81"/>
      <c r="O22" s="78"/>
    </row>
    <row r="23" spans="1:15">
      <c r="A23" s="292"/>
      <c r="B23" s="31"/>
      <c r="C23" s="44"/>
      <c r="D23" s="32"/>
      <c r="E23" s="44"/>
      <c r="F23" s="32"/>
      <c r="G23" s="44"/>
      <c r="H23" s="78"/>
      <c r="I23" s="78"/>
      <c r="J23" s="10"/>
      <c r="K23" s="46"/>
      <c r="L23" s="10"/>
      <c r="M23" s="83"/>
      <c r="N23" s="81"/>
      <c r="O23" s="78"/>
    </row>
    <row r="24" spans="1:15">
      <c r="A24" s="27"/>
      <c r="B24" s="52"/>
      <c r="C24" s="40"/>
      <c r="D24" s="19"/>
      <c r="E24" s="40"/>
      <c r="F24" s="19"/>
      <c r="G24" s="40"/>
      <c r="H24" s="78"/>
      <c r="I24" s="78"/>
      <c r="J24" s="10"/>
      <c r="K24" s="46"/>
      <c r="L24" s="10"/>
      <c r="M24" s="83"/>
      <c r="N24" s="81"/>
      <c r="O24" s="82"/>
    </row>
    <row r="25" spans="1:15">
      <c r="A25" s="27"/>
      <c r="B25" s="52"/>
      <c r="C25" s="40"/>
      <c r="D25" s="19"/>
      <c r="E25" s="40"/>
      <c r="F25" s="19"/>
      <c r="G25" s="40"/>
      <c r="H25" s="78"/>
      <c r="I25" s="78"/>
      <c r="J25" s="10"/>
      <c r="K25" s="46"/>
      <c r="L25" s="10"/>
      <c r="M25" s="83"/>
      <c r="N25" s="81"/>
      <c r="O25" s="82"/>
    </row>
    <row r="26" spans="1:15">
      <c r="A26" s="27"/>
      <c r="B26" s="52"/>
      <c r="C26" s="40"/>
      <c r="D26" s="19"/>
      <c r="E26" s="40"/>
      <c r="F26" s="19"/>
      <c r="G26" s="40"/>
      <c r="H26" s="78"/>
      <c r="I26" s="78"/>
      <c r="J26" s="10"/>
      <c r="K26" s="46"/>
      <c r="L26" s="10"/>
      <c r="M26" s="83"/>
      <c r="N26" s="81"/>
      <c r="O26" s="82"/>
    </row>
    <row r="27" spans="1:15" ht="12.75" thickBot="1">
      <c r="A27" s="28"/>
      <c r="B27" s="53"/>
      <c r="C27" s="41"/>
      <c r="D27" s="20"/>
      <c r="E27" s="41"/>
      <c r="F27" s="20"/>
      <c r="G27" s="41"/>
      <c r="H27" s="78"/>
      <c r="I27" s="78"/>
      <c r="J27" s="78"/>
      <c r="K27" s="78"/>
      <c r="L27" s="78"/>
      <c r="M27" s="78"/>
      <c r="N27" s="81"/>
      <c r="O27" s="82"/>
    </row>
    <row r="28" spans="1:15">
      <c r="A28" s="18"/>
      <c r="B28" s="18"/>
      <c r="C28" s="36"/>
      <c r="D28" s="8"/>
      <c r="E28" s="8"/>
      <c r="F28" s="8"/>
      <c r="G28" s="79"/>
      <c r="H28" s="78"/>
      <c r="I28" s="78"/>
      <c r="J28" s="78"/>
      <c r="K28" s="78"/>
      <c r="L28" s="78"/>
      <c r="M28" s="78"/>
      <c r="N28" s="78"/>
      <c r="O28" s="78"/>
    </row>
    <row r="29" spans="1:15">
      <c r="A29" s="18"/>
      <c r="B29" s="18"/>
      <c r="C29" s="36"/>
      <c r="D29" s="8"/>
      <c r="E29" s="8"/>
      <c r="F29" s="8"/>
      <c r="G29" s="79"/>
      <c r="H29" s="78"/>
      <c r="I29" s="78"/>
      <c r="J29" s="78"/>
      <c r="K29" s="78"/>
      <c r="L29" s="78"/>
      <c r="M29" s="78"/>
      <c r="N29" s="78"/>
      <c r="O29" s="78"/>
    </row>
    <row r="30" spans="1:15">
      <c r="J30" s="10"/>
      <c r="K30" s="10"/>
      <c r="L30" s="10"/>
      <c r="M30" s="10"/>
    </row>
    <row r="31" spans="1:15">
      <c r="H31" s="10"/>
      <c r="I31" s="84"/>
      <c r="J31" s="10"/>
      <c r="K31" s="24"/>
      <c r="L31" s="24"/>
      <c r="M31" s="24"/>
    </row>
    <row r="32" spans="1:15">
      <c r="H32" s="10"/>
      <c r="I32" s="84"/>
      <c r="J32" s="10"/>
      <c r="K32" s="24"/>
      <c r="L32" s="24"/>
      <c r="M32" s="24"/>
    </row>
    <row r="33" spans="8:13" ht="12.75" customHeight="1">
      <c r="H33" s="10"/>
      <c r="I33" s="84"/>
      <c r="J33" s="10"/>
      <c r="K33" s="24"/>
      <c r="L33" s="24"/>
      <c r="M33" s="24"/>
    </row>
    <row r="34" spans="8:13">
      <c r="H34" s="10"/>
      <c r="I34" s="84"/>
      <c r="J34" s="10"/>
      <c r="K34" s="24"/>
      <c r="L34" s="24"/>
      <c r="M34" s="24"/>
    </row>
    <row r="35" spans="8:13" ht="13.5" customHeight="1">
      <c r="H35" s="10"/>
      <c r="I35" s="84"/>
      <c r="J35" s="10"/>
      <c r="K35" s="24"/>
      <c r="L35" s="24"/>
      <c r="M35" s="24"/>
    </row>
    <row r="36" spans="8:13" ht="12.75" customHeight="1">
      <c r="H36" s="10"/>
      <c r="I36" s="84"/>
      <c r="J36" s="10"/>
      <c r="K36" s="24"/>
      <c r="L36" s="24"/>
      <c r="M36" s="24"/>
    </row>
    <row r="37" spans="8:13" ht="12.75" customHeight="1">
      <c r="H37" s="10"/>
      <c r="I37" s="84"/>
      <c r="J37" s="10"/>
      <c r="K37" s="24"/>
      <c r="L37" s="24"/>
      <c r="M37" s="24"/>
    </row>
    <row r="38" spans="8:13" ht="12.75" customHeight="1">
      <c r="H38" s="10"/>
      <c r="I38" s="84"/>
      <c r="J38" s="10"/>
      <c r="K38" s="24"/>
      <c r="L38" s="24"/>
      <c r="M38" s="24"/>
    </row>
    <row r="39" spans="8:13" ht="12.75" customHeight="1"/>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2"/>
  <dimension ref="A1:U38"/>
  <sheetViews>
    <sheetView showGridLines="0" zoomScaleNormal="100" workbookViewId="0">
      <selection activeCell="B3" sqref="B3:M6"/>
    </sheetView>
  </sheetViews>
  <sheetFormatPr defaultColWidth="9.140625" defaultRowHeight="12"/>
  <cols>
    <col min="1" max="1" width="9.42578125" style="7" customWidth="1"/>
    <col min="2" max="2" width="14.42578125" style="7" customWidth="1"/>
    <col min="3" max="3" width="8" style="7" bestFit="1" customWidth="1"/>
    <col min="4" max="4" width="14.42578125" style="7" customWidth="1"/>
    <col min="5" max="5" width="8" style="7" bestFit="1" customWidth="1"/>
    <col min="6" max="6" width="14.42578125" style="7" customWidth="1"/>
    <col min="7" max="7" width="8" style="7" bestFit="1" customWidth="1"/>
    <col min="8" max="8" width="14.42578125" style="7" customWidth="1"/>
    <col min="9" max="9" width="8" style="7" bestFit="1" customWidth="1"/>
    <col min="10" max="10" width="14.42578125" style="7" customWidth="1"/>
    <col min="11" max="11" width="8" style="7" bestFit="1" customWidth="1"/>
    <col min="12" max="12" width="14.42578125" style="7" customWidth="1"/>
    <col min="13" max="13" width="8" style="7" bestFit="1" customWidth="1"/>
    <col min="14" max="26" width="9.140625" style="7" customWidth="1"/>
    <col min="27" max="16384" width="9.140625" style="7"/>
  </cols>
  <sheetData>
    <row r="1" spans="1:21" ht="18">
      <c r="A1" s="13" t="s">
        <v>28</v>
      </c>
      <c r="B1" s="78"/>
      <c r="C1" s="78"/>
      <c r="D1" s="78"/>
      <c r="E1" s="78"/>
      <c r="F1" s="78"/>
      <c r="G1" s="78"/>
      <c r="H1" s="78"/>
      <c r="I1" s="78"/>
      <c r="J1" s="78"/>
      <c r="K1" s="78"/>
      <c r="L1" s="78"/>
      <c r="M1" s="71" t="e">
        <f>CONTENTS!#REF!</f>
        <v>#REF!</v>
      </c>
      <c r="N1" s="78"/>
      <c r="O1" s="78"/>
    </row>
    <row r="2" spans="1:21" ht="7.5" customHeight="1">
      <c r="A2" s="13"/>
      <c r="B2" s="78"/>
      <c r="C2" s="78"/>
      <c r="D2" s="78"/>
      <c r="E2" s="78"/>
      <c r="F2" s="78"/>
      <c r="G2" s="78"/>
      <c r="H2" s="78"/>
      <c r="I2" s="78"/>
      <c r="J2" s="78"/>
      <c r="K2" s="78"/>
      <c r="L2" s="78"/>
      <c r="M2" s="78"/>
      <c r="N2" s="78"/>
      <c r="O2" s="78"/>
    </row>
    <row r="3" spans="1:21">
      <c r="A3" s="16"/>
      <c r="B3" s="284"/>
      <c r="C3" s="284"/>
      <c r="D3" s="284"/>
      <c r="E3" s="284"/>
      <c r="F3" s="284"/>
      <c r="G3" s="285"/>
      <c r="H3" s="286"/>
      <c r="I3" s="284"/>
      <c r="J3" s="284"/>
      <c r="K3" s="284"/>
      <c r="L3" s="284"/>
      <c r="M3" s="284"/>
      <c r="N3" s="9"/>
    </row>
    <row r="4" spans="1:21" ht="13.5" customHeight="1">
      <c r="A4" s="16"/>
      <c r="B4" s="287"/>
      <c r="C4" s="288"/>
      <c r="D4" s="288"/>
      <c r="E4" s="288"/>
      <c r="F4" s="288"/>
      <c r="G4" s="289"/>
      <c r="H4" s="287"/>
      <c r="I4" s="288"/>
      <c r="J4" s="288"/>
      <c r="K4" s="288"/>
      <c r="L4" s="288"/>
      <c r="M4" s="288"/>
      <c r="N4" s="37"/>
    </row>
    <row r="5" spans="1:21">
      <c r="A5" s="16"/>
      <c r="B5" s="282"/>
      <c r="C5" s="290"/>
      <c r="D5" s="282"/>
      <c r="E5" s="290"/>
      <c r="F5" s="282"/>
      <c r="G5" s="290"/>
      <c r="H5" s="282"/>
      <c r="I5" s="290"/>
      <c r="J5" s="282"/>
      <c r="K5" s="290"/>
      <c r="L5" s="282"/>
      <c r="M5" s="283"/>
      <c r="N5" s="54"/>
    </row>
    <row r="6" spans="1:21">
      <c r="A6" s="14"/>
      <c r="B6" s="59"/>
      <c r="C6" s="29"/>
      <c r="D6" s="29"/>
      <c r="E6" s="29"/>
      <c r="F6" s="29"/>
      <c r="G6" s="29"/>
      <c r="H6" s="29"/>
      <c r="I6" s="29"/>
      <c r="J6" s="29"/>
      <c r="K6" s="29"/>
      <c r="L6" s="29"/>
      <c r="M6" s="30"/>
      <c r="N6" s="54"/>
    </row>
    <row r="7" spans="1:21">
      <c r="A7" s="295"/>
      <c r="B7" s="293"/>
      <c r="C7" s="294"/>
      <c r="D7" s="294"/>
      <c r="E7" s="294"/>
      <c r="F7" s="294"/>
      <c r="G7" s="297"/>
      <c r="H7" s="293"/>
      <c r="I7" s="294"/>
      <c r="J7" s="294"/>
      <c r="K7" s="294"/>
      <c r="L7" s="294"/>
      <c r="M7" s="294"/>
      <c r="N7" s="38"/>
    </row>
    <row r="8" spans="1:21">
      <c r="A8" s="296"/>
      <c r="B8" s="31"/>
      <c r="C8" s="43"/>
      <c r="D8" s="32"/>
      <c r="E8" s="43"/>
      <c r="F8" s="32"/>
      <c r="G8" s="43"/>
      <c r="H8" s="31"/>
      <c r="I8" s="43"/>
      <c r="J8" s="32"/>
      <c r="K8" s="43"/>
      <c r="L8" s="32"/>
      <c r="M8" s="43"/>
      <c r="N8" s="1"/>
    </row>
    <row r="9" spans="1:21">
      <c r="A9" s="33"/>
      <c r="B9" s="72"/>
      <c r="C9" s="73"/>
      <c r="D9" s="19"/>
      <c r="E9" s="73"/>
      <c r="F9" s="19"/>
      <c r="G9" s="73"/>
      <c r="H9" s="72"/>
      <c r="I9" s="73"/>
      <c r="J9" s="19"/>
      <c r="K9" s="73"/>
      <c r="L9" s="19"/>
      <c r="M9" s="73"/>
      <c r="N9" s="46"/>
      <c r="O9" s="83"/>
    </row>
    <row r="10" spans="1:21">
      <c r="A10" s="33"/>
      <c r="B10" s="72"/>
      <c r="C10" s="73"/>
      <c r="D10" s="19"/>
      <c r="E10" s="73"/>
      <c r="F10" s="19"/>
      <c r="G10" s="73"/>
      <c r="H10" s="72"/>
      <c r="I10" s="73"/>
      <c r="J10" s="19"/>
      <c r="K10" s="73"/>
      <c r="L10" s="19"/>
      <c r="M10" s="73"/>
      <c r="N10" s="46"/>
      <c r="O10" s="83"/>
    </row>
    <row r="11" spans="1:21">
      <c r="A11" s="25"/>
      <c r="B11" s="23"/>
      <c r="C11" s="73"/>
      <c r="D11" s="12"/>
      <c r="E11" s="73"/>
      <c r="F11" s="12"/>
      <c r="G11" s="73"/>
      <c r="H11" s="23"/>
      <c r="I11" s="73"/>
      <c r="J11" s="12"/>
      <c r="K11" s="73"/>
      <c r="L11" s="12"/>
      <c r="M11" s="73"/>
      <c r="N11" s="46"/>
      <c r="O11" s="83"/>
    </row>
    <row r="12" spans="1:21">
      <c r="A12" s="25"/>
      <c r="B12" s="72"/>
      <c r="C12" s="73"/>
      <c r="D12" s="19"/>
      <c r="E12" s="73"/>
      <c r="F12" s="19"/>
      <c r="G12" s="73"/>
      <c r="H12" s="72"/>
      <c r="I12" s="73"/>
      <c r="J12" s="19"/>
      <c r="K12" s="73"/>
      <c r="L12" s="19"/>
      <c r="M12" s="73"/>
      <c r="N12" s="46"/>
      <c r="O12" s="83"/>
    </row>
    <row r="13" spans="1:21">
      <c r="A13" s="25"/>
      <c r="B13" s="23"/>
      <c r="C13" s="73"/>
      <c r="D13" s="12"/>
      <c r="E13" s="73"/>
      <c r="F13" s="12"/>
      <c r="G13" s="73"/>
      <c r="H13" s="23"/>
      <c r="I13" s="73"/>
      <c r="J13" s="12"/>
      <c r="K13" s="73"/>
      <c r="L13" s="12"/>
      <c r="M13" s="73"/>
      <c r="N13" s="46"/>
      <c r="O13" s="83"/>
    </row>
    <row r="14" spans="1:21">
      <c r="A14" s="25"/>
      <c r="B14" s="72"/>
      <c r="C14" s="73"/>
      <c r="D14" s="19"/>
      <c r="E14" s="73"/>
      <c r="F14" s="19"/>
      <c r="G14" s="73"/>
      <c r="H14" s="72"/>
      <c r="I14" s="73"/>
      <c r="J14" s="19"/>
      <c r="K14" s="73"/>
      <c r="L14" s="19"/>
      <c r="M14" s="73"/>
      <c r="N14" s="46"/>
      <c r="O14" s="83"/>
      <c r="P14" s="18"/>
      <c r="Q14" s="36"/>
      <c r="R14" s="8"/>
      <c r="S14" s="8"/>
      <c r="T14" s="8"/>
      <c r="U14" s="8"/>
    </row>
    <row r="15" spans="1:21">
      <c r="A15" s="25"/>
      <c r="B15" s="72"/>
      <c r="C15" s="73"/>
      <c r="D15" s="19"/>
      <c r="E15" s="74"/>
      <c r="F15" s="19"/>
      <c r="G15" s="74"/>
      <c r="H15" s="72"/>
      <c r="I15" s="74"/>
      <c r="J15" s="19"/>
      <c r="K15" s="74"/>
      <c r="L15" s="19"/>
      <c r="M15" s="74"/>
      <c r="N15" s="46"/>
      <c r="O15" s="83"/>
      <c r="P15" s="18"/>
      <c r="Q15" s="36"/>
      <c r="R15" s="8"/>
      <c r="S15" s="8"/>
      <c r="T15" s="8"/>
      <c r="U15" s="8"/>
    </row>
    <row r="16" spans="1:21" ht="12.75" thickBot="1">
      <c r="A16" s="15"/>
      <c r="B16" s="21"/>
      <c r="C16" s="75"/>
      <c r="D16" s="5"/>
      <c r="E16" s="76"/>
      <c r="F16" s="5"/>
      <c r="G16" s="76"/>
      <c r="H16" s="21"/>
      <c r="I16" s="77"/>
      <c r="J16" s="5"/>
      <c r="K16" s="77"/>
      <c r="L16" s="5"/>
      <c r="M16" s="77"/>
      <c r="N16" s="46"/>
      <c r="O16" s="83"/>
      <c r="P16" s="18"/>
      <c r="Q16" s="36"/>
      <c r="R16" s="8"/>
      <c r="S16" s="8"/>
      <c r="T16" s="8"/>
      <c r="U16" s="8"/>
    </row>
    <row r="17" spans="1:20">
      <c r="A17" s="17"/>
      <c r="B17" s="78"/>
      <c r="C17" s="78"/>
      <c r="D17" s="78"/>
      <c r="E17" s="78"/>
      <c r="F17" s="78"/>
      <c r="G17" s="78"/>
      <c r="H17" s="78"/>
      <c r="I17" s="78"/>
      <c r="J17" s="78"/>
      <c r="K17" s="78"/>
      <c r="L17" s="79"/>
      <c r="M17" s="79"/>
      <c r="N17" s="80"/>
      <c r="O17" s="79"/>
    </row>
    <row r="18" spans="1:20">
      <c r="A18" s="26"/>
      <c r="B18" s="284"/>
      <c r="C18" s="284"/>
      <c r="D18" s="284"/>
      <c r="E18" s="284"/>
      <c r="F18" s="284"/>
      <c r="G18" s="285"/>
      <c r="N18" s="81"/>
      <c r="O18" s="78"/>
      <c r="P18" s="55"/>
      <c r="Q18" s="36"/>
      <c r="R18" s="8"/>
      <c r="S18" s="8"/>
      <c r="T18" s="8"/>
    </row>
    <row r="19" spans="1:20">
      <c r="A19" s="34"/>
      <c r="B19" s="298"/>
      <c r="C19" s="299"/>
      <c r="D19" s="299"/>
      <c r="E19" s="299"/>
      <c r="F19" s="299"/>
      <c r="G19" s="299"/>
      <c r="H19" s="81"/>
      <c r="I19" s="82"/>
      <c r="J19" s="10"/>
      <c r="K19" s="46"/>
      <c r="L19" s="10"/>
      <c r="M19" s="83"/>
      <c r="N19" s="81"/>
      <c r="O19" s="78"/>
      <c r="P19" s="55"/>
      <c r="Q19" s="36"/>
      <c r="R19" s="8"/>
      <c r="S19" s="8"/>
      <c r="T19" s="8"/>
    </row>
    <row r="20" spans="1:20">
      <c r="A20" s="35"/>
      <c r="B20" s="283"/>
      <c r="C20" s="290"/>
      <c r="D20" s="283"/>
      <c r="E20" s="290"/>
      <c r="F20" s="283"/>
      <c r="G20" s="290"/>
      <c r="H20" s="81"/>
      <c r="I20" s="82"/>
      <c r="J20" s="10"/>
      <c r="K20" s="46"/>
      <c r="L20" s="10"/>
      <c r="M20" s="83"/>
      <c r="N20" s="81"/>
      <c r="O20" s="78"/>
      <c r="P20" s="55"/>
      <c r="Q20" s="36"/>
      <c r="R20" s="42"/>
      <c r="S20" s="42"/>
      <c r="T20" s="42"/>
    </row>
    <row r="21" spans="1:20">
      <c r="A21" s="58"/>
      <c r="B21" s="59"/>
      <c r="C21" s="29"/>
      <c r="D21" s="29"/>
      <c r="E21" s="29"/>
      <c r="F21" s="29"/>
      <c r="G21" s="30"/>
      <c r="H21" s="81"/>
      <c r="I21" s="82"/>
      <c r="J21" s="10"/>
      <c r="K21" s="46"/>
      <c r="L21" s="10"/>
      <c r="M21" s="83"/>
      <c r="N21" s="81"/>
      <c r="O21" s="78"/>
      <c r="P21" s="55"/>
      <c r="Q21" s="36"/>
      <c r="R21" s="8"/>
      <c r="S21" s="8"/>
      <c r="T21" s="8"/>
    </row>
    <row r="22" spans="1:20">
      <c r="A22" s="291"/>
      <c r="B22" s="293"/>
      <c r="C22" s="294"/>
      <c r="D22" s="294"/>
      <c r="E22" s="294"/>
      <c r="F22" s="294"/>
      <c r="G22" s="294"/>
      <c r="H22" s="81"/>
      <c r="I22" s="82"/>
      <c r="J22" s="10"/>
      <c r="K22" s="46"/>
      <c r="L22" s="10"/>
      <c r="M22" s="83"/>
      <c r="N22" s="81"/>
      <c r="O22" s="78"/>
      <c r="P22" s="55"/>
      <c r="Q22" s="36"/>
      <c r="R22" s="8"/>
      <c r="S22" s="8"/>
      <c r="T22" s="8"/>
    </row>
    <row r="23" spans="1:20">
      <c r="A23" s="292"/>
      <c r="B23" s="31"/>
      <c r="C23" s="44"/>
      <c r="D23" s="32"/>
      <c r="E23" s="44"/>
      <c r="F23" s="32"/>
      <c r="G23" s="44"/>
      <c r="H23" s="78"/>
      <c r="I23" s="78"/>
      <c r="J23" s="10"/>
      <c r="K23" s="46"/>
      <c r="L23" s="10"/>
      <c r="M23" s="83"/>
      <c r="N23" s="81"/>
      <c r="O23" s="78"/>
      <c r="P23" s="55"/>
      <c r="Q23" s="36"/>
      <c r="R23" s="39"/>
      <c r="S23" s="42"/>
      <c r="T23" s="42"/>
    </row>
    <row r="24" spans="1:20">
      <c r="A24" s="27"/>
      <c r="B24" s="52"/>
      <c r="C24" s="40"/>
      <c r="D24" s="19"/>
      <c r="E24" s="40"/>
      <c r="F24" s="19"/>
      <c r="G24" s="40"/>
      <c r="H24" s="78"/>
      <c r="I24" s="78"/>
      <c r="J24" s="10"/>
      <c r="K24" s="46"/>
      <c r="L24" s="10"/>
      <c r="M24" s="83"/>
      <c r="N24" s="81"/>
      <c r="O24" s="82"/>
      <c r="T24" s="79"/>
    </row>
    <row r="25" spans="1:20">
      <c r="A25" s="27"/>
      <c r="B25" s="52"/>
      <c r="C25" s="40"/>
      <c r="D25" s="19"/>
      <c r="E25" s="40"/>
      <c r="F25" s="19"/>
      <c r="G25" s="40"/>
      <c r="H25" s="78"/>
      <c r="I25" s="78"/>
      <c r="J25" s="10"/>
      <c r="K25" s="46"/>
      <c r="L25" s="10"/>
      <c r="M25" s="83"/>
      <c r="N25" s="81"/>
      <c r="O25" s="82"/>
    </row>
    <row r="26" spans="1:20">
      <c r="A26" s="27"/>
      <c r="B26" s="52"/>
      <c r="C26" s="40"/>
      <c r="D26" s="19"/>
      <c r="E26" s="40"/>
      <c r="F26" s="19"/>
      <c r="G26" s="40"/>
      <c r="H26" s="78"/>
      <c r="I26" s="78"/>
      <c r="J26" s="10"/>
      <c r="K26" s="46"/>
      <c r="L26" s="10"/>
      <c r="M26" s="83"/>
      <c r="N26" s="81"/>
      <c r="O26" s="82"/>
    </row>
    <row r="27" spans="1:20" ht="12.75" thickBot="1">
      <c r="A27" s="28"/>
      <c r="B27" s="53"/>
      <c r="C27" s="41"/>
      <c r="D27" s="20"/>
      <c r="E27" s="41"/>
      <c r="F27" s="20"/>
      <c r="G27" s="41"/>
      <c r="H27" s="78"/>
      <c r="I27" s="78"/>
      <c r="J27" s="78"/>
      <c r="K27" s="78"/>
      <c r="L27" s="78"/>
      <c r="M27" s="78"/>
      <c r="N27" s="81"/>
      <c r="O27" s="82"/>
    </row>
    <row r="28" spans="1:20">
      <c r="A28" s="18"/>
      <c r="B28" s="18"/>
      <c r="C28" s="36"/>
      <c r="D28" s="8"/>
      <c r="E28" s="8"/>
      <c r="F28" s="8"/>
      <c r="G28" s="79"/>
      <c r="H28" s="78"/>
      <c r="I28" s="78"/>
      <c r="J28" s="78"/>
      <c r="K28" s="78"/>
      <c r="L28" s="78"/>
      <c r="M28" s="78"/>
    </row>
    <row r="29" spans="1:20">
      <c r="H29" s="78"/>
      <c r="I29" s="78"/>
      <c r="J29" s="78"/>
      <c r="K29" s="78"/>
      <c r="L29" s="78"/>
      <c r="M29" s="78"/>
    </row>
    <row r="30" spans="1:20">
      <c r="J30" s="10"/>
      <c r="K30" s="10"/>
      <c r="L30" s="10"/>
      <c r="M30" s="10"/>
    </row>
    <row r="31" spans="1:20">
      <c r="H31" s="10"/>
      <c r="I31" s="84"/>
      <c r="J31" s="10"/>
      <c r="K31" s="24"/>
      <c r="L31" s="24"/>
      <c r="M31" s="24"/>
    </row>
    <row r="32" spans="1:20" ht="12.75" customHeight="1">
      <c r="H32" s="10"/>
      <c r="I32" s="84"/>
      <c r="J32" s="10"/>
      <c r="K32" s="24"/>
      <c r="L32" s="24"/>
      <c r="M32" s="24"/>
    </row>
    <row r="33" spans="8:13">
      <c r="H33" s="10"/>
      <c r="I33" s="84"/>
      <c r="J33" s="10"/>
      <c r="K33" s="24"/>
      <c r="L33" s="24"/>
      <c r="M33" s="24"/>
    </row>
    <row r="34" spans="8:13" ht="13.5" customHeight="1">
      <c r="H34" s="10"/>
      <c r="I34" s="84"/>
      <c r="J34" s="10"/>
      <c r="K34" s="24"/>
      <c r="L34" s="24"/>
      <c r="M34" s="24"/>
    </row>
    <row r="35" spans="8:13" ht="12.75" customHeight="1">
      <c r="H35" s="10"/>
      <c r="I35" s="84"/>
      <c r="J35" s="10"/>
      <c r="K35" s="24"/>
      <c r="L35" s="24"/>
      <c r="M35" s="24"/>
    </row>
    <row r="36" spans="8:13" ht="12.75" customHeight="1">
      <c r="H36" s="10"/>
      <c r="I36" s="84"/>
      <c r="J36" s="10"/>
      <c r="K36" s="24"/>
      <c r="L36" s="24"/>
      <c r="M36" s="24"/>
    </row>
    <row r="37" spans="8:13" ht="12.75" customHeight="1">
      <c r="H37" s="10"/>
      <c r="I37" s="84"/>
      <c r="J37" s="10"/>
      <c r="K37" s="24"/>
      <c r="L37" s="24"/>
      <c r="M37" s="24"/>
    </row>
    <row r="38" spans="8:13" ht="12.75" customHeight="1">
      <c r="H38" s="10"/>
      <c r="I38" s="84"/>
      <c r="J38" s="10"/>
      <c r="K38" s="24"/>
      <c r="L38" s="24"/>
      <c r="M38" s="24"/>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5"/>
  <dimension ref="A1:X39"/>
  <sheetViews>
    <sheetView showGridLines="0" zoomScaleNormal="100" workbookViewId="0">
      <selection activeCell="B3" sqref="B3:M6"/>
    </sheetView>
  </sheetViews>
  <sheetFormatPr defaultColWidth="9.140625" defaultRowHeight="12"/>
  <cols>
    <col min="1" max="1" width="9.42578125" style="7" customWidth="1"/>
    <col min="2" max="2" width="14.42578125" style="7" customWidth="1"/>
    <col min="3" max="3" width="8" style="7" bestFit="1" customWidth="1"/>
    <col min="4" max="4" width="14.42578125" style="7" customWidth="1"/>
    <col min="5" max="5" width="8" style="7" bestFit="1" customWidth="1"/>
    <col min="6" max="6" width="14.42578125" style="7" customWidth="1"/>
    <col min="7" max="7" width="8" style="7" bestFit="1" customWidth="1"/>
    <col min="8" max="8" width="14.42578125" style="7" customWidth="1"/>
    <col min="9" max="9" width="8" style="7" bestFit="1" customWidth="1"/>
    <col min="10" max="10" width="14.42578125" style="7" customWidth="1"/>
    <col min="11" max="11" width="8" style="7" bestFit="1" customWidth="1"/>
    <col min="12" max="12" width="14.42578125" style="7" customWidth="1"/>
    <col min="13" max="13" width="8" style="7" bestFit="1" customWidth="1"/>
    <col min="14" max="26" width="9.140625" style="7" customWidth="1"/>
    <col min="27" max="16384" width="9.140625" style="7"/>
  </cols>
  <sheetData>
    <row r="1" spans="1:24" ht="18">
      <c r="A1" s="13" t="s">
        <v>29</v>
      </c>
      <c r="M1" s="71" t="e">
        <f>CONTENTS!#REF!</f>
        <v>#REF!</v>
      </c>
    </row>
    <row r="2" spans="1:24" ht="7.5" customHeight="1"/>
    <row r="3" spans="1:24">
      <c r="A3" s="16"/>
      <c r="B3" s="284"/>
      <c r="C3" s="284"/>
      <c r="D3" s="284"/>
      <c r="E3" s="284"/>
      <c r="F3" s="284"/>
      <c r="G3" s="285"/>
      <c r="H3" s="286"/>
      <c r="I3" s="284"/>
      <c r="J3" s="284"/>
      <c r="K3" s="284"/>
      <c r="L3" s="284"/>
      <c r="M3" s="284"/>
      <c r="N3" s="9"/>
    </row>
    <row r="4" spans="1:24">
      <c r="A4" s="16"/>
      <c r="B4" s="287"/>
      <c r="C4" s="288"/>
      <c r="D4" s="288"/>
      <c r="E4" s="288"/>
      <c r="F4" s="288"/>
      <c r="G4" s="289"/>
      <c r="H4" s="287"/>
      <c r="I4" s="288"/>
      <c r="J4" s="288"/>
      <c r="K4" s="288"/>
      <c r="L4" s="288"/>
      <c r="M4" s="288"/>
      <c r="N4" s="37"/>
    </row>
    <row r="5" spans="1:24">
      <c r="A5" s="16"/>
      <c r="B5" s="282"/>
      <c r="C5" s="290"/>
      <c r="D5" s="282"/>
      <c r="E5" s="290"/>
      <c r="F5" s="282"/>
      <c r="G5" s="290"/>
      <c r="H5" s="282"/>
      <c r="I5" s="290"/>
      <c r="J5" s="282"/>
      <c r="K5" s="290"/>
      <c r="L5" s="282"/>
      <c r="M5" s="283"/>
      <c r="N5" s="54"/>
    </row>
    <row r="6" spans="1:24">
      <c r="A6" s="14"/>
      <c r="B6" s="59"/>
      <c r="C6" s="29"/>
      <c r="D6" s="29"/>
      <c r="E6" s="29"/>
      <c r="F6" s="29"/>
      <c r="G6" s="29"/>
      <c r="H6" s="29"/>
      <c r="I6" s="29"/>
      <c r="J6" s="29"/>
      <c r="K6" s="29"/>
      <c r="L6" s="29"/>
      <c r="M6" s="30"/>
      <c r="N6" s="54"/>
    </row>
    <row r="7" spans="1:24">
      <c r="A7" s="295"/>
      <c r="B7" s="293"/>
      <c r="C7" s="294"/>
      <c r="D7" s="294"/>
      <c r="E7" s="294"/>
      <c r="F7" s="294"/>
      <c r="G7" s="297"/>
      <c r="H7" s="293"/>
      <c r="I7" s="294"/>
      <c r="J7" s="294"/>
      <c r="K7" s="294"/>
      <c r="L7" s="294"/>
      <c r="M7" s="294"/>
      <c r="N7" s="38"/>
    </row>
    <row r="8" spans="1:24">
      <c r="A8" s="296"/>
      <c r="B8" s="31"/>
      <c r="C8" s="43"/>
      <c r="D8" s="32"/>
      <c r="E8" s="43"/>
      <c r="F8" s="32"/>
      <c r="G8" s="43"/>
      <c r="H8" s="31"/>
      <c r="I8" s="43"/>
      <c r="J8" s="32"/>
      <c r="K8" s="43"/>
      <c r="L8" s="32"/>
      <c r="M8" s="43"/>
      <c r="N8" s="1"/>
    </row>
    <row r="9" spans="1:24">
      <c r="A9" s="33"/>
      <c r="B9" s="72"/>
      <c r="C9" s="73"/>
      <c r="D9" s="19"/>
      <c r="E9" s="73"/>
      <c r="F9" s="19"/>
      <c r="G9" s="73"/>
      <c r="H9" s="72"/>
      <c r="I9" s="73"/>
      <c r="J9" s="19"/>
      <c r="K9" s="73"/>
      <c r="L9" s="19"/>
      <c r="M9" s="73"/>
      <c r="N9" s="46"/>
      <c r="O9" s="83"/>
      <c r="X9" s="24"/>
    </row>
    <row r="10" spans="1:24">
      <c r="A10" s="25"/>
      <c r="B10" s="72"/>
      <c r="C10" s="73"/>
      <c r="D10" s="19"/>
      <c r="E10" s="73"/>
      <c r="F10" s="19"/>
      <c r="G10" s="73"/>
      <c r="H10" s="72"/>
      <c r="I10" s="73"/>
      <c r="J10" s="19"/>
      <c r="K10" s="73"/>
      <c r="L10" s="19"/>
      <c r="M10" s="73"/>
      <c r="N10" s="46"/>
      <c r="O10" s="83"/>
      <c r="X10" s="24"/>
    </row>
    <row r="11" spans="1:24">
      <c r="A11" s="25"/>
      <c r="B11" s="23"/>
      <c r="C11" s="73"/>
      <c r="D11" s="12"/>
      <c r="E11" s="73"/>
      <c r="F11" s="12"/>
      <c r="G11" s="73"/>
      <c r="H11" s="23"/>
      <c r="I11" s="73"/>
      <c r="J11" s="12"/>
      <c r="K11" s="73"/>
      <c r="L11" s="12"/>
      <c r="M11" s="73"/>
      <c r="N11" s="46"/>
      <c r="O11" s="83"/>
      <c r="X11" s="24"/>
    </row>
    <row r="12" spans="1:24">
      <c r="A12" s="25"/>
      <c r="B12" s="72"/>
      <c r="C12" s="73"/>
      <c r="D12" s="19"/>
      <c r="E12" s="73"/>
      <c r="F12" s="19"/>
      <c r="G12" s="73"/>
      <c r="H12" s="72"/>
      <c r="I12" s="73"/>
      <c r="J12" s="19"/>
      <c r="K12" s="73"/>
      <c r="L12" s="19"/>
      <c r="M12" s="73"/>
      <c r="N12" s="46"/>
      <c r="O12" s="83"/>
      <c r="X12" s="24"/>
    </row>
    <row r="13" spans="1:24">
      <c r="A13" s="25"/>
      <c r="B13" s="23"/>
      <c r="C13" s="73"/>
      <c r="D13" s="12"/>
      <c r="E13" s="73"/>
      <c r="F13" s="12"/>
      <c r="G13" s="73"/>
      <c r="H13" s="23"/>
      <c r="I13" s="73"/>
      <c r="J13" s="12"/>
      <c r="K13" s="73"/>
      <c r="L13" s="12"/>
      <c r="M13" s="73"/>
      <c r="N13" s="46"/>
      <c r="O13" s="83"/>
      <c r="X13" s="24"/>
    </row>
    <row r="14" spans="1:24">
      <c r="A14" s="25"/>
      <c r="B14" s="72"/>
      <c r="C14" s="73"/>
      <c r="D14" s="19"/>
      <c r="E14" s="73"/>
      <c r="F14" s="19"/>
      <c r="G14" s="73"/>
      <c r="H14" s="72"/>
      <c r="I14" s="73"/>
      <c r="J14" s="19"/>
      <c r="K14" s="73"/>
      <c r="L14" s="19"/>
      <c r="M14" s="73"/>
      <c r="N14" s="46"/>
      <c r="O14" s="83"/>
      <c r="P14" s="18"/>
      <c r="Q14" s="36"/>
      <c r="R14" s="8"/>
      <c r="S14" s="8"/>
      <c r="T14" s="8"/>
      <c r="U14" s="8"/>
      <c r="X14" s="24"/>
    </row>
    <row r="15" spans="1:24">
      <c r="A15" s="25"/>
      <c r="B15" s="72"/>
      <c r="C15" s="73"/>
      <c r="D15" s="19"/>
      <c r="E15" s="74"/>
      <c r="F15" s="19"/>
      <c r="G15" s="74"/>
      <c r="H15" s="72"/>
      <c r="I15" s="74"/>
      <c r="J15" s="19"/>
      <c r="K15" s="74"/>
      <c r="L15" s="19"/>
      <c r="M15" s="74"/>
      <c r="N15" s="46"/>
      <c r="O15" s="83"/>
      <c r="P15" s="18"/>
      <c r="Q15" s="36"/>
      <c r="R15" s="8"/>
      <c r="S15" s="8"/>
      <c r="T15" s="8"/>
      <c r="U15" s="8"/>
      <c r="X15" s="24"/>
    </row>
    <row r="16" spans="1:24" ht="12.75" thickBot="1">
      <c r="A16" s="15"/>
      <c r="B16" s="21"/>
      <c r="C16" s="75"/>
      <c r="D16" s="5"/>
      <c r="E16" s="76"/>
      <c r="F16" s="5"/>
      <c r="G16" s="76"/>
      <c r="H16" s="21"/>
      <c r="I16" s="77"/>
      <c r="J16" s="5"/>
      <c r="K16" s="77"/>
      <c r="L16" s="5"/>
      <c r="M16" s="77"/>
      <c r="N16" s="46"/>
      <c r="O16" s="83"/>
      <c r="P16" s="18"/>
      <c r="Q16" s="36"/>
      <c r="R16" s="8"/>
      <c r="S16" s="8"/>
      <c r="T16" s="8"/>
      <c r="U16" s="8"/>
      <c r="X16" s="24"/>
    </row>
    <row r="17" spans="1:15">
      <c r="A17" s="17"/>
      <c r="B17" s="78"/>
      <c r="C17" s="78"/>
      <c r="D17" s="78"/>
      <c r="E17" s="78"/>
      <c r="F17" s="78"/>
      <c r="G17" s="78"/>
      <c r="H17" s="78"/>
      <c r="I17" s="78"/>
      <c r="J17" s="78"/>
      <c r="K17" s="78"/>
      <c r="L17" s="79"/>
      <c r="M17" s="79"/>
      <c r="N17" s="80"/>
      <c r="O17" s="79"/>
    </row>
    <row r="18" spans="1:15">
      <c r="A18" s="26"/>
      <c r="B18" s="284"/>
      <c r="C18" s="284"/>
      <c r="D18" s="284"/>
      <c r="E18" s="284"/>
      <c r="F18" s="284"/>
      <c r="G18" s="285"/>
      <c r="H18" s="78"/>
      <c r="I18" s="78"/>
      <c r="J18" s="78"/>
      <c r="K18" s="78"/>
      <c r="L18" s="78"/>
      <c r="M18" s="78"/>
      <c r="N18" s="81"/>
      <c r="O18" s="78"/>
    </row>
    <row r="19" spans="1:15">
      <c r="A19" s="34"/>
      <c r="B19" s="298"/>
      <c r="C19" s="299"/>
      <c r="D19" s="299"/>
      <c r="E19" s="299"/>
      <c r="F19" s="299"/>
      <c r="G19" s="299"/>
      <c r="H19" s="81"/>
      <c r="I19" s="82"/>
      <c r="J19" s="10"/>
      <c r="K19" s="46"/>
      <c r="L19" s="10"/>
      <c r="M19" s="83"/>
      <c r="N19" s="81"/>
      <c r="O19" s="78"/>
    </row>
    <row r="20" spans="1:15">
      <c r="A20" s="35"/>
      <c r="B20" s="283"/>
      <c r="C20" s="290"/>
      <c r="D20" s="283"/>
      <c r="E20" s="290"/>
      <c r="F20" s="283"/>
      <c r="G20" s="290"/>
      <c r="H20" s="81"/>
      <c r="I20" s="82"/>
      <c r="J20" s="10"/>
      <c r="K20" s="46"/>
      <c r="L20" s="10"/>
      <c r="M20" s="83"/>
      <c r="N20" s="81"/>
      <c r="O20" s="78"/>
    </row>
    <row r="21" spans="1:15">
      <c r="A21" s="58"/>
      <c r="B21" s="59"/>
      <c r="C21" s="29"/>
      <c r="D21" s="29"/>
      <c r="E21" s="29"/>
      <c r="F21" s="29"/>
      <c r="G21" s="30"/>
      <c r="H21" s="81"/>
      <c r="I21" s="82"/>
      <c r="J21" s="10"/>
      <c r="K21" s="46"/>
      <c r="L21" s="10"/>
      <c r="M21" s="83"/>
      <c r="N21" s="81"/>
      <c r="O21" s="78"/>
    </row>
    <row r="22" spans="1:15">
      <c r="A22" s="291"/>
      <c r="B22" s="293"/>
      <c r="C22" s="294"/>
      <c r="D22" s="294"/>
      <c r="E22" s="294"/>
      <c r="F22" s="294"/>
      <c r="G22" s="294"/>
      <c r="H22" s="81"/>
      <c r="I22" s="82"/>
      <c r="J22" s="10"/>
      <c r="K22" s="46"/>
      <c r="L22" s="10"/>
      <c r="M22" s="83"/>
      <c r="N22" s="81"/>
      <c r="O22" s="78"/>
    </row>
    <row r="23" spans="1:15">
      <c r="A23" s="292"/>
      <c r="B23" s="31"/>
      <c r="C23" s="44"/>
      <c r="D23" s="32"/>
      <c r="E23" s="44"/>
      <c r="F23" s="32"/>
      <c r="G23" s="44"/>
      <c r="H23" s="78"/>
      <c r="I23" s="78"/>
      <c r="J23" s="10"/>
      <c r="K23" s="46"/>
      <c r="L23" s="10"/>
      <c r="M23" s="83"/>
      <c r="N23" s="81"/>
      <c r="O23" s="78"/>
    </row>
    <row r="24" spans="1:15">
      <c r="A24" s="27"/>
      <c r="B24" s="52"/>
      <c r="C24" s="40"/>
      <c r="D24" s="19"/>
      <c r="E24" s="40"/>
      <c r="F24" s="19"/>
      <c r="G24" s="40"/>
      <c r="H24" s="78"/>
      <c r="I24" s="78"/>
      <c r="J24" s="10"/>
      <c r="K24" s="46"/>
      <c r="L24" s="10"/>
      <c r="M24" s="83"/>
      <c r="N24" s="81"/>
      <c r="O24" s="82"/>
    </row>
    <row r="25" spans="1:15">
      <c r="A25" s="27"/>
      <c r="B25" s="52"/>
      <c r="C25" s="40"/>
      <c r="D25" s="19"/>
      <c r="E25" s="40"/>
      <c r="F25" s="19"/>
      <c r="G25" s="40"/>
      <c r="H25" s="78"/>
      <c r="I25" s="78"/>
      <c r="J25" s="10"/>
      <c r="K25" s="46"/>
      <c r="L25" s="10"/>
      <c r="M25" s="83"/>
      <c r="N25" s="81"/>
      <c r="O25" s="82"/>
    </row>
    <row r="26" spans="1:15">
      <c r="A26" s="27"/>
      <c r="B26" s="52"/>
      <c r="C26" s="40"/>
      <c r="D26" s="19"/>
      <c r="E26" s="40"/>
      <c r="F26" s="19"/>
      <c r="G26" s="40"/>
      <c r="H26" s="78"/>
      <c r="I26" s="78"/>
      <c r="J26" s="10"/>
      <c r="K26" s="46"/>
      <c r="L26" s="10"/>
      <c r="M26" s="83"/>
      <c r="N26" s="81"/>
      <c r="O26" s="82"/>
    </row>
    <row r="27" spans="1:15" ht="12.75" thickBot="1">
      <c r="A27" s="28"/>
      <c r="B27" s="53"/>
      <c r="C27" s="41"/>
      <c r="D27" s="20"/>
      <c r="E27" s="41"/>
      <c r="F27" s="20"/>
      <c r="G27" s="41"/>
      <c r="H27" s="78"/>
      <c r="I27" s="78"/>
      <c r="J27" s="78"/>
      <c r="K27" s="78"/>
      <c r="L27" s="78"/>
      <c r="M27" s="78"/>
      <c r="N27" s="81"/>
      <c r="O27" s="82"/>
    </row>
    <row r="28" spans="1:15">
      <c r="A28" s="18"/>
      <c r="B28" s="18"/>
      <c r="C28" s="36"/>
      <c r="D28" s="8"/>
      <c r="E28" s="8"/>
      <c r="F28" s="8"/>
      <c r="G28" s="79"/>
      <c r="H28" s="78"/>
      <c r="I28" s="78"/>
      <c r="J28" s="78"/>
      <c r="K28" s="78"/>
      <c r="L28" s="78"/>
      <c r="M28" s="78"/>
      <c r="N28" s="78"/>
      <c r="O28" s="78"/>
    </row>
    <row r="29" spans="1:15">
      <c r="A29" s="18"/>
      <c r="B29" s="18"/>
      <c r="C29" s="36"/>
      <c r="D29" s="8"/>
      <c r="E29" s="8"/>
      <c r="F29" s="8"/>
      <c r="G29" s="79"/>
      <c r="H29" s="78"/>
      <c r="I29" s="78"/>
      <c r="J29" s="78"/>
      <c r="K29" s="78"/>
      <c r="L29" s="78"/>
      <c r="M29" s="78"/>
      <c r="N29" s="78"/>
      <c r="O29" s="78"/>
    </row>
    <row r="30" spans="1:15">
      <c r="J30" s="10"/>
      <c r="K30" s="10"/>
      <c r="L30" s="10"/>
      <c r="M30" s="10"/>
    </row>
    <row r="31" spans="1:15">
      <c r="H31" s="10"/>
      <c r="I31" s="84"/>
      <c r="J31" s="10"/>
      <c r="K31" s="24"/>
      <c r="L31" s="24"/>
      <c r="M31" s="24"/>
    </row>
    <row r="32" spans="1:15">
      <c r="H32" s="10"/>
      <c r="I32" s="84"/>
      <c r="J32" s="10"/>
      <c r="K32" s="24"/>
      <c r="L32" s="24"/>
      <c r="M32" s="24"/>
    </row>
    <row r="33" spans="8:13" ht="12.75" customHeight="1">
      <c r="H33" s="10"/>
      <c r="I33" s="84"/>
      <c r="J33" s="10"/>
      <c r="K33" s="24"/>
      <c r="L33" s="24"/>
      <c r="M33" s="24"/>
    </row>
    <row r="34" spans="8:13">
      <c r="H34" s="10"/>
      <c r="I34" s="84"/>
      <c r="J34" s="10"/>
      <c r="K34" s="24"/>
      <c r="L34" s="24"/>
      <c r="M34" s="24"/>
    </row>
    <row r="35" spans="8:13" ht="13.5" customHeight="1">
      <c r="H35" s="10"/>
      <c r="I35" s="84"/>
      <c r="J35" s="10"/>
      <c r="K35" s="24"/>
      <c r="L35" s="24"/>
      <c r="M35" s="24"/>
    </row>
    <row r="36" spans="8:13" ht="12.75" customHeight="1">
      <c r="H36" s="10"/>
      <c r="I36" s="84"/>
      <c r="J36" s="10"/>
      <c r="K36" s="24"/>
      <c r="L36" s="24"/>
      <c r="M36" s="24"/>
    </row>
    <row r="37" spans="8:13" ht="12.75" customHeight="1">
      <c r="H37" s="10"/>
      <c r="I37" s="84"/>
      <c r="J37" s="10"/>
      <c r="K37" s="24"/>
      <c r="L37" s="24"/>
      <c r="M37" s="24"/>
    </row>
    <row r="38" spans="8:13" ht="12.75" customHeight="1">
      <c r="H38" s="10"/>
      <c r="I38" s="84"/>
      <c r="J38" s="10"/>
      <c r="K38" s="24"/>
      <c r="L38" s="24"/>
      <c r="M38" s="24"/>
    </row>
    <row r="39" spans="8:13" ht="12.75" customHeight="1"/>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6"/>
  <dimension ref="A1:U38"/>
  <sheetViews>
    <sheetView showGridLines="0" zoomScaleNormal="100" workbookViewId="0">
      <selection activeCell="B3" sqref="B3:M6"/>
    </sheetView>
  </sheetViews>
  <sheetFormatPr defaultColWidth="9.140625" defaultRowHeight="12"/>
  <cols>
    <col min="1" max="1" width="9.42578125" style="7" customWidth="1"/>
    <col min="2" max="2" width="14.42578125" style="7" customWidth="1"/>
    <col min="3" max="3" width="8" style="7" bestFit="1" customWidth="1"/>
    <col min="4" max="4" width="14.42578125" style="7" customWidth="1"/>
    <col min="5" max="5" width="8" style="7" bestFit="1" customWidth="1"/>
    <col min="6" max="6" width="14.42578125" style="7" customWidth="1"/>
    <col min="7" max="7" width="8" style="7" bestFit="1" customWidth="1"/>
    <col min="8" max="8" width="14.42578125" style="7" customWidth="1"/>
    <col min="9" max="9" width="8" style="7" bestFit="1" customWidth="1"/>
    <col min="10" max="10" width="14.42578125" style="7" customWidth="1"/>
    <col min="11" max="11" width="8" style="7" bestFit="1" customWidth="1"/>
    <col min="12" max="12" width="14.42578125" style="7" customWidth="1"/>
    <col min="13" max="13" width="8" style="7" bestFit="1" customWidth="1"/>
    <col min="14" max="26" width="9.140625" style="7" customWidth="1"/>
    <col min="27" max="16384" width="9.140625" style="7"/>
  </cols>
  <sheetData>
    <row r="1" spans="1:21" ht="18">
      <c r="A1" s="13" t="s">
        <v>30</v>
      </c>
      <c r="B1" s="78"/>
      <c r="C1" s="78"/>
      <c r="D1" s="78"/>
      <c r="E1" s="78"/>
      <c r="F1" s="78"/>
      <c r="G1" s="78"/>
      <c r="H1" s="78"/>
      <c r="I1" s="78"/>
      <c r="J1" s="78"/>
      <c r="K1" s="78"/>
      <c r="L1" s="78"/>
      <c r="M1" s="71" t="e">
        <f>CONTENTS!#REF!</f>
        <v>#REF!</v>
      </c>
      <c r="N1" s="78"/>
      <c r="O1" s="78"/>
    </row>
    <row r="2" spans="1:21" ht="7.5" customHeight="1">
      <c r="A2" s="13"/>
      <c r="B2" s="78"/>
      <c r="C2" s="78"/>
      <c r="D2" s="78"/>
      <c r="E2" s="78"/>
      <c r="F2" s="78"/>
      <c r="G2" s="78"/>
      <c r="H2" s="78"/>
      <c r="I2" s="78"/>
      <c r="J2" s="78"/>
      <c r="K2" s="78"/>
      <c r="L2" s="78"/>
      <c r="M2" s="78"/>
      <c r="N2" s="78"/>
      <c r="O2" s="78"/>
    </row>
    <row r="3" spans="1:21">
      <c r="A3" s="16"/>
      <c r="B3" s="284"/>
      <c r="C3" s="284"/>
      <c r="D3" s="284"/>
      <c r="E3" s="284"/>
      <c r="F3" s="284"/>
      <c r="G3" s="285"/>
      <c r="H3" s="286"/>
      <c r="I3" s="284"/>
      <c r="J3" s="284"/>
      <c r="K3" s="284"/>
      <c r="L3" s="284"/>
      <c r="M3" s="284"/>
      <c r="N3" s="9"/>
    </row>
    <row r="4" spans="1:21" ht="13.5" customHeight="1">
      <c r="A4" s="16"/>
      <c r="B4" s="287"/>
      <c r="C4" s="288"/>
      <c r="D4" s="288"/>
      <c r="E4" s="288"/>
      <c r="F4" s="288"/>
      <c r="G4" s="289"/>
      <c r="H4" s="287"/>
      <c r="I4" s="288"/>
      <c r="J4" s="288"/>
      <c r="K4" s="288"/>
      <c r="L4" s="288"/>
      <c r="M4" s="288"/>
      <c r="N4" s="37"/>
    </row>
    <row r="5" spans="1:21">
      <c r="A5" s="16"/>
      <c r="B5" s="282"/>
      <c r="C5" s="290"/>
      <c r="D5" s="282"/>
      <c r="E5" s="290"/>
      <c r="F5" s="282"/>
      <c r="G5" s="290"/>
      <c r="H5" s="282"/>
      <c r="I5" s="290"/>
      <c r="J5" s="282"/>
      <c r="K5" s="290"/>
      <c r="L5" s="282"/>
      <c r="M5" s="283"/>
      <c r="N5" s="54"/>
    </row>
    <row r="6" spans="1:21">
      <c r="A6" s="14"/>
      <c r="B6" s="59"/>
      <c r="C6" s="29"/>
      <c r="D6" s="29"/>
      <c r="E6" s="29"/>
      <c r="F6" s="29"/>
      <c r="G6" s="29"/>
      <c r="H6" s="29"/>
      <c r="I6" s="29"/>
      <c r="J6" s="29"/>
      <c r="K6" s="29"/>
      <c r="L6" s="29"/>
      <c r="M6" s="30"/>
      <c r="N6" s="54"/>
    </row>
    <row r="7" spans="1:21">
      <c r="A7" s="295"/>
      <c r="B7" s="293"/>
      <c r="C7" s="294"/>
      <c r="D7" s="294"/>
      <c r="E7" s="294"/>
      <c r="F7" s="294"/>
      <c r="G7" s="297"/>
      <c r="H7" s="293"/>
      <c r="I7" s="294"/>
      <c r="J7" s="294"/>
      <c r="K7" s="294"/>
      <c r="L7" s="294"/>
      <c r="M7" s="294"/>
      <c r="N7" s="38"/>
    </row>
    <row r="8" spans="1:21">
      <c r="A8" s="296"/>
      <c r="B8" s="31"/>
      <c r="C8" s="43"/>
      <c r="D8" s="32"/>
      <c r="E8" s="43"/>
      <c r="F8" s="32"/>
      <c r="G8" s="43"/>
      <c r="H8" s="31"/>
      <c r="I8" s="43"/>
      <c r="J8" s="32"/>
      <c r="K8" s="43"/>
      <c r="L8" s="32"/>
      <c r="M8" s="43"/>
      <c r="N8" s="1"/>
    </row>
    <row r="9" spans="1:21">
      <c r="A9" s="33"/>
      <c r="B9" s="72"/>
      <c r="C9" s="73"/>
      <c r="D9" s="19"/>
      <c r="E9" s="73"/>
      <c r="F9" s="19"/>
      <c r="G9" s="73"/>
      <c r="H9" s="72"/>
      <c r="I9" s="73"/>
      <c r="J9" s="19"/>
      <c r="K9" s="73"/>
      <c r="L9" s="19"/>
      <c r="M9" s="73"/>
      <c r="N9" s="46"/>
      <c r="O9" s="83"/>
    </row>
    <row r="10" spans="1:21">
      <c r="A10" s="33"/>
      <c r="B10" s="72"/>
      <c r="C10" s="73"/>
      <c r="D10" s="19"/>
      <c r="E10" s="73"/>
      <c r="F10" s="19"/>
      <c r="G10" s="73"/>
      <c r="H10" s="72"/>
      <c r="I10" s="73"/>
      <c r="J10" s="19"/>
      <c r="K10" s="73"/>
      <c r="L10" s="19"/>
      <c r="M10" s="73"/>
      <c r="N10" s="46"/>
      <c r="O10" s="83"/>
    </row>
    <row r="11" spans="1:21">
      <c r="A11" s="25"/>
      <c r="B11" s="23"/>
      <c r="C11" s="73"/>
      <c r="D11" s="12"/>
      <c r="E11" s="73"/>
      <c r="F11" s="12"/>
      <c r="G11" s="73"/>
      <c r="H11" s="23"/>
      <c r="I11" s="73"/>
      <c r="J11" s="12"/>
      <c r="K11" s="73"/>
      <c r="L11" s="12"/>
      <c r="M11" s="73"/>
      <c r="N11" s="46"/>
      <c r="O11" s="83"/>
    </row>
    <row r="12" spans="1:21">
      <c r="A12" s="25"/>
      <c r="B12" s="72"/>
      <c r="C12" s="73"/>
      <c r="D12" s="19"/>
      <c r="E12" s="73"/>
      <c r="F12" s="19"/>
      <c r="G12" s="73"/>
      <c r="H12" s="72"/>
      <c r="I12" s="73"/>
      <c r="J12" s="19"/>
      <c r="K12" s="73"/>
      <c r="L12" s="19"/>
      <c r="M12" s="73"/>
      <c r="N12" s="46"/>
      <c r="O12" s="83"/>
    </row>
    <row r="13" spans="1:21">
      <c r="A13" s="25"/>
      <c r="B13" s="23"/>
      <c r="C13" s="73"/>
      <c r="D13" s="12"/>
      <c r="E13" s="73"/>
      <c r="F13" s="12"/>
      <c r="G13" s="73"/>
      <c r="H13" s="23"/>
      <c r="I13" s="73"/>
      <c r="J13" s="12"/>
      <c r="K13" s="73"/>
      <c r="L13" s="12"/>
      <c r="M13" s="73"/>
      <c r="N13" s="46"/>
      <c r="O13" s="83"/>
    </row>
    <row r="14" spans="1:21">
      <c r="A14" s="25"/>
      <c r="B14" s="72"/>
      <c r="C14" s="73"/>
      <c r="D14" s="19"/>
      <c r="E14" s="73"/>
      <c r="F14" s="19"/>
      <c r="G14" s="73"/>
      <c r="H14" s="72"/>
      <c r="I14" s="73"/>
      <c r="J14" s="19"/>
      <c r="K14" s="73"/>
      <c r="L14" s="19"/>
      <c r="M14" s="73"/>
      <c r="N14" s="46"/>
      <c r="O14" s="83"/>
      <c r="P14" s="18"/>
      <c r="Q14" s="36"/>
      <c r="R14" s="8"/>
      <c r="S14" s="8"/>
      <c r="T14" s="8"/>
      <c r="U14" s="8"/>
    </row>
    <row r="15" spans="1:21">
      <c r="A15" s="25"/>
      <c r="B15" s="72"/>
      <c r="C15" s="73"/>
      <c r="D15" s="19"/>
      <c r="E15" s="74"/>
      <c r="F15" s="19"/>
      <c r="G15" s="74"/>
      <c r="H15" s="72"/>
      <c r="I15" s="74"/>
      <c r="J15" s="19"/>
      <c r="K15" s="74"/>
      <c r="L15" s="19"/>
      <c r="M15" s="74"/>
      <c r="N15" s="46"/>
      <c r="O15" s="83"/>
      <c r="P15" s="18"/>
      <c r="Q15" s="36"/>
      <c r="R15" s="8"/>
      <c r="S15" s="8"/>
      <c r="T15" s="8"/>
      <c r="U15" s="8"/>
    </row>
    <row r="16" spans="1:21" ht="12.75" thickBot="1">
      <c r="A16" s="15"/>
      <c r="B16" s="21"/>
      <c r="C16" s="75"/>
      <c r="D16" s="5"/>
      <c r="E16" s="76"/>
      <c r="F16" s="5"/>
      <c r="G16" s="76"/>
      <c r="H16" s="21"/>
      <c r="I16" s="77"/>
      <c r="J16" s="5"/>
      <c r="K16" s="77"/>
      <c r="L16" s="5"/>
      <c r="M16" s="77"/>
      <c r="N16" s="46"/>
      <c r="O16" s="83"/>
      <c r="P16" s="18"/>
      <c r="Q16" s="36"/>
      <c r="R16" s="8"/>
      <c r="S16" s="8"/>
      <c r="T16" s="8"/>
      <c r="U16" s="8"/>
    </row>
    <row r="17" spans="1:20">
      <c r="A17" s="17"/>
      <c r="B17" s="78"/>
      <c r="C17" s="78"/>
      <c r="D17" s="78"/>
      <c r="E17" s="78"/>
      <c r="F17" s="78"/>
      <c r="G17" s="78"/>
      <c r="H17" s="78"/>
      <c r="I17" s="78"/>
      <c r="J17" s="78"/>
      <c r="K17" s="78"/>
      <c r="L17" s="79"/>
      <c r="M17" s="79"/>
      <c r="N17" s="80"/>
      <c r="O17" s="79"/>
    </row>
    <row r="18" spans="1:20">
      <c r="A18" s="26"/>
      <c r="B18" s="284"/>
      <c r="C18" s="284"/>
      <c r="D18" s="284"/>
      <c r="E18" s="284"/>
      <c r="F18" s="284"/>
      <c r="G18" s="285"/>
      <c r="N18" s="81"/>
      <c r="O18" s="78"/>
      <c r="P18" s="55"/>
      <c r="Q18" s="36"/>
      <c r="R18" s="8"/>
      <c r="S18" s="8"/>
      <c r="T18" s="8"/>
    </row>
    <row r="19" spans="1:20">
      <c r="A19" s="34"/>
      <c r="B19" s="298"/>
      <c r="C19" s="299"/>
      <c r="D19" s="299"/>
      <c r="E19" s="299"/>
      <c r="F19" s="299"/>
      <c r="G19" s="299"/>
      <c r="H19" s="81"/>
      <c r="I19" s="82"/>
      <c r="J19" s="10"/>
      <c r="K19" s="46"/>
      <c r="L19" s="10"/>
      <c r="M19" s="83"/>
      <c r="N19" s="81"/>
      <c r="O19" s="78"/>
      <c r="P19" s="55"/>
      <c r="Q19" s="36"/>
      <c r="R19" s="8"/>
      <c r="S19" s="8"/>
      <c r="T19" s="8"/>
    </row>
    <row r="20" spans="1:20">
      <c r="A20" s="35"/>
      <c r="B20" s="283"/>
      <c r="C20" s="290"/>
      <c r="D20" s="283"/>
      <c r="E20" s="290"/>
      <c r="F20" s="283"/>
      <c r="G20" s="290"/>
      <c r="H20" s="81"/>
      <c r="I20" s="82"/>
      <c r="J20" s="10"/>
      <c r="K20" s="46"/>
      <c r="L20" s="10"/>
      <c r="M20" s="83"/>
      <c r="N20" s="81"/>
      <c r="O20" s="78"/>
      <c r="P20" s="55"/>
      <c r="Q20" s="36"/>
      <c r="R20" s="42"/>
      <c r="S20" s="42"/>
      <c r="T20" s="42"/>
    </row>
    <row r="21" spans="1:20">
      <c r="A21" s="58"/>
      <c r="B21" s="59"/>
      <c r="C21" s="29"/>
      <c r="D21" s="29"/>
      <c r="E21" s="29"/>
      <c r="F21" s="29"/>
      <c r="G21" s="30"/>
      <c r="H21" s="81"/>
      <c r="I21" s="82"/>
      <c r="J21" s="10"/>
      <c r="K21" s="46"/>
      <c r="L21" s="10"/>
      <c r="M21" s="83"/>
      <c r="N21" s="81"/>
      <c r="O21" s="78"/>
      <c r="P21" s="55"/>
      <c r="Q21" s="36"/>
      <c r="R21" s="8"/>
      <c r="S21" s="8"/>
      <c r="T21" s="8"/>
    </row>
    <row r="22" spans="1:20">
      <c r="A22" s="291"/>
      <c r="B22" s="293"/>
      <c r="C22" s="294"/>
      <c r="D22" s="294"/>
      <c r="E22" s="294"/>
      <c r="F22" s="294"/>
      <c r="G22" s="294"/>
      <c r="H22" s="81"/>
      <c r="I22" s="82"/>
      <c r="J22" s="10"/>
      <c r="K22" s="46"/>
      <c r="L22" s="10"/>
      <c r="M22" s="83"/>
      <c r="N22" s="81"/>
      <c r="O22" s="78"/>
      <c r="P22" s="55"/>
      <c r="Q22" s="36"/>
      <c r="R22" s="8"/>
      <c r="S22" s="8"/>
      <c r="T22" s="8"/>
    </row>
    <row r="23" spans="1:20">
      <c r="A23" s="292"/>
      <c r="B23" s="31"/>
      <c r="C23" s="44"/>
      <c r="D23" s="32"/>
      <c r="E23" s="44"/>
      <c r="F23" s="32"/>
      <c r="G23" s="44"/>
      <c r="H23" s="78"/>
      <c r="I23" s="78"/>
      <c r="J23" s="10"/>
      <c r="K23" s="46"/>
      <c r="L23" s="10"/>
      <c r="M23" s="83"/>
      <c r="N23" s="81"/>
      <c r="O23" s="78"/>
      <c r="P23" s="55"/>
      <c r="Q23" s="36"/>
      <c r="R23" s="39"/>
      <c r="S23" s="42"/>
      <c r="T23" s="42"/>
    </row>
    <row r="24" spans="1:20">
      <c r="A24" s="27"/>
      <c r="B24" s="52"/>
      <c r="C24" s="40"/>
      <c r="D24" s="19"/>
      <c r="E24" s="40"/>
      <c r="F24" s="19"/>
      <c r="G24" s="40"/>
      <c r="H24" s="78"/>
      <c r="I24" s="78"/>
      <c r="J24" s="10"/>
      <c r="K24" s="46"/>
      <c r="L24" s="10"/>
      <c r="M24" s="83"/>
      <c r="N24" s="81"/>
      <c r="O24" s="82"/>
      <c r="T24" s="79"/>
    </row>
    <row r="25" spans="1:20">
      <c r="A25" s="27"/>
      <c r="B25" s="52"/>
      <c r="C25" s="40"/>
      <c r="D25" s="19"/>
      <c r="E25" s="40"/>
      <c r="F25" s="19"/>
      <c r="G25" s="40"/>
      <c r="H25" s="78"/>
      <c r="I25" s="78"/>
      <c r="J25" s="10"/>
      <c r="K25" s="46"/>
      <c r="L25" s="10"/>
      <c r="M25" s="83"/>
      <c r="N25" s="81"/>
      <c r="O25" s="82"/>
    </row>
    <row r="26" spans="1:20">
      <c r="A26" s="27"/>
      <c r="B26" s="52"/>
      <c r="C26" s="40"/>
      <c r="D26" s="19"/>
      <c r="E26" s="40"/>
      <c r="F26" s="19"/>
      <c r="G26" s="40"/>
      <c r="H26" s="78"/>
      <c r="I26" s="78"/>
      <c r="J26" s="10"/>
      <c r="K26" s="46"/>
      <c r="L26" s="10"/>
      <c r="M26" s="83"/>
      <c r="N26" s="81"/>
      <c r="O26" s="82"/>
    </row>
    <row r="27" spans="1:20" ht="12.75" thickBot="1">
      <c r="A27" s="28"/>
      <c r="B27" s="53"/>
      <c r="C27" s="41"/>
      <c r="D27" s="20"/>
      <c r="E27" s="41"/>
      <c r="F27" s="20"/>
      <c r="G27" s="41"/>
      <c r="H27" s="78"/>
      <c r="I27" s="78"/>
      <c r="J27" s="78"/>
      <c r="K27" s="78"/>
      <c r="L27" s="78"/>
      <c r="M27" s="78"/>
      <c r="N27" s="81"/>
      <c r="O27" s="82"/>
    </row>
    <row r="28" spans="1:20">
      <c r="A28" s="18"/>
      <c r="B28" s="18"/>
      <c r="C28" s="36"/>
      <c r="D28" s="8"/>
      <c r="E28" s="8"/>
      <c r="F28" s="8"/>
      <c r="G28" s="79"/>
      <c r="H28" s="78"/>
      <c r="I28" s="78"/>
      <c r="J28" s="78"/>
      <c r="K28" s="78"/>
      <c r="L28" s="78"/>
      <c r="M28" s="78"/>
    </row>
    <row r="29" spans="1:20">
      <c r="H29" s="78"/>
      <c r="I29" s="78"/>
      <c r="J29" s="78"/>
      <c r="K29" s="78"/>
      <c r="L29" s="78"/>
      <c r="M29" s="78"/>
    </row>
    <row r="30" spans="1:20">
      <c r="J30" s="10"/>
      <c r="K30" s="10"/>
      <c r="L30" s="10"/>
      <c r="M30" s="10"/>
    </row>
    <row r="31" spans="1:20">
      <c r="H31" s="10"/>
      <c r="I31" s="84"/>
      <c r="J31" s="10"/>
      <c r="K31" s="24"/>
      <c r="L31" s="24"/>
      <c r="M31" s="24"/>
    </row>
    <row r="32" spans="1:20" ht="12.75" customHeight="1">
      <c r="H32" s="10"/>
      <c r="I32" s="84"/>
      <c r="J32" s="10"/>
      <c r="K32" s="24"/>
      <c r="L32" s="24"/>
      <c r="M32" s="24"/>
    </row>
    <row r="33" spans="8:13">
      <c r="H33" s="10"/>
      <c r="I33" s="84"/>
      <c r="J33" s="10"/>
      <c r="K33" s="24"/>
      <c r="L33" s="24"/>
      <c r="M33" s="24"/>
    </row>
    <row r="34" spans="8:13" ht="13.5" customHeight="1">
      <c r="H34" s="10"/>
      <c r="I34" s="84"/>
      <c r="J34" s="10"/>
      <c r="K34" s="24"/>
      <c r="L34" s="24"/>
      <c r="M34" s="24"/>
    </row>
    <row r="35" spans="8:13" ht="12.75" customHeight="1">
      <c r="H35" s="10"/>
      <c r="I35" s="84"/>
      <c r="J35" s="10"/>
      <c r="K35" s="24"/>
      <c r="L35" s="24"/>
      <c r="M35" s="24"/>
    </row>
    <row r="36" spans="8:13" ht="12.75" customHeight="1">
      <c r="H36" s="10"/>
      <c r="I36" s="84"/>
      <c r="J36" s="10"/>
      <c r="K36" s="24"/>
      <c r="L36" s="24"/>
      <c r="M36" s="24"/>
    </row>
    <row r="37" spans="8:13" ht="12.75" customHeight="1">
      <c r="H37" s="10"/>
      <c r="I37" s="84"/>
      <c r="J37" s="10"/>
      <c r="K37" s="24"/>
      <c r="L37" s="24"/>
      <c r="M37" s="24"/>
    </row>
    <row r="38" spans="8:13" ht="12.75" customHeight="1">
      <c r="H38" s="10"/>
      <c r="I38" s="84"/>
      <c r="J38" s="10"/>
      <c r="K38" s="24"/>
      <c r="L38" s="24"/>
      <c r="M38" s="24"/>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7"/>
  <dimension ref="A1:X39"/>
  <sheetViews>
    <sheetView showGridLines="0" zoomScaleNormal="100" workbookViewId="0">
      <selection activeCell="B3" sqref="B3:M6"/>
    </sheetView>
  </sheetViews>
  <sheetFormatPr defaultColWidth="9.140625" defaultRowHeight="12"/>
  <cols>
    <col min="1" max="1" width="9.42578125" style="7" customWidth="1"/>
    <col min="2" max="2" width="14.42578125" style="7" customWidth="1"/>
    <col min="3" max="3" width="8" style="7" bestFit="1" customWidth="1"/>
    <col min="4" max="4" width="14.42578125" style="7" customWidth="1"/>
    <col min="5" max="5" width="8" style="7" bestFit="1" customWidth="1"/>
    <col min="6" max="6" width="14.42578125" style="7" customWidth="1"/>
    <col min="7" max="7" width="8" style="7" bestFit="1" customWidth="1"/>
    <col min="8" max="8" width="14.42578125" style="7" customWidth="1"/>
    <col min="9" max="9" width="8" style="7" bestFit="1" customWidth="1"/>
    <col min="10" max="10" width="14.42578125" style="7" customWidth="1"/>
    <col min="11" max="11" width="8" style="7" bestFit="1" customWidth="1"/>
    <col min="12" max="12" width="14.42578125" style="7" customWidth="1"/>
    <col min="13" max="13" width="8" style="7" bestFit="1" customWidth="1"/>
    <col min="14" max="26" width="9.140625" style="7" customWidth="1"/>
    <col min="27" max="16384" width="9.140625" style="7"/>
  </cols>
  <sheetData>
    <row r="1" spans="1:24" ht="18">
      <c r="A1" s="13" t="s">
        <v>31</v>
      </c>
      <c r="M1" s="71" t="e">
        <f>CONTENTS!#REF!</f>
        <v>#REF!</v>
      </c>
    </row>
    <row r="2" spans="1:24" ht="7.5" customHeight="1"/>
    <row r="3" spans="1:24">
      <c r="A3" s="16"/>
      <c r="B3" s="284"/>
      <c r="C3" s="284"/>
      <c r="D3" s="284"/>
      <c r="E3" s="284"/>
      <c r="F3" s="284"/>
      <c r="G3" s="285"/>
      <c r="H3" s="286"/>
      <c r="I3" s="284"/>
      <c r="J3" s="284"/>
      <c r="K3" s="284"/>
      <c r="L3" s="284"/>
      <c r="M3" s="284"/>
      <c r="N3" s="9"/>
    </row>
    <row r="4" spans="1:24">
      <c r="A4" s="16"/>
      <c r="B4" s="287"/>
      <c r="C4" s="288"/>
      <c r="D4" s="288"/>
      <c r="E4" s="288"/>
      <c r="F4" s="288"/>
      <c r="G4" s="289"/>
      <c r="H4" s="287"/>
      <c r="I4" s="288"/>
      <c r="J4" s="288"/>
      <c r="K4" s="288"/>
      <c r="L4" s="288"/>
      <c r="M4" s="288"/>
      <c r="N4" s="37"/>
    </row>
    <row r="5" spans="1:24">
      <c r="A5" s="16"/>
      <c r="B5" s="282"/>
      <c r="C5" s="290"/>
      <c r="D5" s="282"/>
      <c r="E5" s="290"/>
      <c r="F5" s="282"/>
      <c r="G5" s="290"/>
      <c r="H5" s="282"/>
      <c r="I5" s="290"/>
      <c r="J5" s="282"/>
      <c r="K5" s="290"/>
      <c r="L5" s="282"/>
      <c r="M5" s="283"/>
      <c r="N5" s="54"/>
    </row>
    <row r="6" spans="1:24">
      <c r="A6" s="45"/>
      <c r="B6" s="59"/>
      <c r="C6" s="29"/>
      <c r="D6" s="29"/>
      <c r="E6" s="29"/>
      <c r="F6" s="29"/>
      <c r="G6" s="29"/>
      <c r="H6" s="29"/>
      <c r="I6" s="29"/>
      <c r="J6" s="29"/>
      <c r="K6" s="29"/>
      <c r="L6" s="29"/>
      <c r="M6" s="30"/>
      <c r="N6" s="54"/>
    </row>
    <row r="7" spans="1:24">
      <c r="A7" s="295"/>
      <c r="B7" s="293"/>
      <c r="C7" s="294"/>
      <c r="D7" s="294"/>
      <c r="E7" s="294"/>
      <c r="F7" s="294"/>
      <c r="G7" s="297"/>
      <c r="H7" s="293"/>
      <c r="I7" s="294"/>
      <c r="J7" s="294"/>
      <c r="K7" s="294"/>
      <c r="L7" s="294"/>
      <c r="M7" s="294"/>
      <c r="N7" s="38"/>
    </row>
    <row r="8" spans="1:24">
      <c r="A8" s="296"/>
      <c r="B8" s="31"/>
      <c r="C8" s="43"/>
      <c r="D8" s="32"/>
      <c r="E8" s="43"/>
      <c r="F8" s="32"/>
      <c r="G8" s="43"/>
      <c r="H8" s="31"/>
      <c r="I8" s="43"/>
      <c r="J8" s="32"/>
      <c r="K8" s="43"/>
      <c r="L8" s="32"/>
      <c r="M8" s="43"/>
      <c r="N8" s="1"/>
    </row>
    <row r="9" spans="1:24">
      <c r="A9" s="33"/>
      <c r="B9" s="72"/>
      <c r="C9" s="73"/>
      <c r="D9" s="19"/>
      <c r="E9" s="73"/>
      <c r="F9" s="19"/>
      <c r="G9" s="73"/>
      <c r="H9" s="72"/>
      <c r="I9" s="73"/>
      <c r="J9" s="19"/>
      <c r="K9" s="73"/>
      <c r="L9" s="19"/>
      <c r="M9" s="73"/>
      <c r="N9" s="46"/>
      <c r="O9" s="83"/>
      <c r="X9" s="24"/>
    </row>
    <row r="10" spans="1:24">
      <c r="A10" s="25"/>
      <c r="B10" s="72"/>
      <c r="C10" s="73"/>
      <c r="D10" s="19"/>
      <c r="E10" s="73"/>
      <c r="F10" s="19"/>
      <c r="G10" s="73"/>
      <c r="H10" s="72"/>
      <c r="I10" s="73"/>
      <c r="J10" s="19"/>
      <c r="K10" s="73"/>
      <c r="L10" s="19"/>
      <c r="M10" s="73"/>
      <c r="N10" s="46"/>
      <c r="O10" s="83"/>
      <c r="X10" s="24"/>
    </row>
    <row r="11" spans="1:24">
      <c r="A11" s="25"/>
      <c r="B11" s="23"/>
      <c r="C11" s="73"/>
      <c r="D11" s="12"/>
      <c r="E11" s="73"/>
      <c r="F11" s="12"/>
      <c r="G11" s="73"/>
      <c r="H11" s="23"/>
      <c r="I11" s="73"/>
      <c r="J11" s="12"/>
      <c r="K11" s="73"/>
      <c r="L11" s="12"/>
      <c r="M11" s="73"/>
      <c r="N11" s="46"/>
      <c r="O11" s="83"/>
      <c r="X11" s="24"/>
    </row>
    <row r="12" spans="1:24">
      <c r="A12" s="25"/>
      <c r="B12" s="72"/>
      <c r="C12" s="73"/>
      <c r="D12" s="19"/>
      <c r="E12" s="73"/>
      <c r="F12" s="19"/>
      <c r="G12" s="73"/>
      <c r="H12" s="72"/>
      <c r="I12" s="73"/>
      <c r="J12" s="19"/>
      <c r="K12" s="73"/>
      <c r="L12" s="19"/>
      <c r="M12" s="73"/>
      <c r="N12" s="46"/>
      <c r="O12" s="83"/>
      <c r="X12" s="24"/>
    </row>
    <row r="13" spans="1:24">
      <c r="A13" s="25"/>
      <c r="B13" s="23"/>
      <c r="C13" s="73"/>
      <c r="D13" s="12"/>
      <c r="E13" s="73"/>
      <c r="F13" s="12"/>
      <c r="G13" s="73"/>
      <c r="H13" s="23"/>
      <c r="I13" s="73"/>
      <c r="J13" s="12"/>
      <c r="K13" s="73"/>
      <c r="L13" s="12"/>
      <c r="M13" s="73"/>
      <c r="N13" s="46"/>
      <c r="O13" s="83"/>
      <c r="X13" s="24"/>
    </row>
    <row r="14" spans="1:24">
      <c r="A14" s="25"/>
      <c r="B14" s="72"/>
      <c r="C14" s="73"/>
      <c r="D14" s="19"/>
      <c r="E14" s="73"/>
      <c r="F14" s="19"/>
      <c r="G14" s="73"/>
      <c r="H14" s="72"/>
      <c r="I14" s="73"/>
      <c r="J14" s="19"/>
      <c r="K14" s="73"/>
      <c r="L14" s="19"/>
      <c r="M14" s="73"/>
      <c r="N14" s="46"/>
      <c r="O14" s="83"/>
      <c r="P14" s="18"/>
      <c r="Q14" s="36"/>
      <c r="R14" s="8"/>
      <c r="S14" s="8"/>
      <c r="T14" s="8"/>
      <c r="U14" s="8"/>
      <c r="X14" s="24"/>
    </row>
    <row r="15" spans="1:24">
      <c r="A15" s="25"/>
      <c r="B15" s="72"/>
      <c r="C15" s="73"/>
      <c r="D15" s="19"/>
      <c r="E15" s="74"/>
      <c r="F15" s="19"/>
      <c r="G15" s="74"/>
      <c r="H15" s="72"/>
      <c r="I15" s="74"/>
      <c r="J15" s="19"/>
      <c r="K15" s="74"/>
      <c r="L15" s="19"/>
      <c r="M15" s="74"/>
      <c r="N15" s="46"/>
      <c r="O15" s="83"/>
      <c r="P15" s="18"/>
      <c r="Q15" s="36"/>
      <c r="R15" s="8"/>
      <c r="S15" s="8"/>
      <c r="T15" s="8"/>
      <c r="U15" s="8"/>
      <c r="X15" s="24"/>
    </row>
    <row r="16" spans="1:24" ht="12.75" thickBot="1">
      <c r="A16" s="15"/>
      <c r="B16" s="21"/>
      <c r="C16" s="75"/>
      <c r="D16" s="5"/>
      <c r="E16" s="76"/>
      <c r="F16" s="5"/>
      <c r="G16" s="76"/>
      <c r="H16" s="21"/>
      <c r="I16" s="77"/>
      <c r="J16" s="5"/>
      <c r="K16" s="77"/>
      <c r="L16" s="5"/>
      <c r="M16" s="77"/>
      <c r="N16" s="46"/>
      <c r="O16" s="83"/>
      <c r="P16" s="18"/>
      <c r="Q16" s="36"/>
      <c r="R16" s="8"/>
      <c r="S16" s="8"/>
      <c r="T16" s="8"/>
      <c r="U16" s="8"/>
      <c r="X16" s="24"/>
    </row>
    <row r="17" spans="1:15">
      <c r="A17" s="17"/>
      <c r="B17" s="78"/>
      <c r="C17" s="78"/>
      <c r="D17" s="78"/>
      <c r="E17" s="78"/>
      <c r="F17" s="78"/>
      <c r="G17" s="78"/>
      <c r="H17" s="78"/>
      <c r="I17" s="78"/>
      <c r="J17" s="78"/>
      <c r="K17" s="78"/>
      <c r="L17" s="79"/>
      <c r="M17" s="79"/>
      <c r="N17" s="80"/>
      <c r="O17" s="79"/>
    </row>
    <row r="18" spans="1:15">
      <c r="A18" s="26"/>
      <c r="B18" s="284"/>
      <c r="C18" s="284"/>
      <c r="D18" s="284"/>
      <c r="E18" s="284"/>
      <c r="F18" s="284"/>
      <c r="G18" s="285"/>
      <c r="H18" s="78"/>
      <c r="I18" s="78"/>
      <c r="J18" s="78"/>
      <c r="K18" s="78"/>
      <c r="L18" s="78"/>
      <c r="M18" s="78"/>
      <c r="N18" s="81"/>
      <c r="O18" s="78"/>
    </row>
    <row r="19" spans="1:15">
      <c r="A19" s="34"/>
      <c r="B19" s="298"/>
      <c r="C19" s="299"/>
      <c r="D19" s="299"/>
      <c r="E19" s="299"/>
      <c r="F19" s="299"/>
      <c r="G19" s="299"/>
      <c r="H19" s="81"/>
      <c r="I19" s="82"/>
      <c r="J19" s="10"/>
      <c r="K19" s="46"/>
      <c r="L19" s="10"/>
      <c r="M19" s="83"/>
      <c r="N19" s="81"/>
      <c r="O19" s="78"/>
    </row>
    <row r="20" spans="1:15">
      <c r="A20" s="35"/>
      <c r="B20" s="283"/>
      <c r="C20" s="290"/>
      <c r="D20" s="283"/>
      <c r="E20" s="290"/>
      <c r="F20" s="283"/>
      <c r="G20" s="290"/>
      <c r="H20" s="81"/>
      <c r="I20" s="82"/>
      <c r="J20" s="10"/>
      <c r="K20" s="46"/>
      <c r="L20" s="10"/>
      <c r="M20" s="83"/>
      <c r="N20" s="81"/>
      <c r="O20" s="78"/>
    </row>
    <row r="21" spans="1:15">
      <c r="A21" s="58"/>
      <c r="B21" s="59"/>
      <c r="C21" s="29"/>
      <c r="D21" s="29"/>
      <c r="E21" s="29"/>
      <c r="F21" s="29"/>
      <c r="G21" s="30"/>
      <c r="H21" s="81"/>
      <c r="I21" s="82"/>
      <c r="J21" s="10"/>
      <c r="K21" s="46"/>
      <c r="L21" s="10"/>
      <c r="M21" s="83"/>
      <c r="N21" s="81"/>
      <c r="O21" s="78"/>
    </row>
    <row r="22" spans="1:15">
      <c r="A22" s="291"/>
      <c r="B22" s="293"/>
      <c r="C22" s="294"/>
      <c r="D22" s="294"/>
      <c r="E22" s="294"/>
      <c r="F22" s="294"/>
      <c r="G22" s="294"/>
      <c r="H22" s="81"/>
      <c r="I22" s="82"/>
      <c r="J22" s="10"/>
      <c r="K22" s="46"/>
      <c r="L22" s="10"/>
      <c r="M22" s="83"/>
      <c r="N22" s="81"/>
      <c r="O22" s="78"/>
    </row>
    <row r="23" spans="1:15">
      <c r="A23" s="292"/>
      <c r="B23" s="31"/>
      <c r="C23" s="44"/>
      <c r="D23" s="32"/>
      <c r="E23" s="44"/>
      <c r="F23" s="32"/>
      <c r="G23" s="44"/>
      <c r="H23" s="78"/>
      <c r="I23" s="78"/>
      <c r="J23" s="10"/>
      <c r="K23" s="46"/>
      <c r="L23" s="10"/>
      <c r="M23" s="83"/>
      <c r="N23" s="81"/>
      <c r="O23" s="78"/>
    </row>
    <row r="24" spans="1:15">
      <c r="A24" s="27"/>
      <c r="B24" s="52"/>
      <c r="C24" s="40"/>
      <c r="D24" s="19"/>
      <c r="E24" s="40"/>
      <c r="F24" s="19"/>
      <c r="G24" s="40"/>
      <c r="H24" s="78"/>
      <c r="I24" s="78"/>
      <c r="J24" s="10"/>
      <c r="K24" s="46"/>
      <c r="L24" s="10"/>
      <c r="M24" s="83"/>
      <c r="N24" s="81"/>
      <c r="O24" s="82"/>
    </row>
    <row r="25" spans="1:15">
      <c r="A25" s="27"/>
      <c r="B25" s="52"/>
      <c r="C25" s="40"/>
      <c r="D25" s="19"/>
      <c r="E25" s="40"/>
      <c r="F25" s="19"/>
      <c r="G25" s="40"/>
      <c r="H25" s="78"/>
      <c r="I25" s="78"/>
      <c r="J25" s="10"/>
      <c r="K25" s="46"/>
      <c r="L25" s="10"/>
      <c r="M25" s="83"/>
      <c r="N25" s="81"/>
      <c r="O25" s="82"/>
    </row>
    <row r="26" spans="1:15">
      <c r="A26" s="27"/>
      <c r="B26" s="52"/>
      <c r="C26" s="40"/>
      <c r="D26" s="19"/>
      <c r="E26" s="40"/>
      <c r="F26" s="19"/>
      <c r="G26" s="40"/>
      <c r="H26" s="78"/>
      <c r="I26" s="78"/>
      <c r="J26" s="10"/>
      <c r="K26" s="46"/>
      <c r="L26" s="10"/>
      <c r="M26" s="83"/>
      <c r="N26" s="81"/>
      <c r="O26" s="82"/>
    </row>
    <row r="27" spans="1:15" ht="12.75" thickBot="1">
      <c r="A27" s="28"/>
      <c r="B27" s="53"/>
      <c r="C27" s="41"/>
      <c r="D27" s="20"/>
      <c r="E27" s="41"/>
      <c r="F27" s="20"/>
      <c r="G27" s="41"/>
      <c r="H27" s="78"/>
      <c r="I27" s="78"/>
      <c r="J27" s="78"/>
      <c r="K27" s="78"/>
      <c r="L27" s="78"/>
      <c r="M27" s="78"/>
      <c r="N27" s="81"/>
      <c r="O27" s="82"/>
    </row>
    <row r="28" spans="1:15">
      <c r="A28" s="18"/>
      <c r="B28" s="18"/>
      <c r="C28" s="36"/>
      <c r="D28" s="8"/>
      <c r="E28" s="8"/>
      <c r="F28" s="8"/>
      <c r="G28" s="79"/>
      <c r="H28" s="78"/>
      <c r="I28" s="78"/>
      <c r="J28" s="78"/>
      <c r="K28" s="78"/>
      <c r="L28" s="78"/>
      <c r="M28" s="78"/>
      <c r="N28" s="78"/>
      <c r="O28" s="78"/>
    </row>
    <row r="29" spans="1:15">
      <c r="A29" s="18"/>
      <c r="B29" s="18"/>
      <c r="C29" s="36"/>
      <c r="D29" s="8"/>
      <c r="E29" s="8"/>
      <c r="F29" s="8"/>
      <c r="G29" s="79"/>
      <c r="H29" s="78"/>
      <c r="I29" s="78"/>
      <c r="J29" s="78"/>
      <c r="K29" s="78"/>
      <c r="L29" s="78"/>
      <c r="M29" s="78"/>
      <c r="N29" s="78"/>
      <c r="O29" s="78"/>
    </row>
    <row r="30" spans="1:15">
      <c r="J30" s="10"/>
      <c r="K30" s="10"/>
      <c r="L30" s="10"/>
      <c r="M30" s="10"/>
    </row>
    <row r="31" spans="1:15">
      <c r="H31" s="10"/>
      <c r="I31" s="84"/>
      <c r="J31" s="10"/>
      <c r="K31" s="24"/>
      <c r="L31" s="24"/>
      <c r="M31" s="24"/>
    </row>
    <row r="32" spans="1:15">
      <c r="H32" s="10"/>
      <c r="I32" s="84"/>
      <c r="J32" s="10"/>
      <c r="K32" s="24"/>
      <c r="L32" s="24"/>
      <c r="M32" s="24"/>
    </row>
    <row r="33" spans="8:13" ht="12.75" customHeight="1">
      <c r="H33" s="10"/>
      <c r="I33" s="84"/>
      <c r="J33" s="10"/>
      <c r="K33" s="24"/>
      <c r="L33" s="24"/>
      <c r="M33" s="24"/>
    </row>
    <row r="34" spans="8:13">
      <c r="H34" s="10"/>
      <c r="I34" s="84"/>
      <c r="J34" s="10"/>
      <c r="K34" s="24"/>
      <c r="L34" s="24"/>
      <c r="M34" s="24"/>
    </row>
    <row r="35" spans="8:13" ht="13.5" customHeight="1">
      <c r="H35" s="10"/>
      <c r="I35" s="84"/>
      <c r="J35" s="10"/>
      <c r="K35" s="24"/>
      <c r="L35" s="24"/>
      <c r="M35" s="24"/>
    </row>
    <row r="36" spans="8:13" ht="12.75" customHeight="1">
      <c r="H36" s="10"/>
      <c r="I36" s="84"/>
      <c r="J36" s="10"/>
      <c r="K36" s="24"/>
      <c r="L36" s="24"/>
      <c r="M36" s="24"/>
    </row>
    <row r="37" spans="8:13" ht="12.75" customHeight="1">
      <c r="H37" s="10"/>
      <c r="I37" s="84"/>
      <c r="J37" s="10"/>
      <c r="K37" s="24"/>
      <c r="L37" s="24"/>
      <c r="M37" s="24"/>
    </row>
    <row r="38" spans="8:13" ht="12.75" customHeight="1">
      <c r="H38" s="10"/>
      <c r="I38" s="84"/>
      <c r="J38" s="10"/>
      <c r="K38" s="24"/>
      <c r="L38" s="24"/>
      <c r="M38" s="24"/>
    </row>
    <row r="39" spans="8:13" ht="12.75" customHeight="1"/>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8"/>
  <dimension ref="A1:U38"/>
  <sheetViews>
    <sheetView showGridLines="0" zoomScaleNormal="100" workbookViewId="0">
      <selection activeCell="B3" sqref="B3:M6"/>
    </sheetView>
  </sheetViews>
  <sheetFormatPr defaultColWidth="9.140625" defaultRowHeight="12"/>
  <cols>
    <col min="1" max="1" width="9.42578125" style="7" customWidth="1"/>
    <col min="2" max="2" width="14.42578125" style="7" customWidth="1"/>
    <col min="3" max="3" width="8" style="7" bestFit="1" customWidth="1"/>
    <col min="4" max="4" width="14.42578125" style="7" customWidth="1"/>
    <col min="5" max="5" width="8" style="7" bestFit="1" customWidth="1"/>
    <col min="6" max="6" width="14.42578125" style="7" customWidth="1"/>
    <col min="7" max="7" width="8" style="7" bestFit="1" customWidth="1"/>
    <col min="8" max="8" width="14.42578125" style="7" customWidth="1"/>
    <col min="9" max="9" width="8" style="7" bestFit="1" customWidth="1"/>
    <col min="10" max="10" width="14.42578125" style="7" customWidth="1"/>
    <col min="11" max="11" width="8" style="7" bestFit="1" customWidth="1"/>
    <col min="12" max="12" width="14.42578125" style="7" customWidth="1"/>
    <col min="13" max="13" width="8" style="7" bestFit="1" customWidth="1"/>
    <col min="14" max="26" width="9.140625" style="7" customWidth="1"/>
    <col min="27" max="16384" width="9.140625" style="7"/>
  </cols>
  <sheetData>
    <row r="1" spans="1:21" ht="18">
      <c r="A1" s="13" t="s">
        <v>32</v>
      </c>
      <c r="B1" s="78"/>
      <c r="C1" s="78"/>
      <c r="D1" s="78"/>
      <c r="E1" s="78"/>
      <c r="F1" s="78"/>
      <c r="G1" s="78"/>
      <c r="H1" s="78"/>
      <c r="I1" s="78"/>
      <c r="J1" s="78"/>
      <c r="K1" s="78"/>
      <c r="L1" s="78"/>
      <c r="M1" s="71" t="e">
        <f>CONTENTS!#REF!</f>
        <v>#REF!</v>
      </c>
      <c r="N1" s="78"/>
      <c r="O1" s="78"/>
    </row>
    <row r="2" spans="1:21" ht="7.5" customHeight="1">
      <c r="A2" s="13"/>
      <c r="B2" s="78"/>
      <c r="C2" s="78"/>
      <c r="D2" s="78"/>
      <c r="E2" s="78"/>
      <c r="F2" s="78"/>
      <c r="G2" s="78"/>
      <c r="H2" s="78"/>
      <c r="I2" s="78"/>
      <c r="J2" s="78"/>
      <c r="K2" s="78"/>
      <c r="L2" s="78"/>
      <c r="M2" s="78"/>
      <c r="N2" s="78"/>
      <c r="O2" s="78"/>
    </row>
    <row r="3" spans="1:21">
      <c r="A3" s="16"/>
      <c r="B3" s="284"/>
      <c r="C3" s="284"/>
      <c r="D3" s="284"/>
      <c r="E3" s="284"/>
      <c r="F3" s="284"/>
      <c r="G3" s="285"/>
      <c r="H3" s="286"/>
      <c r="I3" s="284"/>
      <c r="J3" s="284"/>
      <c r="K3" s="284"/>
      <c r="L3" s="284"/>
      <c r="M3" s="284"/>
      <c r="N3" s="9"/>
    </row>
    <row r="4" spans="1:21" ht="13.5" customHeight="1">
      <c r="A4" s="16"/>
      <c r="B4" s="287"/>
      <c r="C4" s="288"/>
      <c r="D4" s="288"/>
      <c r="E4" s="288"/>
      <c r="F4" s="288"/>
      <c r="G4" s="289"/>
      <c r="H4" s="287"/>
      <c r="I4" s="288"/>
      <c r="J4" s="288"/>
      <c r="K4" s="288"/>
      <c r="L4" s="288"/>
      <c r="M4" s="288"/>
      <c r="N4" s="37"/>
    </row>
    <row r="5" spans="1:21">
      <c r="A5" s="16"/>
      <c r="B5" s="282"/>
      <c r="C5" s="290"/>
      <c r="D5" s="282"/>
      <c r="E5" s="290"/>
      <c r="F5" s="282"/>
      <c r="G5" s="290"/>
      <c r="H5" s="282"/>
      <c r="I5" s="290"/>
      <c r="J5" s="282"/>
      <c r="K5" s="290"/>
      <c r="L5" s="282"/>
      <c r="M5" s="283"/>
      <c r="N5" s="54"/>
    </row>
    <row r="6" spans="1:21">
      <c r="A6" s="14"/>
      <c r="B6" s="59"/>
      <c r="C6" s="29"/>
      <c r="D6" s="29"/>
      <c r="E6" s="29"/>
      <c r="F6" s="29"/>
      <c r="G6" s="29"/>
      <c r="H6" s="29"/>
      <c r="I6" s="29"/>
      <c r="J6" s="29"/>
      <c r="K6" s="29"/>
      <c r="L6" s="29"/>
      <c r="M6" s="30"/>
      <c r="N6" s="54"/>
    </row>
    <row r="7" spans="1:21">
      <c r="A7" s="295"/>
      <c r="B7" s="293"/>
      <c r="C7" s="294"/>
      <c r="D7" s="294"/>
      <c r="E7" s="294"/>
      <c r="F7" s="294"/>
      <c r="G7" s="297"/>
      <c r="H7" s="293"/>
      <c r="I7" s="294"/>
      <c r="J7" s="294"/>
      <c r="K7" s="294"/>
      <c r="L7" s="294"/>
      <c r="M7" s="294"/>
      <c r="N7" s="38"/>
    </row>
    <row r="8" spans="1:21">
      <c r="A8" s="296"/>
      <c r="B8" s="31"/>
      <c r="C8" s="43"/>
      <c r="D8" s="32"/>
      <c r="E8" s="43"/>
      <c r="F8" s="32"/>
      <c r="G8" s="43"/>
      <c r="H8" s="31"/>
      <c r="I8" s="43"/>
      <c r="J8" s="32"/>
      <c r="K8" s="43"/>
      <c r="L8" s="32"/>
      <c r="M8" s="43"/>
      <c r="N8" s="1"/>
    </row>
    <row r="9" spans="1:21">
      <c r="A9" s="33"/>
      <c r="B9" s="72"/>
      <c r="C9" s="73"/>
      <c r="D9" s="19"/>
      <c r="E9" s="73"/>
      <c r="F9" s="19"/>
      <c r="G9" s="73"/>
      <c r="H9" s="72"/>
      <c r="I9" s="73"/>
      <c r="J9" s="19"/>
      <c r="K9" s="73"/>
      <c r="L9" s="19"/>
      <c r="M9" s="73"/>
      <c r="N9" s="46"/>
      <c r="O9" s="83"/>
    </row>
    <row r="10" spans="1:21">
      <c r="A10" s="33"/>
      <c r="B10" s="72"/>
      <c r="C10" s="73"/>
      <c r="D10" s="19"/>
      <c r="E10" s="73"/>
      <c r="F10" s="19"/>
      <c r="G10" s="73"/>
      <c r="H10" s="72"/>
      <c r="I10" s="73"/>
      <c r="J10" s="19"/>
      <c r="K10" s="73"/>
      <c r="L10" s="19"/>
      <c r="M10" s="73"/>
      <c r="N10" s="46"/>
      <c r="O10" s="83"/>
    </row>
    <row r="11" spans="1:21">
      <c r="A11" s="25"/>
      <c r="B11" s="23"/>
      <c r="C11" s="73"/>
      <c r="D11" s="12"/>
      <c r="E11" s="73"/>
      <c r="F11" s="12"/>
      <c r="G11" s="73"/>
      <c r="H11" s="23"/>
      <c r="I11" s="73"/>
      <c r="J11" s="12"/>
      <c r="K11" s="73"/>
      <c r="L11" s="12"/>
      <c r="M11" s="73"/>
      <c r="N11" s="46"/>
      <c r="O11" s="83"/>
    </row>
    <row r="12" spans="1:21">
      <c r="A12" s="25"/>
      <c r="B12" s="72"/>
      <c r="C12" s="73"/>
      <c r="D12" s="19"/>
      <c r="E12" s="73"/>
      <c r="F12" s="19"/>
      <c r="G12" s="73"/>
      <c r="H12" s="72"/>
      <c r="I12" s="73"/>
      <c r="J12" s="19"/>
      <c r="K12" s="73"/>
      <c r="L12" s="19"/>
      <c r="M12" s="73"/>
      <c r="N12" s="46"/>
      <c r="O12" s="83"/>
    </row>
    <row r="13" spans="1:21">
      <c r="A13" s="25"/>
      <c r="B13" s="23"/>
      <c r="C13" s="73"/>
      <c r="D13" s="12"/>
      <c r="E13" s="73"/>
      <c r="F13" s="12"/>
      <c r="G13" s="73"/>
      <c r="H13" s="23"/>
      <c r="I13" s="73"/>
      <c r="J13" s="12"/>
      <c r="K13" s="73"/>
      <c r="L13" s="12"/>
      <c r="M13" s="73"/>
      <c r="N13" s="46"/>
      <c r="O13" s="83"/>
    </row>
    <row r="14" spans="1:21">
      <c r="A14" s="25"/>
      <c r="B14" s="72"/>
      <c r="C14" s="73"/>
      <c r="D14" s="19"/>
      <c r="E14" s="73"/>
      <c r="F14" s="19"/>
      <c r="G14" s="73"/>
      <c r="H14" s="72"/>
      <c r="I14" s="73"/>
      <c r="J14" s="19"/>
      <c r="K14" s="73"/>
      <c r="L14" s="19"/>
      <c r="M14" s="73"/>
      <c r="N14" s="46"/>
      <c r="O14" s="83"/>
      <c r="P14" s="18"/>
      <c r="Q14" s="36"/>
      <c r="R14" s="8"/>
      <c r="S14" s="8"/>
      <c r="T14" s="8"/>
      <c r="U14" s="8"/>
    </row>
    <row r="15" spans="1:21">
      <c r="A15" s="25"/>
      <c r="B15" s="72"/>
      <c r="C15" s="73"/>
      <c r="D15" s="19"/>
      <c r="E15" s="74"/>
      <c r="F15" s="19"/>
      <c r="G15" s="74"/>
      <c r="H15" s="72"/>
      <c r="I15" s="74"/>
      <c r="J15" s="19"/>
      <c r="K15" s="74"/>
      <c r="L15" s="19"/>
      <c r="M15" s="74"/>
      <c r="N15" s="46"/>
      <c r="O15" s="83"/>
      <c r="P15" s="18"/>
      <c r="Q15" s="36"/>
      <c r="R15" s="8"/>
      <c r="S15" s="8"/>
      <c r="T15" s="8"/>
      <c r="U15" s="8"/>
    </row>
    <row r="16" spans="1:21" ht="12.75" thickBot="1">
      <c r="A16" s="15"/>
      <c r="B16" s="21"/>
      <c r="C16" s="75"/>
      <c r="D16" s="5"/>
      <c r="E16" s="76"/>
      <c r="F16" s="5"/>
      <c r="G16" s="76"/>
      <c r="H16" s="21"/>
      <c r="I16" s="77"/>
      <c r="J16" s="5"/>
      <c r="K16" s="77"/>
      <c r="L16" s="5"/>
      <c r="M16" s="77"/>
      <c r="N16" s="46"/>
      <c r="O16" s="83"/>
      <c r="P16" s="18"/>
      <c r="Q16" s="36"/>
      <c r="R16" s="8"/>
      <c r="S16" s="8"/>
      <c r="T16" s="8"/>
      <c r="U16" s="8"/>
    </row>
    <row r="17" spans="1:20">
      <c r="A17" s="17"/>
      <c r="B17" s="78"/>
      <c r="C17" s="78"/>
      <c r="D17" s="78"/>
      <c r="E17" s="78"/>
      <c r="F17" s="78"/>
      <c r="G17" s="78"/>
      <c r="H17" s="78"/>
      <c r="I17" s="78"/>
      <c r="J17" s="78"/>
      <c r="K17" s="78"/>
      <c r="L17" s="79"/>
      <c r="M17" s="79"/>
      <c r="N17" s="80"/>
      <c r="O17" s="79"/>
    </row>
    <row r="18" spans="1:20">
      <c r="A18" s="26"/>
      <c r="B18" s="284"/>
      <c r="C18" s="284"/>
      <c r="D18" s="284"/>
      <c r="E18" s="284"/>
      <c r="F18" s="284"/>
      <c r="G18" s="285"/>
      <c r="N18" s="81"/>
      <c r="O18" s="78"/>
      <c r="P18" s="55"/>
      <c r="Q18" s="36"/>
      <c r="R18" s="8"/>
      <c r="S18" s="8"/>
      <c r="T18" s="8"/>
    </row>
    <row r="19" spans="1:20">
      <c r="A19" s="34"/>
      <c r="B19" s="298"/>
      <c r="C19" s="299"/>
      <c r="D19" s="299"/>
      <c r="E19" s="299"/>
      <c r="F19" s="299"/>
      <c r="G19" s="299"/>
      <c r="H19" s="81"/>
      <c r="I19" s="82"/>
      <c r="J19" s="10"/>
      <c r="K19" s="46"/>
      <c r="L19" s="10"/>
      <c r="M19" s="83"/>
      <c r="N19" s="81"/>
      <c r="O19" s="78"/>
      <c r="P19" s="55"/>
      <c r="Q19" s="36"/>
      <c r="R19" s="8"/>
      <c r="S19" s="8"/>
      <c r="T19" s="8"/>
    </row>
    <row r="20" spans="1:20">
      <c r="A20" s="35"/>
      <c r="B20" s="283"/>
      <c r="C20" s="290"/>
      <c r="D20" s="283"/>
      <c r="E20" s="290"/>
      <c r="F20" s="283"/>
      <c r="G20" s="290"/>
      <c r="H20" s="81"/>
      <c r="I20" s="82"/>
      <c r="J20" s="10"/>
      <c r="K20" s="46"/>
      <c r="L20" s="10"/>
      <c r="M20" s="83"/>
      <c r="N20" s="81"/>
      <c r="O20" s="78"/>
      <c r="P20" s="55"/>
      <c r="Q20" s="36"/>
      <c r="R20" s="42"/>
      <c r="S20" s="42"/>
      <c r="T20" s="42"/>
    </row>
    <row r="21" spans="1:20">
      <c r="A21" s="58"/>
      <c r="B21" s="59"/>
      <c r="C21" s="29"/>
      <c r="D21" s="29"/>
      <c r="E21" s="29"/>
      <c r="F21" s="29"/>
      <c r="G21" s="30"/>
      <c r="H21" s="81"/>
      <c r="I21" s="82"/>
      <c r="J21" s="10"/>
      <c r="K21" s="46"/>
      <c r="L21" s="10"/>
      <c r="M21" s="83"/>
      <c r="N21" s="81"/>
      <c r="O21" s="78"/>
      <c r="P21" s="55"/>
      <c r="Q21" s="36"/>
      <c r="R21" s="8"/>
      <c r="S21" s="8"/>
      <c r="T21" s="8"/>
    </row>
    <row r="22" spans="1:20">
      <c r="A22" s="291"/>
      <c r="B22" s="293"/>
      <c r="C22" s="294"/>
      <c r="D22" s="294"/>
      <c r="E22" s="294"/>
      <c r="F22" s="294"/>
      <c r="G22" s="294"/>
      <c r="H22" s="81"/>
      <c r="I22" s="82"/>
      <c r="J22" s="10"/>
      <c r="K22" s="46"/>
      <c r="L22" s="10"/>
      <c r="M22" s="83"/>
      <c r="N22" s="81"/>
      <c r="O22" s="78"/>
      <c r="P22" s="55"/>
      <c r="Q22" s="36"/>
      <c r="R22" s="8"/>
      <c r="S22" s="8"/>
      <c r="T22" s="8"/>
    </row>
    <row r="23" spans="1:20">
      <c r="A23" s="292"/>
      <c r="B23" s="31"/>
      <c r="C23" s="44"/>
      <c r="D23" s="32"/>
      <c r="E23" s="44"/>
      <c r="F23" s="32"/>
      <c r="G23" s="44"/>
      <c r="H23" s="78"/>
      <c r="I23" s="78"/>
      <c r="J23" s="10"/>
      <c r="K23" s="46"/>
      <c r="L23" s="10"/>
      <c r="M23" s="83"/>
      <c r="N23" s="81"/>
      <c r="O23" s="78"/>
      <c r="P23" s="55"/>
      <c r="Q23" s="36"/>
      <c r="R23" s="39"/>
      <c r="S23" s="42"/>
      <c r="T23" s="42"/>
    </row>
    <row r="24" spans="1:20">
      <c r="A24" s="27"/>
      <c r="B24" s="52"/>
      <c r="C24" s="40"/>
      <c r="D24" s="19"/>
      <c r="E24" s="40"/>
      <c r="F24" s="19"/>
      <c r="G24" s="40"/>
      <c r="H24" s="78"/>
      <c r="I24" s="78"/>
      <c r="J24" s="10"/>
      <c r="K24" s="46"/>
      <c r="L24" s="10"/>
      <c r="M24" s="83"/>
      <c r="N24" s="81"/>
      <c r="O24" s="82"/>
      <c r="T24" s="79"/>
    </row>
    <row r="25" spans="1:20">
      <c r="A25" s="27"/>
      <c r="B25" s="52"/>
      <c r="C25" s="40"/>
      <c r="D25" s="19"/>
      <c r="E25" s="40"/>
      <c r="F25" s="19"/>
      <c r="G25" s="40"/>
      <c r="H25" s="78"/>
      <c r="I25" s="78"/>
      <c r="J25" s="10"/>
      <c r="K25" s="46"/>
      <c r="L25" s="10"/>
      <c r="M25" s="83"/>
      <c r="N25" s="81"/>
      <c r="O25" s="82"/>
    </row>
    <row r="26" spans="1:20">
      <c r="A26" s="27"/>
      <c r="B26" s="52"/>
      <c r="C26" s="40"/>
      <c r="D26" s="19"/>
      <c r="E26" s="40"/>
      <c r="F26" s="19"/>
      <c r="G26" s="40"/>
      <c r="H26" s="78"/>
      <c r="I26" s="78"/>
      <c r="J26" s="10"/>
      <c r="K26" s="46"/>
      <c r="L26" s="10"/>
      <c r="M26" s="83"/>
      <c r="N26" s="81"/>
      <c r="O26" s="82"/>
    </row>
    <row r="27" spans="1:20" ht="12.75" thickBot="1">
      <c r="A27" s="28"/>
      <c r="B27" s="53"/>
      <c r="C27" s="41"/>
      <c r="D27" s="20"/>
      <c r="E27" s="41"/>
      <c r="F27" s="20"/>
      <c r="G27" s="41"/>
      <c r="H27" s="78"/>
      <c r="I27" s="78"/>
      <c r="J27" s="78"/>
      <c r="K27" s="78"/>
      <c r="L27" s="78"/>
      <c r="M27" s="78"/>
      <c r="N27" s="81"/>
      <c r="O27" s="82"/>
    </row>
    <row r="28" spans="1:20">
      <c r="A28" s="18"/>
      <c r="B28" s="18"/>
      <c r="C28" s="36"/>
      <c r="D28" s="8"/>
      <c r="E28" s="8"/>
      <c r="F28" s="8"/>
      <c r="G28" s="79"/>
      <c r="H28" s="78"/>
      <c r="I28" s="78"/>
      <c r="J28" s="78"/>
      <c r="K28" s="78"/>
      <c r="L28" s="78"/>
      <c r="M28" s="78"/>
    </row>
    <row r="29" spans="1:20">
      <c r="H29" s="78"/>
      <c r="I29" s="78"/>
      <c r="J29" s="78"/>
      <c r="K29" s="78"/>
      <c r="L29" s="78"/>
      <c r="M29" s="78"/>
    </row>
    <row r="30" spans="1:20">
      <c r="J30" s="10"/>
      <c r="K30" s="10"/>
      <c r="L30" s="10"/>
      <c r="M30" s="10"/>
    </row>
    <row r="31" spans="1:20">
      <c r="H31" s="10"/>
      <c r="I31" s="84"/>
      <c r="J31" s="10"/>
      <c r="K31" s="24"/>
      <c r="L31" s="24"/>
      <c r="M31" s="24"/>
    </row>
    <row r="32" spans="1:20" ht="12.75" customHeight="1">
      <c r="H32" s="10"/>
      <c r="I32" s="84"/>
      <c r="J32" s="10"/>
      <c r="K32" s="24"/>
      <c r="L32" s="24"/>
      <c r="M32" s="24"/>
    </row>
    <row r="33" spans="8:13">
      <c r="H33" s="10"/>
      <c r="I33" s="84"/>
      <c r="J33" s="10"/>
      <c r="K33" s="24"/>
      <c r="L33" s="24"/>
      <c r="M33" s="24"/>
    </row>
    <row r="34" spans="8:13" ht="13.5" customHeight="1">
      <c r="H34" s="10"/>
      <c r="I34" s="84"/>
      <c r="J34" s="10"/>
      <c r="K34" s="24"/>
      <c r="L34" s="24"/>
      <c r="M34" s="24"/>
    </row>
    <row r="35" spans="8:13" ht="12.75" customHeight="1">
      <c r="H35" s="10"/>
      <c r="I35" s="84"/>
      <c r="J35" s="10"/>
      <c r="K35" s="24"/>
      <c r="L35" s="24"/>
      <c r="M35" s="24"/>
    </row>
    <row r="36" spans="8:13" ht="12.75" customHeight="1">
      <c r="H36" s="10"/>
      <c r="I36" s="84"/>
      <c r="J36" s="10"/>
      <c r="K36" s="24"/>
      <c r="L36" s="24"/>
      <c r="M36" s="24"/>
    </row>
    <row r="37" spans="8:13" ht="12.75" customHeight="1">
      <c r="H37" s="10"/>
      <c r="I37" s="84"/>
      <c r="J37" s="10"/>
      <c r="K37" s="24"/>
      <c r="L37" s="24"/>
      <c r="M37" s="24"/>
    </row>
    <row r="38" spans="8:13" ht="12.75" customHeight="1">
      <c r="H38" s="10"/>
      <c r="I38" s="84"/>
      <c r="J38" s="10"/>
      <c r="K38" s="24"/>
      <c r="L38" s="24"/>
      <c r="M38" s="24"/>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9"/>
  <dimension ref="A1:X39"/>
  <sheetViews>
    <sheetView showGridLines="0" zoomScaleNormal="100" workbookViewId="0">
      <selection activeCell="B3" sqref="B3:M6"/>
    </sheetView>
  </sheetViews>
  <sheetFormatPr defaultColWidth="9.140625" defaultRowHeight="12"/>
  <cols>
    <col min="1" max="1" width="9.42578125" style="7" customWidth="1"/>
    <col min="2" max="2" width="14.42578125" style="7" customWidth="1"/>
    <col min="3" max="3" width="8" style="7" bestFit="1" customWidth="1"/>
    <col min="4" max="4" width="14.42578125" style="7" customWidth="1"/>
    <col min="5" max="5" width="8" style="7" bestFit="1" customWidth="1"/>
    <col min="6" max="6" width="14.42578125" style="7" customWidth="1"/>
    <col min="7" max="7" width="8" style="7" bestFit="1" customWidth="1"/>
    <col min="8" max="8" width="14.42578125" style="7" customWidth="1"/>
    <col min="9" max="9" width="8" style="7" bestFit="1" customWidth="1"/>
    <col min="10" max="10" width="14.42578125" style="7" customWidth="1"/>
    <col min="11" max="11" width="8" style="7" bestFit="1" customWidth="1"/>
    <col min="12" max="12" width="14.42578125" style="7" customWidth="1"/>
    <col min="13" max="13" width="8" style="7" bestFit="1" customWidth="1"/>
    <col min="14" max="26" width="9.140625" style="7" customWidth="1"/>
    <col min="27" max="16384" width="9.140625" style="7"/>
  </cols>
  <sheetData>
    <row r="1" spans="1:24" ht="18">
      <c r="A1" s="13" t="s">
        <v>33</v>
      </c>
      <c r="M1" s="71" t="e">
        <f>CONTENTS!#REF!</f>
        <v>#REF!</v>
      </c>
    </row>
    <row r="2" spans="1:24" ht="7.5" customHeight="1"/>
    <row r="3" spans="1:24">
      <c r="A3" s="16"/>
      <c r="B3" s="284"/>
      <c r="C3" s="284"/>
      <c r="D3" s="284"/>
      <c r="E3" s="284"/>
      <c r="F3" s="284"/>
      <c r="G3" s="285"/>
      <c r="H3" s="286"/>
      <c r="I3" s="284"/>
      <c r="J3" s="284"/>
      <c r="K3" s="284"/>
      <c r="L3" s="284"/>
      <c r="M3" s="284"/>
      <c r="N3" s="9"/>
    </row>
    <row r="4" spans="1:24">
      <c r="A4" s="16"/>
      <c r="B4" s="287"/>
      <c r="C4" s="288"/>
      <c r="D4" s="288"/>
      <c r="E4" s="288"/>
      <c r="F4" s="288"/>
      <c r="G4" s="289"/>
      <c r="H4" s="287"/>
      <c r="I4" s="288"/>
      <c r="J4" s="288"/>
      <c r="K4" s="288"/>
      <c r="L4" s="288"/>
      <c r="M4" s="288"/>
      <c r="N4" s="37"/>
    </row>
    <row r="5" spans="1:24">
      <c r="A5" s="16"/>
      <c r="B5" s="282"/>
      <c r="C5" s="290"/>
      <c r="D5" s="282"/>
      <c r="E5" s="290"/>
      <c r="F5" s="282"/>
      <c r="G5" s="290"/>
      <c r="H5" s="282"/>
      <c r="I5" s="290"/>
      <c r="J5" s="282"/>
      <c r="K5" s="290"/>
      <c r="L5" s="282"/>
      <c r="M5" s="283"/>
      <c r="N5" s="54"/>
    </row>
    <row r="6" spans="1:24">
      <c r="A6" s="14"/>
      <c r="B6" s="59"/>
      <c r="C6" s="29"/>
      <c r="D6" s="29"/>
      <c r="E6" s="29"/>
      <c r="F6" s="29"/>
      <c r="G6" s="29"/>
      <c r="H6" s="29"/>
      <c r="I6" s="29"/>
      <c r="J6" s="29"/>
      <c r="K6" s="29"/>
      <c r="L6" s="29"/>
      <c r="M6" s="30"/>
      <c r="N6" s="54"/>
    </row>
    <row r="7" spans="1:24">
      <c r="A7" s="295"/>
      <c r="B7" s="293"/>
      <c r="C7" s="294"/>
      <c r="D7" s="294"/>
      <c r="E7" s="294"/>
      <c r="F7" s="294"/>
      <c r="G7" s="297"/>
      <c r="H7" s="293"/>
      <c r="I7" s="294"/>
      <c r="J7" s="294"/>
      <c r="K7" s="294"/>
      <c r="L7" s="294"/>
      <c r="M7" s="294"/>
      <c r="N7" s="38"/>
    </row>
    <row r="8" spans="1:24">
      <c r="A8" s="296"/>
      <c r="B8" s="31"/>
      <c r="C8" s="43"/>
      <c r="D8" s="32"/>
      <c r="E8" s="43"/>
      <c r="F8" s="32"/>
      <c r="G8" s="43"/>
      <c r="H8" s="31"/>
      <c r="I8" s="43"/>
      <c r="J8" s="32"/>
      <c r="K8" s="43"/>
      <c r="L8" s="32"/>
      <c r="M8" s="43"/>
      <c r="N8" s="1"/>
    </row>
    <row r="9" spans="1:24">
      <c r="A9" s="33"/>
      <c r="B9" s="72"/>
      <c r="C9" s="73"/>
      <c r="D9" s="19"/>
      <c r="E9" s="73"/>
      <c r="F9" s="19"/>
      <c r="G9" s="73"/>
      <c r="H9" s="72"/>
      <c r="I9" s="73"/>
      <c r="J9" s="19"/>
      <c r="K9" s="73"/>
      <c r="L9" s="19"/>
      <c r="M9" s="73"/>
      <c r="N9" s="46"/>
      <c r="O9" s="83"/>
      <c r="X9" s="24"/>
    </row>
    <row r="10" spans="1:24">
      <c r="A10" s="25"/>
      <c r="B10" s="72"/>
      <c r="C10" s="73"/>
      <c r="D10" s="19"/>
      <c r="E10" s="73"/>
      <c r="F10" s="19"/>
      <c r="G10" s="73"/>
      <c r="H10" s="72"/>
      <c r="I10" s="73"/>
      <c r="J10" s="19"/>
      <c r="K10" s="73"/>
      <c r="L10" s="19"/>
      <c r="M10" s="73"/>
      <c r="N10" s="46"/>
      <c r="O10" s="83"/>
      <c r="X10" s="24"/>
    </row>
    <row r="11" spans="1:24">
      <c r="A11" s="25"/>
      <c r="B11" s="23"/>
      <c r="C11" s="73"/>
      <c r="D11" s="12"/>
      <c r="E11" s="73"/>
      <c r="F11" s="12"/>
      <c r="G11" s="73"/>
      <c r="H11" s="23"/>
      <c r="I11" s="73"/>
      <c r="J11" s="12"/>
      <c r="K11" s="73"/>
      <c r="L11" s="12"/>
      <c r="M11" s="73"/>
      <c r="N11" s="46"/>
      <c r="O11" s="83"/>
      <c r="X11" s="24"/>
    </row>
    <row r="12" spans="1:24">
      <c r="A12" s="25"/>
      <c r="B12" s="72"/>
      <c r="C12" s="73"/>
      <c r="D12" s="19"/>
      <c r="E12" s="73"/>
      <c r="F12" s="19"/>
      <c r="G12" s="73"/>
      <c r="H12" s="72"/>
      <c r="I12" s="73"/>
      <c r="J12" s="19"/>
      <c r="K12" s="73"/>
      <c r="L12" s="19"/>
      <c r="M12" s="73"/>
      <c r="N12" s="46"/>
      <c r="O12" s="83"/>
      <c r="X12" s="24"/>
    </row>
    <row r="13" spans="1:24">
      <c r="A13" s="25"/>
      <c r="B13" s="23"/>
      <c r="C13" s="73"/>
      <c r="D13" s="12"/>
      <c r="E13" s="73"/>
      <c r="F13" s="12"/>
      <c r="G13" s="73"/>
      <c r="H13" s="23"/>
      <c r="I13" s="73"/>
      <c r="J13" s="12"/>
      <c r="K13" s="73"/>
      <c r="L13" s="12"/>
      <c r="M13" s="73"/>
      <c r="N13" s="46"/>
      <c r="O13" s="83"/>
      <c r="X13" s="24"/>
    </row>
    <row r="14" spans="1:24">
      <c r="A14" s="25"/>
      <c r="B14" s="72"/>
      <c r="C14" s="73"/>
      <c r="D14" s="19"/>
      <c r="E14" s="73"/>
      <c r="F14" s="19"/>
      <c r="G14" s="73"/>
      <c r="H14" s="72"/>
      <c r="I14" s="73"/>
      <c r="J14" s="19"/>
      <c r="K14" s="73"/>
      <c r="L14" s="19"/>
      <c r="M14" s="73"/>
      <c r="N14" s="46"/>
      <c r="O14" s="83"/>
      <c r="P14" s="18"/>
      <c r="Q14" s="36"/>
      <c r="R14" s="8"/>
      <c r="S14" s="8"/>
      <c r="T14" s="8"/>
      <c r="U14" s="8"/>
      <c r="X14" s="24"/>
    </row>
    <row r="15" spans="1:24">
      <c r="A15" s="25"/>
      <c r="B15" s="72"/>
      <c r="C15" s="73"/>
      <c r="D15" s="19"/>
      <c r="E15" s="74"/>
      <c r="F15" s="19"/>
      <c r="G15" s="74"/>
      <c r="H15" s="72"/>
      <c r="I15" s="74"/>
      <c r="J15" s="19"/>
      <c r="K15" s="74"/>
      <c r="L15" s="19"/>
      <c r="M15" s="74"/>
      <c r="N15" s="46"/>
      <c r="O15" s="83"/>
      <c r="P15" s="18"/>
      <c r="Q15" s="36"/>
      <c r="R15" s="8"/>
      <c r="S15" s="8"/>
      <c r="T15" s="8"/>
      <c r="U15" s="8"/>
      <c r="X15" s="24"/>
    </row>
    <row r="16" spans="1:24" ht="12.75" thickBot="1">
      <c r="A16" s="15"/>
      <c r="B16" s="21"/>
      <c r="C16" s="75"/>
      <c r="D16" s="5"/>
      <c r="E16" s="76"/>
      <c r="F16" s="5"/>
      <c r="G16" s="76"/>
      <c r="H16" s="21"/>
      <c r="I16" s="77"/>
      <c r="J16" s="5"/>
      <c r="K16" s="77"/>
      <c r="L16" s="5"/>
      <c r="M16" s="77"/>
      <c r="N16" s="46"/>
      <c r="O16" s="83"/>
      <c r="P16" s="18"/>
      <c r="Q16" s="36"/>
      <c r="R16" s="8"/>
      <c r="S16" s="8"/>
      <c r="T16" s="8"/>
      <c r="U16" s="8"/>
      <c r="X16" s="24"/>
    </row>
    <row r="17" spans="1:15">
      <c r="A17" s="17"/>
      <c r="B17" s="78"/>
      <c r="C17" s="78"/>
      <c r="D17" s="78"/>
      <c r="E17" s="78"/>
      <c r="F17" s="78"/>
      <c r="G17" s="78"/>
      <c r="H17" s="78"/>
      <c r="I17" s="78"/>
      <c r="J17" s="78"/>
      <c r="K17" s="78"/>
      <c r="L17" s="79"/>
      <c r="M17" s="79"/>
      <c r="N17" s="80"/>
      <c r="O17" s="79"/>
    </row>
    <row r="18" spans="1:15">
      <c r="A18" s="26"/>
      <c r="B18" s="284"/>
      <c r="C18" s="284"/>
      <c r="D18" s="284"/>
      <c r="E18" s="284"/>
      <c r="F18" s="284"/>
      <c r="G18" s="285"/>
      <c r="H18" s="78"/>
      <c r="I18" s="78"/>
      <c r="J18" s="78"/>
      <c r="K18" s="78"/>
      <c r="L18" s="78"/>
      <c r="M18" s="78"/>
      <c r="N18" s="81"/>
      <c r="O18" s="78"/>
    </row>
    <row r="19" spans="1:15">
      <c r="A19" s="34"/>
      <c r="B19" s="298"/>
      <c r="C19" s="299"/>
      <c r="D19" s="299"/>
      <c r="E19" s="299"/>
      <c r="F19" s="299"/>
      <c r="G19" s="299"/>
      <c r="H19" s="81"/>
      <c r="I19" s="82"/>
      <c r="J19" s="10"/>
      <c r="K19" s="46"/>
      <c r="L19" s="10"/>
      <c r="M19" s="83"/>
      <c r="N19" s="81"/>
      <c r="O19" s="78"/>
    </row>
    <row r="20" spans="1:15">
      <c r="A20" s="35"/>
      <c r="B20" s="283"/>
      <c r="C20" s="290"/>
      <c r="D20" s="283"/>
      <c r="E20" s="290"/>
      <c r="F20" s="283"/>
      <c r="G20" s="290"/>
      <c r="H20" s="81"/>
      <c r="I20" s="82"/>
      <c r="J20" s="10"/>
      <c r="K20" s="46"/>
      <c r="L20" s="10"/>
      <c r="M20" s="83"/>
      <c r="N20" s="81"/>
      <c r="O20" s="78"/>
    </row>
    <row r="21" spans="1:15">
      <c r="A21" s="58"/>
      <c r="B21" s="59"/>
      <c r="C21" s="29"/>
      <c r="D21" s="29"/>
      <c r="E21" s="29"/>
      <c r="F21" s="29"/>
      <c r="G21" s="30"/>
      <c r="H21" s="81"/>
      <c r="I21" s="82"/>
      <c r="J21" s="10"/>
      <c r="K21" s="46"/>
      <c r="L21" s="10"/>
      <c r="M21" s="83"/>
      <c r="N21" s="81"/>
      <c r="O21" s="78"/>
    </row>
    <row r="22" spans="1:15">
      <c r="A22" s="291"/>
      <c r="B22" s="293"/>
      <c r="C22" s="294"/>
      <c r="D22" s="294"/>
      <c r="E22" s="294"/>
      <c r="F22" s="294"/>
      <c r="G22" s="294"/>
      <c r="H22" s="81"/>
      <c r="I22" s="82"/>
      <c r="J22" s="10"/>
      <c r="K22" s="46"/>
      <c r="L22" s="10"/>
      <c r="M22" s="83"/>
      <c r="N22" s="81"/>
      <c r="O22" s="78"/>
    </row>
    <row r="23" spans="1:15">
      <c r="A23" s="292"/>
      <c r="B23" s="31"/>
      <c r="C23" s="44"/>
      <c r="D23" s="32"/>
      <c r="E23" s="44"/>
      <c r="F23" s="32"/>
      <c r="G23" s="44"/>
      <c r="H23" s="78"/>
      <c r="I23" s="78"/>
      <c r="J23" s="10"/>
      <c r="K23" s="46"/>
      <c r="L23" s="10"/>
      <c r="M23" s="83"/>
      <c r="N23" s="81"/>
      <c r="O23" s="78"/>
    </row>
    <row r="24" spans="1:15">
      <c r="A24" s="27"/>
      <c r="B24" s="52"/>
      <c r="C24" s="40"/>
      <c r="D24" s="19"/>
      <c r="E24" s="40"/>
      <c r="F24" s="19"/>
      <c r="G24" s="40"/>
      <c r="H24" s="78"/>
      <c r="I24" s="78"/>
      <c r="J24" s="10"/>
      <c r="K24" s="46"/>
      <c r="L24" s="10"/>
      <c r="M24" s="83"/>
      <c r="N24" s="81"/>
      <c r="O24" s="82"/>
    </row>
    <row r="25" spans="1:15">
      <c r="A25" s="27"/>
      <c r="B25" s="52"/>
      <c r="C25" s="40"/>
      <c r="D25" s="19"/>
      <c r="E25" s="40"/>
      <c r="F25" s="19"/>
      <c r="G25" s="40"/>
      <c r="H25" s="78"/>
      <c r="I25" s="78"/>
      <c r="J25" s="10"/>
      <c r="K25" s="46"/>
      <c r="L25" s="10"/>
      <c r="M25" s="83"/>
      <c r="N25" s="81"/>
      <c r="O25" s="82"/>
    </row>
    <row r="26" spans="1:15">
      <c r="A26" s="27"/>
      <c r="B26" s="52"/>
      <c r="C26" s="40"/>
      <c r="D26" s="19"/>
      <c r="E26" s="40"/>
      <c r="F26" s="19"/>
      <c r="G26" s="40"/>
      <c r="H26" s="78"/>
      <c r="I26" s="78"/>
      <c r="J26" s="10"/>
      <c r="K26" s="46"/>
      <c r="L26" s="10"/>
      <c r="M26" s="83"/>
      <c r="N26" s="81"/>
      <c r="O26" s="82"/>
    </row>
    <row r="27" spans="1:15" ht="12.75" thickBot="1">
      <c r="A27" s="28"/>
      <c r="B27" s="53"/>
      <c r="C27" s="41"/>
      <c r="D27" s="20"/>
      <c r="E27" s="41"/>
      <c r="F27" s="20"/>
      <c r="G27" s="41"/>
      <c r="H27" s="78"/>
      <c r="I27" s="78"/>
      <c r="J27" s="78"/>
      <c r="K27" s="78"/>
      <c r="L27" s="78"/>
      <c r="M27" s="78"/>
      <c r="N27" s="81"/>
      <c r="O27" s="82"/>
    </row>
    <row r="28" spans="1:15">
      <c r="A28" s="18"/>
      <c r="B28" s="18"/>
      <c r="C28" s="36"/>
      <c r="D28" s="8"/>
      <c r="E28" s="8"/>
      <c r="F28" s="8"/>
      <c r="G28" s="79"/>
      <c r="H28" s="78"/>
      <c r="I28" s="78"/>
      <c r="J28" s="78"/>
      <c r="K28" s="78"/>
      <c r="L28" s="78"/>
      <c r="M28" s="78"/>
      <c r="N28" s="78"/>
      <c r="O28" s="78"/>
    </row>
    <row r="29" spans="1:15">
      <c r="A29" s="18"/>
      <c r="B29" s="18"/>
      <c r="C29" s="36"/>
      <c r="D29" s="8"/>
      <c r="E29" s="8"/>
      <c r="F29" s="8"/>
      <c r="G29" s="79"/>
      <c r="H29" s="78"/>
      <c r="I29" s="78"/>
      <c r="J29" s="78"/>
      <c r="K29" s="78"/>
      <c r="L29" s="78"/>
      <c r="M29" s="78"/>
      <c r="N29" s="78"/>
      <c r="O29" s="78"/>
    </row>
    <row r="30" spans="1:15">
      <c r="J30" s="10"/>
      <c r="K30" s="10"/>
      <c r="L30" s="10"/>
      <c r="M30" s="10"/>
    </row>
    <row r="31" spans="1:15">
      <c r="H31" s="10"/>
      <c r="I31" s="84"/>
      <c r="J31" s="10"/>
      <c r="K31" s="24"/>
      <c r="L31" s="24"/>
      <c r="M31" s="24"/>
    </row>
    <row r="32" spans="1:15">
      <c r="H32" s="10"/>
      <c r="I32" s="84"/>
      <c r="J32" s="10"/>
      <c r="K32" s="24"/>
      <c r="L32" s="24"/>
      <c r="M32" s="24"/>
    </row>
    <row r="33" spans="8:13" ht="12.75" customHeight="1">
      <c r="H33" s="10"/>
      <c r="I33" s="84"/>
      <c r="J33" s="10"/>
      <c r="K33" s="24"/>
      <c r="L33" s="24"/>
      <c r="M33" s="24"/>
    </row>
    <row r="34" spans="8:13">
      <c r="H34" s="10"/>
      <c r="I34" s="84"/>
      <c r="J34" s="10"/>
      <c r="K34" s="24"/>
      <c r="L34" s="24"/>
      <c r="M34" s="24"/>
    </row>
    <row r="35" spans="8:13" ht="13.5" customHeight="1">
      <c r="H35" s="10"/>
      <c r="I35" s="84"/>
      <c r="J35" s="10"/>
      <c r="K35" s="24"/>
      <c r="L35" s="24"/>
      <c r="M35" s="24"/>
    </row>
    <row r="36" spans="8:13" ht="12.75" customHeight="1">
      <c r="H36" s="10"/>
      <c r="I36" s="84"/>
      <c r="J36" s="10"/>
      <c r="K36" s="24"/>
      <c r="L36" s="24"/>
      <c r="M36" s="24"/>
    </row>
    <row r="37" spans="8:13" ht="12.75" customHeight="1">
      <c r="H37" s="10"/>
      <c r="I37" s="84"/>
      <c r="J37" s="10"/>
      <c r="K37" s="24"/>
      <c r="L37" s="24"/>
      <c r="M37" s="24"/>
    </row>
    <row r="38" spans="8:13" ht="12.75" customHeight="1">
      <c r="H38" s="10"/>
      <c r="I38" s="84"/>
      <c r="J38" s="10"/>
      <c r="K38" s="24"/>
      <c r="L38" s="24"/>
      <c r="M38" s="24"/>
    </row>
    <row r="39" spans="8:13" ht="12.75" customHeight="1"/>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30"/>
  <dimension ref="A1:U38"/>
  <sheetViews>
    <sheetView showGridLines="0" zoomScaleNormal="100" workbookViewId="0">
      <selection activeCell="B3" sqref="B3:M6"/>
    </sheetView>
  </sheetViews>
  <sheetFormatPr defaultColWidth="9.140625" defaultRowHeight="12"/>
  <cols>
    <col min="1" max="1" width="9.42578125" style="7" customWidth="1"/>
    <col min="2" max="2" width="14.42578125" style="7" customWidth="1"/>
    <col min="3" max="3" width="8" style="7" bestFit="1" customWidth="1"/>
    <col min="4" max="4" width="14.42578125" style="7" customWidth="1"/>
    <col min="5" max="5" width="8" style="7" bestFit="1" customWidth="1"/>
    <col min="6" max="6" width="14.42578125" style="7" customWidth="1"/>
    <col min="7" max="7" width="8" style="7" bestFit="1" customWidth="1"/>
    <col min="8" max="8" width="14.42578125" style="7" customWidth="1"/>
    <col min="9" max="9" width="8" style="7" bestFit="1" customWidth="1"/>
    <col min="10" max="10" width="14.42578125" style="7" customWidth="1"/>
    <col min="11" max="11" width="8" style="7" bestFit="1" customWidth="1"/>
    <col min="12" max="12" width="14.42578125" style="7" customWidth="1"/>
    <col min="13" max="13" width="8" style="7" bestFit="1" customWidth="1"/>
    <col min="14" max="26" width="9.140625" style="7" customWidth="1"/>
    <col min="27" max="16384" width="9.140625" style="7"/>
  </cols>
  <sheetData>
    <row r="1" spans="1:21" ht="18">
      <c r="A1" s="13" t="s">
        <v>34</v>
      </c>
      <c r="B1" s="78"/>
      <c r="C1" s="78"/>
      <c r="D1" s="78"/>
      <c r="E1" s="78"/>
      <c r="F1" s="78"/>
      <c r="G1" s="78"/>
      <c r="H1" s="78"/>
      <c r="I1" s="78"/>
      <c r="J1" s="78"/>
      <c r="K1" s="78"/>
      <c r="L1" s="78"/>
      <c r="M1" s="71" t="e">
        <f>CONTENTS!#REF!</f>
        <v>#REF!</v>
      </c>
      <c r="N1" s="78"/>
      <c r="O1" s="78"/>
    </row>
    <row r="2" spans="1:21" ht="7.5" customHeight="1">
      <c r="A2" s="13"/>
      <c r="B2" s="78"/>
      <c r="C2" s="78"/>
      <c r="D2" s="78"/>
      <c r="E2" s="78"/>
      <c r="F2" s="78"/>
      <c r="G2" s="78"/>
      <c r="H2" s="78"/>
      <c r="I2" s="78"/>
      <c r="J2" s="78"/>
      <c r="K2" s="78"/>
      <c r="L2" s="78"/>
      <c r="M2" s="78"/>
      <c r="N2" s="78"/>
      <c r="O2" s="78"/>
    </row>
    <row r="3" spans="1:21">
      <c r="A3" s="16"/>
      <c r="B3" s="284"/>
      <c r="C3" s="284"/>
      <c r="D3" s="284"/>
      <c r="E3" s="284"/>
      <c r="F3" s="284"/>
      <c r="G3" s="285"/>
      <c r="H3" s="286"/>
      <c r="I3" s="284"/>
      <c r="J3" s="284"/>
      <c r="K3" s="284"/>
      <c r="L3" s="284"/>
      <c r="M3" s="284"/>
      <c r="N3" s="9"/>
    </row>
    <row r="4" spans="1:21" ht="13.5" customHeight="1">
      <c r="A4" s="16"/>
      <c r="B4" s="287"/>
      <c r="C4" s="288"/>
      <c r="D4" s="288"/>
      <c r="E4" s="288"/>
      <c r="F4" s="288"/>
      <c r="G4" s="289"/>
      <c r="H4" s="287"/>
      <c r="I4" s="288"/>
      <c r="J4" s="288"/>
      <c r="K4" s="288"/>
      <c r="L4" s="288"/>
      <c r="M4" s="288"/>
      <c r="N4" s="37"/>
    </row>
    <row r="5" spans="1:21">
      <c r="A5" s="16"/>
      <c r="B5" s="282"/>
      <c r="C5" s="290"/>
      <c r="D5" s="282"/>
      <c r="E5" s="290"/>
      <c r="F5" s="282"/>
      <c r="G5" s="290"/>
      <c r="H5" s="282"/>
      <c r="I5" s="290"/>
      <c r="J5" s="282"/>
      <c r="K5" s="290"/>
      <c r="L5" s="282"/>
      <c r="M5" s="283"/>
      <c r="N5" s="54"/>
    </row>
    <row r="6" spans="1:21">
      <c r="A6" s="14"/>
      <c r="B6" s="59"/>
      <c r="C6" s="29"/>
      <c r="D6" s="29"/>
      <c r="E6" s="29"/>
      <c r="F6" s="29"/>
      <c r="G6" s="29"/>
      <c r="H6" s="29"/>
      <c r="I6" s="29"/>
      <c r="J6" s="29"/>
      <c r="K6" s="29"/>
      <c r="L6" s="29"/>
      <c r="M6" s="30"/>
      <c r="N6" s="54"/>
    </row>
    <row r="7" spans="1:21">
      <c r="A7" s="295"/>
      <c r="B7" s="293"/>
      <c r="C7" s="294"/>
      <c r="D7" s="294"/>
      <c r="E7" s="294"/>
      <c r="F7" s="294"/>
      <c r="G7" s="297"/>
      <c r="H7" s="293"/>
      <c r="I7" s="294"/>
      <c r="J7" s="294"/>
      <c r="K7" s="294"/>
      <c r="L7" s="294"/>
      <c r="M7" s="294"/>
      <c r="N7" s="38"/>
    </row>
    <row r="8" spans="1:21">
      <c r="A8" s="296"/>
      <c r="B8" s="31"/>
      <c r="C8" s="43"/>
      <c r="D8" s="32"/>
      <c r="E8" s="43"/>
      <c r="F8" s="32"/>
      <c r="G8" s="43"/>
      <c r="H8" s="31"/>
      <c r="I8" s="43"/>
      <c r="J8" s="32"/>
      <c r="K8" s="43"/>
      <c r="L8" s="32"/>
      <c r="M8" s="43"/>
      <c r="N8" s="1"/>
    </row>
    <row r="9" spans="1:21">
      <c r="A9" s="33"/>
      <c r="B9" s="72"/>
      <c r="C9" s="73"/>
      <c r="D9" s="19"/>
      <c r="E9" s="73"/>
      <c r="F9" s="19"/>
      <c r="G9" s="73"/>
      <c r="H9" s="72"/>
      <c r="I9" s="73"/>
      <c r="J9" s="19"/>
      <c r="K9" s="73"/>
      <c r="L9" s="19"/>
      <c r="M9" s="73"/>
      <c r="N9" s="46"/>
      <c r="O9" s="83"/>
    </row>
    <row r="10" spans="1:21">
      <c r="A10" s="33"/>
      <c r="B10" s="72"/>
      <c r="C10" s="73"/>
      <c r="D10" s="19"/>
      <c r="E10" s="73"/>
      <c r="F10" s="19"/>
      <c r="G10" s="73"/>
      <c r="H10" s="72"/>
      <c r="I10" s="73"/>
      <c r="J10" s="19"/>
      <c r="K10" s="73"/>
      <c r="L10" s="19"/>
      <c r="M10" s="73"/>
      <c r="N10" s="46"/>
      <c r="O10" s="83"/>
    </row>
    <row r="11" spans="1:21">
      <c r="A11" s="25"/>
      <c r="B11" s="23"/>
      <c r="C11" s="73"/>
      <c r="D11" s="12"/>
      <c r="E11" s="73"/>
      <c r="F11" s="12"/>
      <c r="G11" s="73"/>
      <c r="H11" s="23"/>
      <c r="I11" s="73"/>
      <c r="J11" s="12"/>
      <c r="K11" s="73"/>
      <c r="L11" s="12"/>
      <c r="M11" s="73"/>
      <c r="N11" s="46"/>
      <c r="O11" s="83"/>
    </row>
    <row r="12" spans="1:21">
      <c r="A12" s="25"/>
      <c r="B12" s="72"/>
      <c r="C12" s="73"/>
      <c r="D12" s="19"/>
      <c r="E12" s="73"/>
      <c r="F12" s="19"/>
      <c r="G12" s="73"/>
      <c r="H12" s="72"/>
      <c r="I12" s="73"/>
      <c r="J12" s="19"/>
      <c r="K12" s="73"/>
      <c r="L12" s="19"/>
      <c r="M12" s="73"/>
      <c r="N12" s="46"/>
      <c r="O12" s="83"/>
    </row>
    <row r="13" spans="1:21">
      <c r="A13" s="25"/>
      <c r="B13" s="23"/>
      <c r="C13" s="73"/>
      <c r="D13" s="12"/>
      <c r="E13" s="73"/>
      <c r="F13" s="12"/>
      <c r="G13" s="73"/>
      <c r="H13" s="23"/>
      <c r="I13" s="73"/>
      <c r="J13" s="12"/>
      <c r="K13" s="73"/>
      <c r="L13" s="12"/>
      <c r="M13" s="73"/>
      <c r="N13" s="46"/>
      <c r="O13" s="83"/>
    </row>
    <row r="14" spans="1:21">
      <c r="A14" s="25"/>
      <c r="B14" s="72"/>
      <c r="C14" s="73"/>
      <c r="D14" s="19"/>
      <c r="E14" s="73"/>
      <c r="F14" s="19"/>
      <c r="G14" s="73"/>
      <c r="H14" s="72"/>
      <c r="I14" s="73"/>
      <c r="J14" s="19"/>
      <c r="K14" s="73"/>
      <c r="L14" s="19"/>
      <c r="M14" s="73"/>
      <c r="N14" s="46"/>
      <c r="O14" s="83"/>
      <c r="P14" s="18"/>
      <c r="Q14" s="36"/>
      <c r="R14" s="8"/>
      <c r="S14" s="8"/>
      <c r="T14" s="8"/>
      <c r="U14" s="8"/>
    </row>
    <row r="15" spans="1:21">
      <c r="A15" s="25"/>
      <c r="B15" s="72"/>
      <c r="C15" s="73"/>
      <c r="D15" s="19"/>
      <c r="E15" s="74"/>
      <c r="F15" s="19"/>
      <c r="G15" s="74"/>
      <c r="H15" s="72"/>
      <c r="I15" s="74"/>
      <c r="J15" s="19"/>
      <c r="K15" s="74"/>
      <c r="L15" s="19"/>
      <c r="M15" s="74"/>
      <c r="N15" s="46"/>
      <c r="O15" s="83"/>
      <c r="P15" s="18"/>
      <c r="Q15" s="36"/>
      <c r="R15" s="8"/>
      <c r="S15" s="8"/>
      <c r="T15" s="8"/>
      <c r="U15" s="8"/>
    </row>
    <row r="16" spans="1:21" ht="12.75" thickBot="1">
      <c r="A16" s="15"/>
      <c r="B16" s="21"/>
      <c r="C16" s="75"/>
      <c r="D16" s="5"/>
      <c r="E16" s="76"/>
      <c r="F16" s="5"/>
      <c r="G16" s="76"/>
      <c r="H16" s="21"/>
      <c r="I16" s="77"/>
      <c r="J16" s="5"/>
      <c r="K16" s="77"/>
      <c r="L16" s="5"/>
      <c r="M16" s="77"/>
      <c r="N16" s="46"/>
      <c r="O16" s="83"/>
      <c r="P16" s="18"/>
      <c r="Q16" s="36"/>
      <c r="R16" s="8"/>
      <c r="S16" s="8"/>
      <c r="T16" s="8"/>
      <c r="U16" s="8"/>
    </row>
    <row r="17" spans="1:20">
      <c r="A17" s="17"/>
      <c r="B17" s="78"/>
      <c r="C17" s="78"/>
      <c r="D17" s="78"/>
      <c r="E17" s="78"/>
      <c r="F17" s="78"/>
      <c r="G17" s="78"/>
      <c r="H17" s="78"/>
      <c r="I17" s="78"/>
      <c r="J17" s="78"/>
      <c r="K17" s="78"/>
      <c r="L17" s="79"/>
      <c r="M17" s="79"/>
      <c r="N17" s="80"/>
      <c r="O17" s="79"/>
    </row>
    <row r="18" spans="1:20">
      <c r="A18" s="26"/>
      <c r="B18" s="284"/>
      <c r="C18" s="284"/>
      <c r="D18" s="284"/>
      <c r="E18" s="284"/>
      <c r="F18" s="284"/>
      <c r="G18" s="285"/>
      <c r="N18" s="81"/>
      <c r="O18" s="78"/>
      <c r="P18" s="55"/>
      <c r="Q18" s="36"/>
      <c r="R18" s="8"/>
      <c r="S18" s="8"/>
      <c r="T18" s="8"/>
    </row>
    <row r="19" spans="1:20">
      <c r="A19" s="34"/>
      <c r="B19" s="298"/>
      <c r="C19" s="299"/>
      <c r="D19" s="299"/>
      <c r="E19" s="299"/>
      <c r="F19" s="299"/>
      <c r="G19" s="299"/>
      <c r="H19" s="81"/>
      <c r="I19" s="82"/>
      <c r="J19" s="10"/>
      <c r="K19" s="46"/>
      <c r="L19" s="10"/>
      <c r="M19" s="83"/>
      <c r="N19" s="81"/>
      <c r="O19" s="78"/>
      <c r="P19" s="55"/>
      <c r="Q19" s="36"/>
      <c r="R19" s="8"/>
      <c r="S19" s="8"/>
      <c r="T19" s="8"/>
    </row>
    <row r="20" spans="1:20">
      <c r="A20" s="35"/>
      <c r="B20" s="283"/>
      <c r="C20" s="290"/>
      <c r="D20" s="283"/>
      <c r="E20" s="290"/>
      <c r="F20" s="283"/>
      <c r="G20" s="290"/>
      <c r="H20" s="81"/>
      <c r="I20" s="82"/>
      <c r="J20" s="10"/>
      <c r="K20" s="46"/>
      <c r="L20" s="10"/>
      <c r="M20" s="83"/>
      <c r="N20" s="81"/>
      <c r="O20" s="78"/>
      <c r="P20" s="55"/>
      <c r="Q20" s="36"/>
      <c r="R20" s="42"/>
      <c r="S20" s="42"/>
      <c r="T20" s="42"/>
    </row>
    <row r="21" spans="1:20">
      <c r="A21" s="58"/>
      <c r="B21" s="59"/>
      <c r="C21" s="29"/>
      <c r="D21" s="29"/>
      <c r="E21" s="29"/>
      <c r="F21" s="29"/>
      <c r="G21" s="30"/>
      <c r="H21" s="81"/>
      <c r="I21" s="82"/>
      <c r="J21" s="10"/>
      <c r="K21" s="46"/>
      <c r="L21" s="10"/>
      <c r="M21" s="83"/>
      <c r="N21" s="81"/>
      <c r="O21" s="78"/>
      <c r="P21" s="55"/>
      <c r="Q21" s="36"/>
      <c r="R21" s="8"/>
      <c r="S21" s="8"/>
      <c r="T21" s="8"/>
    </row>
    <row r="22" spans="1:20">
      <c r="A22" s="291"/>
      <c r="B22" s="293"/>
      <c r="C22" s="294"/>
      <c r="D22" s="294"/>
      <c r="E22" s="294"/>
      <c r="F22" s="294"/>
      <c r="G22" s="294"/>
      <c r="H22" s="81"/>
      <c r="I22" s="82"/>
      <c r="J22" s="10"/>
      <c r="K22" s="46"/>
      <c r="L22" s="10"/>
      <c r="M22" s="83"/>
      <c r="N22" s="81"/>
      <c r="O22" s="78"/>
      <c r="P22" s="55"/>
      <c r="Q22" s="36"/>
      <c r="R22" s="8"/>
      <c r="S22" s="8"/>
      <c r="T22" s="8"/>
    </row>
    <row r="23" spans="1:20">
      <c r="A23" s="292"/>
      <c r="B23" s="31"/>
      <c r="C23" s="44"/>
      <c r="D23" s="32"/>
      <c r="E23" s="44"/>
      <c r="F23" s="32"/>
      <c r="G23" s="44"/>
      <c r="H23" s="78"/>
      <c r="I23" s="78"/>
      <c r="J23" s="10"/>
      <c r="K23" s="46"/>
      <c r="L23" s="10"/>
      <c r="M23" s="83"/>
      <c r="N23" s="81"/>
      <c r="O23" s="78"/>
      <c r="P23" s="55"/>
      <c r="Q23" s="36"/>
      <c r="R23" s="39"/>
      <c r="S23" s="42"/>
      <c r="T23" s="42"/>
    </row>
    <row r="24" spans="1:20">
      <c r="A24" s="27"/>
      <c r="B24" s="52"/>
      <c r="C24" s="40"/>
      <c r="D24" s="19"/>
      <c r="E24" s="40"/>
      <c r="F24" s="19"/>
      <c r="G24" s="40"/>
      <c r="H24" s="78"/>
      <c r="I24" s="78"/>
      <c r="J24" s="10"/>
      <c r="K24" s="46"/>
      <c r="L24" s="10"/>
      <c r="M24" s="83"/>
      <c r="N24" s="81"/>
      <c r="O24" s="82"/>
      <c r="T24" s="79"/>
    </row>
    <row r="25" spans="1:20">
      <c r="A25" s="27"/>
      <c r="B25" s="52"/>
      <c r="C25" s="40"/>
      <c r="D25" s="19"/>
      <c r="E25" s="40"/>
      <c r="F25" s="19"/>
      <c r="G25" s="40"/>
      <c r="H25" s="78"/>
      <c r="I25" s="78"/>
      <c r="J25" s="10"/>
      <c r="K25" s="46"/>
      <c r="L25" s="10"/>
      <c r="M25" s="83"/>
      <c r="N25" s="81"/>
      <c r="O25" s="82"/>
    </row>
    <row r="26" spans="1:20">
      <c r="A26" s="27"/>
      <c r="B26" s="52"/>
      <c r="C26" s="40"/>
      <c r="D26" s="19"/>
      <c r="E26" s="40"/>
      <c r="F26" s="19"/>
      <c r="G26" s="40"/>
      <c r="H26" s="78"/>
      <c r="I26" s="78"/>
      <c r="J26" s="10"/>
      <c r="K26" s="46"/>
      <c r="L26" s="10"/>
      <c r="M26" s="83"/>
      <c r="N26" s="81"/>
      <c r="O26" s="82"/>
    </row>
    <row r="27" spans="1:20" ht="12.75" thickBot="1">
      <c r="A27" s="28"/>
      <c r="B27" s="53"/>
      <c r="C27" s="41"/>
      <c r="D27" s="20"/>
      <c r="E27" s="41"/>
      <c r="F27" s="20"/>
      <c r="G27" s="41"/>
      <c r="H27" s="78"/>
      <c r="I27" s="78"/>
      <c r="J27" s="78"/>
      <c r="K27" s="78"/>
      <c r="L27" s="78"/>
      <c r="M27" s="78"/>
      <c r="N27" s="81"/>
      <c r="O27" s="82"/>
    </row>
    <row r="28" spans="1:20">
      <c r="A28" s="18"/>
      <c r="B28" s="18"/>
      <c r="C28" s="36"/>
      <c r="D28" s="8"/>
      <c r="E28" s="8"/>
      <c r="F28" s="8"/>
      <c r="G28" s="79"/>
      <c r="H28" s="78"/>
      <c r="I28" s="78"/>
      <c r="J28" s="78"/>
      <c r="K28" s="78"/>
      <c r="L28" s="78"/>
      <c r="M28" s="78"/>
    </row>
    <row r="29" spans="1:20">
      <c r="H29" s="78"/>
      <c r="I29" s="78"/>
      <c r="J29" s="78"/>
      <c r="K29" s="78"/>
      <c r="L29" s="78"/>
      <c r="M29" s="78"/>
    </row>
    <row r="30" spans="1:20">
      <c r="J30" s="10"/>
      <c r="K30" s="10"/>
      <c r="L30" s="10"/>
      <c r="M30" s="10"/>
    </row>
    <row r="31" spans="1:20">
      <c r="H31" s="10"/>
      <c r="I31" s="84"/>
      <c r="J31" s="10"/>
      <c r="K31" s="24"/>
      <c r="L31" s="24"/>
      <c r="M31" s="24"/>
    </row>
    <row r="32" spans="1:20" ht="12.75" customHeight="1">
      <c r="H32" s="10"/>
      <c r="I32" s="84"/>
      <c r="J32" s="10"/>
      <c r="K32" s="24"/>
      <c r="L32" s="24"/>
      <c r="M32" s="24"/>
    </row>
    <row r="33" spans="8:13">
      <c r="H33" s="10"/>
      <c r="I33" s="84"/>
      <c r="J33" s="10"/>
      <c r="K33" s="24"/>
      <c r="L33" s="24"/>
      <c r="M33" s="24"/>
    </row>
    <row r="34" spans="8:13" ht="13.5" customHeight="1">
      <c r="H34" s="10"/>
      <c r="I34" s="84"/>
      <c r="J34" s="10"/>
      <c r="K34" s="24"/>
      <c r="L34" s="24"/>
      <c r="M34" s="24"/>
    </row>
    <row r="35" spans="8:13" ht="12.75" customHeight="1">
      <c r="H35" s="10"/>
      <c r="I35" s="84"/>
      <c r="J35" s="10"/>
      <c r="K35" s="24"/>
      <c r="L35" s="24"/>
      <c r="M35" s="24"/>
    </row>
    <row r="36" spans="8:13" ht="12.75" customHeight="1">
      <c r="H36" s="10"/>
      <c r="I36" s="84"/>
      <c r="J36" s="10"/>
      <c r="K36" s="24"/>
      <c r="L36" s="24"/>
      <c r="M36" s="24"/>
    </row>
    <row r="37" spans="8:13" ht="12.75" customHeight="1">
      <c r="H37" s="10"/>
      <c r="I37" s="84"/>
      <c r="J37" s="10"/>
      <c r="K37" s="24"/>
      <c r="L37" s="24"/>
      <c r="M37" s="24"/>
    </row>
    <row r="38" spans="8:13" ht="12.75" customHeight="1">
      <c r="H38" s="10"/>
      <c r="I38" s="84"/>
      <c r="J38" s="10"/>
      <c r="K38" s="24"/>
      <c r="L38" s="24"/>
      <c r="M38" s="24"/>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8">
    <tabColor rgb="FF92D050"/>
  </sheetPr>
  <dimension ref="A1:I63"/>
  <sheetViews>
    <sheetView showGridLines="0" view="pageBreakPreview" zoomScaleNormal="70" zoomScaleSheetLayoutView="100" zoomScalePageLayoutView="70" workbookViewId="0">
      <selection activeCell="M27" sqref="M27"/>
    </sheetView>
  </sheetViews>
  <sheetFormatPr defaultColWidth="9.140625" defaultRowHeight="12.75"/>
  <cols>
    <col min="1" max="8" width="11" style="112" customWidth="1"/>
    <col min="9" max="9" width="11.42578125" style="112" customWidth="1"/>
    <col min="10" max="16384" width="9.140625" style="112"/>
  </cols>
  <sheetData>
    <row r="1" spans="1:9" ht="20.25">
      <c r="A1" s="134" t="s">
        <v>156</v>
      </c>
      <c r="I1" s="113"/>
    </row>
    <row r="2" spans="1:9" s="115" customFormat="1" ht="6" customHeight="1">
      <c r="A2" s="114"/>
    </row>
    <row r="3" spans="1:9" ht="12.75" customHeight="1">
      <c r="A3" s="262" t="s">
        <v>377</v>
      </c>
      <c r="B3" s="262"/>
      <c r="C3" s="262"/>
      <c r="D3" s="262"/>
      <c r="E3" s="262"/>
      <c r="F3" s="262"/>
      <c r="G3" s="262"/>
      <c r="H3" s="262"/>
      <c r="I3" s="262"/>
    </row>
    <row r="4" spans="1:9" ht="12.75" customHeight="1">
      <c r="A4" s="262"/>
      <c r="B4" s="262"/>
      <c r="C4" s="262"/>
      <c r="D4" s="262"/>
      <c r="E4" s="262"/>
      <c r="F4" s="262"/>
      <c r="G4" s="262"/>
      <c r="H4" s="262"/>
      <c r="I4" s="262"/>
    </row>
    <row r="5" spans="1:9" ht="12.75" customHeight="1">
      <c r="A5" s="262"/>
      <c r="B5" s="262"/>
      <c r="C5" s="262"/>
      <c r="D5" s="262"/>
      <c r="E5" s="262"/>
      <c r="F5" s="262"/>
      <c r="G5" s="262"/>
      <c r="H5" s="262"/>
      <c r="I5" s="262"/>
    </row>
    <row r="6" spans="1:9" ht="12.75" customHeight="1">
      <c r="A6" s="262"/>
      <c r="B6" s="262"/>
      <c r="C6" s="262"/>
      <c r="D6" s="262"/>
      <c r="E6" s="262"/>
      <c r="F6" s="262"/>
      <c r="G6" s="262"/>
      <c r="H6" s="262"/>
      <c r="I6" s="262"/>
    </row>
    <row r="7" spans="1:9" ht="12.75" customHeight="1">
      <c r="A7" s="262"/>
      <c r="B7" s="262"/>
      <c r="C7" s="262"/>
      <c r="D7" s="262"/>
      <c r="E7" s="262"/>
      <c r="F7" s="262"/>
      <c r="G7" s="262"/>
      <c r="H7" s="262"/>
      <c r="I7" s="262"/>
    </row>
    <row r="8" spans="1:9" ht="12.75" customHeight="1">
      <c r="A8" s="262"/>
      <c r="B8" s="262"/>
      <c r="C8" s="262"/>
      <c r="D8" s="262"/>
      <c r="E8" s="262"/>
      <c r="F8" s="262"/>
      <c r="G8" s="262"/>
      <c r="H8" s="262"/>
      <c r="I8" s="262"/>
    </row>
    <row r="9" spans="1:9" ht="12.75" customHeight="1">
      <c r="A9" s="262"/>
      <c r="B9" s="262"/>
      <c r="C9" s="262"/>
      <c r="D9" s="262"/>
      <c r="E9" s="262"/>
      <c r="F9" s="262"/>
      <c r="G9" s="262"/>
      <c r="H9" s="262"/>
      <c r="I9" s="262"/>
    </row>
    <row r="10" spans="1:9" ht="12.75" customHeight="1">
      <c r="A10" s="262"/>
      <c r="B10" s="262"/>
      <c r="C10" s="262"/>
      <c r="D10" s="262"/>
      <c r="E10" s="262"/>
      <c r="F10" s="262"/>
      <c r="G10" s="262"/>
      <c r="H10" s="262"/>
      <c r="I10" s="262"/>
    </row>
    <row r="11" spans="1:9" ht="12.75" customHeight="1">
      <c r="A11" s="262"/>
      <c r="B11" s="262"/>
      <c r="C11" s="262"/>
      <c r="D11" s="262"/>
      <c r="E11" s="262"/>
      <c r="F11" s="262"/>
      <c r="G11" s="262"/>
      <c r="H11" s="262"/>
      <c r="I11" s="262"/>
    </row>
    <row r="12" spans="1:9" ht="12.75" customHeight="1">
      <c r="A12" s="262"/>
      <c r="B12" s="262"/>
      <c r="C12" s="262"/>
      <c r="D12" s="262"/>
      <c r="E12" s="262"/>
      <c r="F12" s="262"/>
      <c r="G12" s="262"/>
      <c r="H12" s="262"/>
      <c r="I12" s="262"/>
    </row>
    <row r="13" spans="1:9" ht="12.75" customHeight="1">
      <c r="A13" s="262"/>
      <c r="B13" s="262"/>
      <c r="C13" s="262"/>
      <c r="D13" s="262"/>
      <c r="E13" s="262"/>
      <c r="F13" s="262"/>
      <c r="G13" s="262"/>
      <c r="H13" s="262"/>
      <c r="I13" s="262"/>
    </row>
    <row r="14" spans="1:9" ht="12.75" customHeight="1">
      <c r="A14" s="262"/>
      <c r="B14" s="262"/>
      <c r="C14" s="262"/>
      <c r="D14" s="262"/>
      <c r="E14" s="262"/>
      <c r="F14" s="262"/>
      <c r="G14" s="262"/>
      <c r="H14" s="262"/>
      <c r="I14" s="262"/>
    </row>
    <row r="15" spans="1:9" ht="12.75" customHeight="1">
      <c r="A15" s="262"/>
      <c r="B15" s="262"/>
      <c r="C15" s="262"/>
      <c r="D15" s="262"/>
      <c r="E15" s="262"/>
      <c r="F15" s="262"/>
      <c r="G15" s="262"/>
      <c r="H15" s="262"/>
      <c r="I15" s="262"/>
    </row>
    <row r="16" spans="1:9" ht="12.75" customHeight="1">
      <c r="A16" s="262"/>
      <c r="B16" s="262"/>
      <c r="C16" s="262"/>
      <c r="D16" s="262"/>
      <c r="E16" s="262"/>
      <c r="F16" s="262"/>
      <c r="G16" s="262"/>
      <c r="H16" s="262"/>
      <c r="I16" s="262"/>
    </row>
    <row r="17" spans="1:9" ht="12.75" customHeight="1">
      <c r="A17" s="262"/>
      <c r="B17" s="262"/>
      <c r="C17" s="262"/>
      <c r="D17" s="262"/>
      <c r="E17" s="262"/>
      <c r="F17" s="262"/>
      <c r="G17" s="262"/>
      <c r="H17" s="262"/>
      <c r="I17" s="262"/>
    </row>
    <row r="18" spans="1:9" ht="12.75" customHeight="1">
      <c r="A18" s="262"/>
      <c r="B18" s="262"/>
      <c r="C18" s="262"/>
      <c r="D18" s="262"/>
      <c r="E18" s="262"/>
      <c r="F18" s="262"/>
      <c r="G18" s="262"/>
      <c r="H18" s="262"/>
      <c r="I18" s="262"/>
    </row>
    <row r="19" spans="1:9" ht="12.75" customHeight="1">
      <c r="A19" s="262"/>
      <c r="B19" s="262"/>
      <c r="C19" s="262"/>
      <c r="D19" s="262"/>
      <c r="E19" s="262"/>
      <c r="F19" s="262"/>
      <c r="G19" s="262"/>
      <c r="H19" s="262"/>
      <c r="I19" s="262"/>
    </row>
    <row r="20" spans="1:9" ht="12.75" customHeight="1">
      <c r="A20" s="262"/>
      <c r="B20" s="262"/>
      <c r="C20" s="262"/>
      <c r="D20" s="262"/>
      <c r="E20" s="262"/>
      <c r="F20" s="262"/>
      <c r="G20" s="262"/>
      <c r="H20" s="262"/>
      <c r="I20" s="262"/>
    </row>
    <row r="21" spans="1:9" ht="12.75" customHeight="1">
      <c r="A21" s="262"/>
      <c r="B21" s="262"/>
      <c r="C21" s="262"/>
      <c r="D21" s="262"/>
      <c r="E21" s="262"/>
      <c r="F21" s="262"/>
      <c r="G21" s="262"/>
      <c r="H21" s="262"/>
      <c r="I21" s="262"/>
    </row>
    <row r="22" spans="1:9" ht="12.75" customHeight="1">
      <c r="A22" s="262"/>
      <c r="B22" s="262"/>
      <c r="C22" s="262"/>
      <c r="D22" s="262"/>
      <c r="E22" s="262"/>
      <c r="F22" s="262"/>
      <c r="G22" s="262"/>
      <c r="H22" s="262"/>
      <c r="I22" s="262"/>
    </row>
    <row r="23" spans="1:9" ht="12.75" customHeight="1">
      <c r="A23" s="262"/>
      <c r="B23" s="262"/>
      <c r="C23" s="262"/>
      <c r="D23" s="262"/>
      <c r="E23" s="262"/>
      <c r="F23" s="262"/>
      <c r="G23" s="262"/>
      <c r="H23" s="262"/>
      <c r="I23" s="262"/>
    </row>
    <row r="24" spans="1:9" ht="12.75" customHeight="1">
      <c r="A24" s="262"/>
      <c r="B24" s="262"/>
      <c r="C24" s="262"/>
      <c r="D24" s="262"/>
      <c r="E24" s="262"/>
      <c r="F24" s="262"/>
      <c r="G24" s="262"/>
      <c r="H24" s="262"/>
      <c r="I24" s="262"/>
    </row>
    <row r="25" spans="1:9" ht="12.75" customHeight="1">
      <c r="A25" s="262"/>
      <c r="B25" s="262"/>
      <c r="C25" s="262"/>
      <c r="D25" s="262"/>
      <c r="E25" s="262"/>
      <c r="F25" s="262"/>
      <c r="G25" s="262"/>
      <c r="H25" s="262"/>
      <c r="I25" s="262"/>
    </row>
    <row r="26" spans="1:9" ht="12.75" customHeight="1">
      <c r="A26" s="262"/>
      <c r="B26" s="262"/>
      <c r="C26" s="262"/>
      <c r="D26" s="262"/>
      <c r="E26" s="262"/>
      <c r="F26" s="262"/>
      <c r="G26" s="262"/>
      <c r="H26" s="262"/>
      <c r="I26" s="262"/>
    </row>
    <row r="27" spans="1:9" ht="12.75" customHeight="1">
      <c r="A27" s="262"/>
      <c r="B27" s="262"/>
      <c r="C27" s="262"/>
      <c r="D27" s="262"/>
      <c r="E27" s="262"/>
      <c r="F27" s="262"/>
      <c r="G27" s="262"/>
      <c r="H27" s="262"/>
      <c r="I27" s="262"/>
    </row>
    <row r="28" spans="1:9" ht="12.75" customHeight="1">
      <c r="A28" s="262"/>
      <c r="B28" s="262"/>
      <c r="C28" s="262"/>
      <c r="D28" s="262"/>
      <c r="E28" s="262"/>
      <c r="F28" s="262"/>
      <c r="G28" s="262"/>
      <c r="H28" s="262"/>
      <c r="I28" s="262"/>
    </row>
    <row r="29" spans="1:9" ht="12.75" customHeight="1">
      <c r="A29" s="262"/>
      <c r="B29" s="262"/>
      <c r="C29" s="262"/>
      <c r="D29" s="262"/>
      <c r="E29" s="262"/>
      <c r="F29" s="262"/>
      <c r="G29" s="262"/>
      <c r="H29" s="262"/>
      <c r="I29" s="262"/>
    </row>
    <row r="30" spans="1:9" ht="12.75" customHeight="1">
      <c r="A30" s="262"/>
      <c r="B30" s="262"/>
      <c r="C30" s="262"/>
      <c r="D30" s="262"/>
      <c r="E30" s="262"/>
      <c r="F30" s="262"/>
      <c r="G30" s="262"/>
      <c r="H30" s="262"/>
      <c r="I30" s="262"/>
    </row>
    <row r="31" spans="1:9" ht="12.75" customHeight="1">
      <c r="A31" s="262"/>
      <c r="B31" s="262"/>
      <c r="C31" s="262"/>
      <c r="D31" s="262"/>
      <c r="E31" s="262"/>
      <c r="F31" s="262"/>
      <c r="G31" s="262"/>
      <c r="H31" s="262"/>
      <c r="I31" s="262"/>
    </row>
    <row r="32" spans="1:9" ht="12.75" customHeight="1">
      <c r="A32" s="262"/>
      <c r="B32" s="262"/>
      <c r="C32" s="262"/>
      <c r="D32" s="262"/>
      <c r="E32" s="262"/>
      <c r="F32" s="262"/>
      <c r="G32" s="262"/>
      <c r="H32" s="262"/>
      <c r="I32" s="262"/>
    </row>
    <row r="33" spans="1:9" ht="12.75" customHeight="1">
      <c r="A33" s="262"/>
      <c r="B33" s="262"/>
      <c r="C33" s="262"/>
      <c r="D33" s="262"/>
      <c r="E33" s="262"/>
      <c r="F33" s="262"/>
      <c r="G33" s="262"/>
      <c r="H33" s="262"/>
      <c r="I33" s="262"/>
    </row>
    <row r="34" spans="1:9" ht="12.75" customHeight="1">
      <c r="A34" s="262"/>
      <c r="B34" s="262"/>
      <c r="C34" s="262"/>
      <c r="D34" s="262"/>
      <c r="E34" s="262"/>
      <c r="F34" s="262"/>
      <c r="G34" s="262"/>
      <c r="H34" s="262"/>
      <c r="I34" s="262"/>
    </row>
    <row r="35" spans="1:9" ht="12.75" customHeight="1">
      <c r="A35" s="262"/>
      <c r="B35" s="262"/>
      <c r="C35" s="262"/>
      <c r="D35" s="262"/>
      <c r="E35" s="262"/>
      <c r="F35" s="262"/>
      <c r="G35" s="262"/>
      <c r="H35" s="262"/>
      <c r="I35" s="262"/>
    </row>
    <row r="36" spans="1:9" ht="12.75" customHeight="1">
      <c r="A36" s="262"/>
      <c r="B36" s="262"/>
      <c r="C36" s="262"/>
      <c r="D36" s="262"/>
      <c r="E36" s="262"/>
      <c r="F36" s="262"/>
      <c r="G36" s="262"/>
      <c r="H36" s="262"/>
      <c r="I36" s="262"/>
    </row>
    <row r="37" spans="1:9" ht="12.75" customHeight="1">
      <c r="A37" s="262"/>
      <c r="B37" s="262"/>
      <c r="C37" s="262"/>
      <c r="D37" s="262"/>
      <c r="E37" s="262"/>
      <c r="F37" s="262"/>
      <c r="G37" s="262"/>
      <c r="H37" s="262"/>
      <c r="I37" s="262"/>
    </row>
    <row r="38" spans="1:9" ht="12.75" customHeight="1">
      <c r="A38" s="262"/>
      <c r="B38" s="262"/>
      <c r="C38" s="262"/>
      <c r="D38" s="262"/>
      <c r="E38" s="262"/>
      <c r="F38" s="262"/>
      <c r="G38" s="262"/>
      <c r="H38" s="262"/>
      <c r="I38" s="262"/>
    </row>
    <row r="39" spans="1:9" ht="12.75" customHeight="1">
      <c r="A39" s="262"/>
      <c r="B39" s="262"/>
      <c r="C39" s="262"/>
      <c r="D39" s="262"/>
      <c r="E39" s="262"/>
      <c r="F39" s="262"/>
      <c r="G39" s="262"/>
      <c r="H39" s="262"/>
      <c r="I39" s="262"/>
    </row>
    <row r="40" spans="1:9" ht="12.75" customHeight="1">
      <c r="A40" s="262"/>
      <c r="B40" s="262"/>
      <c r="C40" s="262"/>
      <c r="D40" s="262"/>
      <c r="E40" s="262"/>
      <c r="F40" s="262"/>
      <c r="G40" s="262"/>
      <c r="H40" s="262"/>
      <c r="I40" s="262"/>
    </row>
    <row r="41" spans="1:9" ht="12.75" customHeight="1">
      <c r="A41" s="262"/>
      <c r="B41" s="262"/>
      <c r="C41" s="262"/>
      <c r="D41" s="262"/>
      <c r="E41" s="262"/>
      <c r="F41" s="262"/>
      <c r="G41" s="262"/>
      <c r="H41" s="262"/>
      <c r="I41" s="262"/>
    </row>
    <row r="42" spans="1:9" ht="12.75" customHeight="1">
      <c r="A42" s="262"/>
      <c r="B42" s="262"/>
      <c r="C42" s="262"/>
      <c r="D42" s="262"/>
      <c r="E42" s="262"/>
      <c r="F42" s="262"/>
      <c r="G42" s="262"/>
      <c r="H42" s="262"/>
      <c r="I42" s="262"/>
    </row>
    <row r="43" spans="1:9" ht="12.75" customHeight="1">
      <c r="A43" s="262"/>
      <c r="B43" s="262"/>
      <c r="C43" s="262"/>
      <c r="D43" s="262"/>
      <c r="E43" s="262"/>
      <c r="F43" s="262"/>
      <c r="G43" s="262"/>
      <c r="H43" s="262"/>
      <c r="I43" s="262"/>
    </row>
    <row r="44" spans="1:9" ht="12.75" customHeight="1">
      <c r="A44" s="262"/>
      <c r="B44" s="262"/>
      <c r="C44" s="262"/>
      <c r="D44" s="262"/>
      <c r="E44" s="262"/>
      <c r="F44" s="262"/>
      <c r="G44" s="262"/>
      <c r="H44" s="262"/>
      <c r="I44" s="262"/>
    </row>
    <row r="45" spans="1:9" ht="12.75" customHeight="1">
      <c r="A45" s="262"/>
      <c r="B45" s="262"/>
      <c r="C45" s="262"/>
      <c r="D45" s="262"/>
      <c r="E45" s="262"/>
      <c r="F45" s="262"/>
      <c r="G45" s="262"/>
      <c r="H45" s="262"/>
      <c r="I45" s="262"/>
    </row>
    <row r="46" spans="1:9" ht="12.75" customHeight="1">
      <c r="A46" s="262"/>
      <c r="B46" s="262"/>
      <c r="C46" s="262"/>
      <c r="D46" s="262"/>
      <c r="E46" s="262"/>
      <c r="F46" s="262"/>
      <c r="G46" s="262"/>
      <c r="H46" s="262"/>
      <c r="I46" s="262"/>
    </row>
    <row r="47" spans="1:9" ht="12.75" customHeight="1">
      <c r="A47" s="262"/>
      <c r="B47" s="262"/>
      <c r="C47" s="262"/>
      <c r="D47" s="262"/>
      <c r="E47" s="262"/>
      <c r="F47" s="262"/>
      <c r="G47" s="262"/>
      <c r="H47" s="262"/>
      <c r="I47" s="262"/>
    </row>
    <row r="48" spans="1:9" ht="12.75" customHeight="1">
      <c r="A48" s="262"/>
      <c r="B48" s="262"/>
      <c r="C48" s="262"/>
      <c r="D48" s="262"/>
      <c r="E48" s="262"/>
      <c r="F48" s="262"/>
      <c r="G48" s="262"/>
      <c r="H48" s="262"/>
      <c r="I48" s="262"/>
    </row>
    <row r="49" spans="1:9" ht="12.75" customHeight="1">
      <c r="A49" s="262"/>
      <c r="B49" s="262"/>
      <c r="C49" s="262"/>
      <c r="D49" s="262"/>
      <c r="E49" s="262"/>
      <c r="F49" s="262"/>
      <c r="G49" s="262"/>
      <c r="H49" s="262"/>
      <c r="I49" s="262"/>
    </row>
    <row r="50" spans="1:9" ht="12.75" customHeight="1">
      <c r="A50" s="262"/>
      <c r="B50" s="262"/>
      <c r="C50" s="262"/>
      <c r="D50" s="262"/>
      <c r="E50" s="262"/>
      <c r="F50" s="262"/>
      <c r="G50" s="262"/>
      <c r="H50" s="262"/>
      <c r="I50" s="262"/>
    </row>
    <row r="51" spans="1:9" ht="12.75" customHeight="1">
      <c r="A51" s="262"/>
      <c r="B51" s="262"/>
      <c r="C51" s="262"/>
      <c r="D51" s="262"/>
      <c r="E51" s="262"/>
      <c r="F51" s="262"/>
      <c r="G51" s="262"/>
      <c r="H51" s="262"/>
      <c r="I51" s="262"/>
    </row>
    <row r="52" spans="1:9" ht="12.75" customHeight="1">
      <c r="A52" s="262"/>
      <c r="B52" s="262"/>
      <c r="C52" s="262"/>
      <c r="D52" s="262"/>
      <c r="E52" s="262"/>
      <c r="F52" s="262"/>
      <c r="G52" s="262"/>
      <c r="H52" s="262"/>
      <c r="I52" s="262"/>
    </row>
    <row r="53" spans="1:9" ht="12.75" customHeight="1">
      <c r="A53" s="262"/>
      <c r="B53" s="262"/>
      <c r="C53" s="262"/>
      <c r="D53" s="262"/>
      <c r="E53" s="262"/>
      <c r="F53" s="262"/>
      <c r="G53" s="262"/>
      <c r="H53" s="262"/>
      <c r="I53" s="262"/>
    </row>
    <row r="54" spans="1:9" ht="12.75" customHeight="1">
      <c r="A54" s="262"/>
      <c r="B54" s="262"/>
      <c r="C54" s="262"/>
      <c r="D54" s="262"/>
      <c r="E54" s="262"/>
      <c r="F54" s="262"/>
      <c r="G54" s="262"/>
      <c r="H54" s="262"/>
      <c r="I54" s="262"/>
    </row>
    <row r="55" spans="1:9" ht="12.75" customHeight="1">
      <c r="A55" s="262"/>
      <c r="B55" s="262"/>
      <c r="C55" s="262"/>
      <c r="D55" s="262"/>
      <c r="E55" s="262"/>
      <c r="F55" s="262"/>
      <c r="G55" s="262"/>
      <c r="H55" s="262"/>
      <c r="I55" s="262"/>
    </row>
    <row r="56" spans="1:9" ht="12.75" customHeight="1">
      <c r="A56" s="262"/>
      <c r="B56" s="262"/>
      <c r="C56" s="262"/>
      <c r="D56" s="262"/>
      <c r="E56" s="262"/>
      <c r="F56" s="262"/>
      <c r="G56" s="262"/>
      <c r="H56" s="262"/>
      <c r="I56" s="262"/>
    </row>
    <row r="57" spans="1:9" ht="12.75" customHeight="1">
      <c r="A57" s="262"/>
      <c r="B57" s="262"/>
      <c r="C57" s="262"/>
      <c r="D57" s="262"/>
      <c r="E57" s="262"/>
      <c r="F57" s="262"/>
      <c r="G57" s="262"/>
      <c r="H57" s="262"/>
      <c r="I57" s="262"/>
    </row>
    <row r="58" spans="1:9" ht="12.75" customHeight="1">
      <c r="A58" s="262"/>
      <c r="B58" s="262"/>
      <c r="C58" s="262"/>
      <c r="D58" s="262"/>
      <c r="E58" s="262"/>
      <c r="F58" s="262"/>
      <c r="G58" s="262"/>
      <c r="H58" s="262"/>
      <c r="I58" s="262"/>
    </row>
    <row r="59" spans="1:9" ht="12.75" customHeight="1">
      <c r="A59" s="262"/>
      <c r="B59" s="262"/>
      <c r="C59" s="262"/>
      <c r="D59" s="262"/>
      <c r="E59" s="262"/>
      <c r="F59" s="262"/>
      <c r="G59" s="262"/>
      <c r="H59" s="262"/>
      <c r="I59" s="262"/>
    </row>
    <row r="60" spans="1:9" ht="12.75" customHeight="1">
      <c r="A60" s="262"/>
      <c r="B60" s="262"/>
      <c r="C60" s="262"/>
      <c r="D60" s="262"/>
      <c r="E60" s="262"/>
      <c r="F60" s="262"/>
      <c r="G60" s="262"/>
      <c r="H60" s="262"/>
      <c r="I60" s="262"/>
    </row>
    <row r="61" spans="1:9" ht="12.75" customHeight="1">
      <c r="A61" s="262"/>
      <c r="B61" s="262"/>
      <c r="C61" s="262"/>
      <c r="D61" s="262"/>
      <c r="E61" s="262"/>
      <c r="F61" s="262"/>
      <c r="G61" s="262"/>
      <c r="H61" s="262"/>
      <c r="I61" s="262"/>
    </row>
    <row r="62" spans="1:9" ht="12.75" customHeight="1">
      <c r="A62" s="262"/>
      <c r="B62" s="262"/>
      <c r="C62" s="262"/>
      <c r="D62" s="262"/>
      <c r="E62" s="262"/>
      <c r="F62" s="262"/>
      <c r="G62" s="262"/>
      <c r="H62" s="262"/>
      <c r="I62" s="262"/>
    </row>
    <row r="63" spans="1:9" ht="12.75" customHeight="1">
      <c r="A63" s="262"/>
      <c r="B63" s="262"/>
      <c r="C63" s="262"/>
      <c r="D63" s="262"/>
      <c r="E63" s="262"/>
      <c r="F63" s="262"/>
      <c r="G63" s="262"/>
      <c r="H63" s="262"/>
      <c r="I63" s="262"/>
    </row>
  </sheetData>
  <mergeCells count="1">
    <mergeCell ref="A3:I63"/>
  </mergeCells>
  <pageMargins left="0.31496062992125984" right="0.31496062992125984" top="0.35433070866141736" bottom="0.35433070866141736" header="0.31496062992125984" footer="0.19685039370078741"/>
  <pageSetup paperSize="9" fitToHeight="0" orientation="portrait" r:id="rId1"/>
  <headerFooter differentFirst="1" scaleWithDoc="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1"/>
  <dimension ref="A1:X39"/>
  <sheetViews>
    <sheetView showGridLines="0" zoomScaleNormal="100" workbookViewId="0">
      <selection activeCell="B3" sqref="B3:M6"/>
    </sheetView>
  </sheetViews>
  <sheetFormatPr defaultColWidth="9.140625" defaultRowHeight="12"/>
  <cols>
    <col min="1" max="1" width="9.42578125" style="7" customWidth="1"/>
    <col min="2" max="2" width="14.42578125" style="7" customWidth="1"/>
    <col min="3" max="3" width="8" style="7" bestFit="1" customWidth="1"/>
    <col min="4" max="4" width="14.42578125" style="7" customWidth="1"/>
    <col min="5" max="5" width="8" style="7" bestFit="1" customWidth="1"/>
    <col min="6" max="6" width="14.42578125" style="7" customWidth="1"/>
    <col min="7" max="7" width="8" style="7" customWidth="1"/>
    <col min="8" max="8" width="14.42578125" style="7" customWidth="1"/>
    <col min="9" max="9" width="8" style="7" bestFit="1" customWidth="1"/>
    <col min="10" max="10" width="14.42578125" style="7" customWidth="1"/>
    <col min="11" max="11" width="8" style="7" customWidth="1"/>
    <col min="12" max="12" width="14.42578125" style="7" customWidth="1"/>
    <col min="13" max="13" width="8" style="7" customWidth="1"/>
    <col min="14" max="26" width="9.140625" style="7" customWidth="1"/>
    <col min="27" max="16384" width="9.140625" style="7"/>
  </cols>
  <sheetData>
    <row r="1" spans="1:24" ht="18">
      <c r="A1" s="13" t="s">
        <v>35</v>
      </c>
      <c r="M1" s="71" t="e">
        <f>CONTENTS!#REF!</f>
        <v>#REF!</v>
      </c>
    </row>
    <row r="2" spans="1:24" ht="7.5" customHeight="1"/>
    <row r="3" spans="1:24">
      <c r="A3" s="16"/>
      <c r="B3" s="284"/>
      <c r="C3" s="284"/>
      <c r="D3" s="284"/>
      <c r="E3" s="284"/>
      <c r="F3" s="284"/>
      <c r="G3" s="285"/>
      <c r="H3" s="286"/>
      <c r="I3" s="284"/>
      <c r="J3" s="284"/>
      <c r="K3" s="284"/>
      <c r="L3" s="284"/>
      <c r="M3" s="284"/>
      <c r="N3" s="9"/>
    </row>
    <row r="4" spans="1:24">
      <c r="A4" s="16"/>
      <c r="B4" s="287"/>
      <c r="C4" s="288"/>
      <c r="D4" s="288"/>
      <c r="E4" s="288"/>
      <c r="F4" s="288"/>
      <c r="G4" s="289"/>
      <c r="H4" s="287"/>
      <c r="I4" s="288"/>
      <c r="J4" s="288"/>
      <c r="K4" s="288"/>
      <c r="L4" s="288"/>
      <c r="M4" s="288"/>
      <c r="N4" s="37"/>
    </row>
    <row r="5" spans="1:24">
      <c r="A5" s="16"/>
      <c r="B5" s="282"/>
      <c r="C5" s="290"/>
      <c r="D5" s="282"/>
      <c r="E5" s="290"/>
      <c r="F5" s="282"/>
      <c r="G5" s="290"/>
      <c r="H5" s="282"/>
      <c r="I5" s="290"/>
      <c r="J5" s="282"/>
      <c r="K5" s="290"/>
      <c r="L5" s="282"/>
      <c r="M5" s="283"/>
      <c r="N5" s="54"/>
    </row>
    <row r="6" spans="1:24">
      <c r="A6" s="14"/>
      <c r="B6" s="59"/>
      <c r="C6" s="29"/>
      <c r="D6" s="29"/>
      <c r="E6" s="29"/>
      <c r="F6" s="29"/>
      <c r="G6" s="29"/>
      <c r="H6" s="29"/>
      <c r="I6" s="29"/>
      <c r="J6" s="29"/>
      <c r="K6" s="29"/>
      <c r="L6" s="29"/>
      <c r="M6" s="30"/>
      <c r="N6" s="54"/>
    </row>
    <row r="7" spans="1:24">
      <c r="A7" s="295"/>
      <c r="B7" s="293"/>
      <c r="C7" s="294"/>
      <c r="D7" s="294"/>
      <c r="E7" s="294"/>
      <c r="F7" s="294"/>
      <c r="G7" s="297"/>
      <c r="H7" s="293"/>
      <c r="I7" s="294"/>
      <c r="J7" s="294"/>
      <c r="K7" s="294"/>
      <c r="L7" s="294"/>
      <c r="M7" s="294"/>
      <c r="N7" s="38"/>
    </row>
    <row r="8" spans="1:24">
      <c r="A8" s="296"/>
      <c r="B8" s="31"/>
      <c r="C8" s="43"/>
      <c r="D8" s="32"/>
      <c r="E8" s="43"/>
      <c r="F8" s="32"/>
      <c r="G8" s="43"/>
      <c r="H8" s="31"/>
      <c r="I8" s="43"/>
      <c r="J8" s="32"/>
      <c r="K8" s="43"/>
      <c r="L8" s="32"/>
      <c r="M8" s="43"/>
      <c r="N8" s="1"/>
    </row>
    <row r="9" spans="1:24">
      <c r="A9" s="33"/>
      <c r="B9" s="72"/>
      <c r="C9" s="73"/>
      <c r="D9" s="19"/>
      <c r="E9" s="73"/>
      <c r="F9" s="19"/>
      <c r="G9" s="73"/>
      <c r="H9" s="72"/>
      <c r="I9" s="73"/>
      <c r="J9" s="19"/>
      <c r="K9" s="73"/>
      <c r="L9" s="19"/>
      <c r="M9" s="73"/>
      <c r="N9" s="46"/>
      <c r="O9" s="83"/>
      <c r="X9" s="24"/>
    </row>
    <row r="10" spans="1:24">
      <c r="A10" s="25"/>
      <c r="B10" s="72"/>
      <c r="C10" s="73"/>
      <c r="D10" s="19"/>
      <c r="E10" s="73"/>
      <c r="F10" s="19"/>
      <c r="G10" s="73"/>
      <c r="H10" s="72"/>
      <c r="I10" s="73"/>
      <c r="J10" s="19"/>
      <c r="K10" s="73"/>
      <c r="L10" s="19"/>
      <c r="M10" s="73"/>
      <c r="N10" s="46"/>
      <c r="O10" s="83"/>
      <c r="X10" s="24"/>
    </row>
    <row r="11" spans="1:24">
      <c r="A11" s="25"/>
      <c r="B11" s="23"/>
      <c r="C11" s="73"/>
      <c r="D11" s="12"/>
      <c r="E11" s="73"/>
      <c r="F11" s="12"/>
      <c r="G11" s="73"/>
      <c r="H11" s="23"/>
      <c r="I11" s="73"/>
      <c r="J11" s="12"/>
      <c r="K11" s="73"/>
      <c r="L11" s="12"/>
      <c r="M11" s="73"/>
      <c r="N11" s="46"/>
      <c r="O11" s="83"/>
      <c r="X11" s="24"/>
    </row>
    <row r="12" spans="1:24">
      <c r="A12" s="25"/>
      <c r="B12" s="72"/>
      <c r="C12" s="73"/>
      <c r="D12" s="19"/>
      <c r="E12" s="73"/>
      <c r="F12" s="19"/>
      <c r="G12" s="73"/>
      <c r="H12" s="72"/>
      <c r="I12" s="73"/>
      <c r="J12" s="19"/>
      <c r="K12" s="73"/>
      <c r="L12" s="19"/>
      <c r="M12" s="73"/>
      <c r="N12" s="46"/>
      <c r="O12" s="83"/>
      <c r="X12" s="24"/>
    </row>
    <row r="13" spans="1:24">
      <c r="A13" s="25"/>
      <c r="B13" s="23"/>
      <c r="C13" s="73"/>
      <c r="D13" s="12"/>
      <c r="E13" s="73"/>
      <c r="F13" s="12"/>
      <c r="G13" s="73"/>
      <c r="H13" s="23"/>
      <c r="I13" s="73"/>
      <c r="J13" s="12"/>
      <c r="K13" s="73"/>
      <c r="L13" s="12"/>
      <c r="M13" s="73"/>
      <c r="N13" s="46"/>
      <c r="O13" s="83"/>
      <c r="X13" s="24"/>
    </row>
    <row r="14" spans="1:24">
      <c r="A14" s="25"/>
      <c r="B14" s="72"/>
      <c r="C14" s="73"/>
      <c r="D14" s="19"/>
      <c r="E14" s="73"/>
      <c r="F14" s="19"/>
      <c r="G14" s="73"/>
      <c r="H14" s="72"/>
      <c r="I14" s="73"/>
      <c r="J14" s="19"/>
      <c r="K14" s="73"/>
      <c r="L14" s="19"/>
      <c r="M14" s="73"/>
      <c r="N14" s="46"/>
      <c r="O14" s="83"/>
      <c r="P14" s="18"/>
      <c r="Q14" s="36"/>
      <c r="R14" s="8"/>
      <c r="S14" s="8"/>
      <c r="T14" s="8"/>
      <c r="U14" s="8"/>
      <c r="X14" s="24"/>
    </row>
    <row r="15" spans="1:24">
      <c r="A15" s="25"/>
      <c r="B15" s="72"/>
      <c r="C15" s="73"/>
      <c r="D15" s="19"/>
      <c r="E15" s="74"/>
      <c r="F15" s="19"/>
      <c r="G15" s="74"/>
      <c r="H15" s="72"/>
      <c r="I15" s="74"/>
      <c r="J15" s="19"/>
      <c r="K15" s="74"/>
      <c r="L15" s="19"/>
      <c r="M15" s="74"/>
      <c r="N15" s="46"/>
      <c r="O15" s="83"/>
      <c r="P15" s="18"/>
      <c r="Q15" s="36"/>
      <c r="R15" s="8"/>
      <c r="S15" s="8"/>
      <c r="T15" s="8"/>
      <c r="U15" s="8"/>
      <c r="X15" s="24"/>
    </row>
    <row r="16" spans="1:24" ht="12.75" thickBot="1">
      <c r="A16" s="15"/>
      <c r="B16" s="21"/>
      <c r="C16" s="75"/>
      <c r="D16" s="5"/>
      <c r="E16" s="76"/>
      <c r="F16" s="5"/>
      <c r="G16" s="76"/>
      <c r="H16" s="21"/>
      <c r="I16" s="77"/>
      <c r="J16" s="5"/>
      <c r="K16" s="77"/>
      <c r="L16" s="5"/>
      <c r="M16" s="77"/>
      <c r="N16" s="46"/>
      <c r="O16" s="83"/>
      <c r="P16" s="18"/>
      <c r="Q16" s="36"/>
      <c r="R16" s="8"/>
      <c r="S16" s="8"/>
      <c r="T16" s="8"/>
      <c r="U16" s="8"/>
      <c r="X16" s="24"/>
    </row>
    <row r="17" spans="1:15">
      <c r="A17" s="17"/>
      <c r="B17" s="78"/>
      <c r="C17" s="78"/>
      <c r="D17" s="78"/>
      <c r="E17" s="78"/>
      <c r="F17" s="78"/>
      <c r="G17" s="78"/>
      <c r="H17" s="78"/>
      <c r="I17" s="78"/>
      <c r="J17" s="78"/>
      <c r="K17" s="78"/>
      <c r="L17" s="79"/>
      <c r="M17" s="79"/>
      <c r="N17" s="80"/>
      <c r="O17" s="79"/>
    </row>
    <row r="18" spans="1:15">
      <c r="A18" s="26"/>
      <c r="B18" s="284"/>
      <c r="C18" s="284"/>
      <c r="D18" s="284"/>
      <c r="E18" s="284"/>
      <c r="F18" s="284"/>
      <c r="G18" s="285"/>
      <c r="H18" s="78"/>
      <c r="I18" s="78"/>
      <c r="J18" s="78"/>
      <c r="K18" s="78"/>
      <c r="L18" s="78"/>
      <c r="M18" s="78"/>
      <c r="N18" s="81"/>
      <c r="O18" s="78"/>
    </row>
    <row r="19" spans="1:15">
      <c r="A19" s="34"/>
      <c r="B19" s="298"/>
      <c r="C19" s="299"/>
      <c r="D19" s="299"/>
      <c r="E19" s="299"/>
      <c r="F19" s="299"/>
      <c r="G19" s="299"/>
      <c r="H19" s="81"/>
      <c r="I19" s="82"/>
      <c r="J19" s="10"/>
      <c r="K19" s="46"/>
      <c r="L19" s="10"/>
      <c r="M19" s="83"/>
      <c r="N19" s="81"/>
      <c r="O19" s="78"/>
    </row>
    <row r="20" spans="1:15">
      <c r="A20" s="35"/>
      <c r="B20" s="283"/>
      <c r="C20" s="290"/>
      <c r="D20" s="283"/>
      <c r="E20" s="290"/>
      <c r="F20" s="283"/>
      <c r="G20" s="290"/>
      <c r="H20" s="81"/>
      <c r="I20" s="82"/>
      <c r="J20" s="10"/>
      <c r="K20" s="46"/>
      <c r="L20" s="10"/>
      <c r="M20" s="83"/>
      <c r="N20" s="81"/>
      <c r="O20" s="78"/>
    </row>
    <row r="21" spans="1:15">
      <c r="A21" s="58"/>
      <c r="B21" s="59"/>
      <c r="C21" s="29"/>
      <c r="D21" s="29"/>
      <c r="E21" s="29"/>
      <c r="F21" s="29"/>
      <c r="G21" s="30"/>
      <c r="H21" s="81"/>
      <c r="I21" s="82"/>
      <c r="J21" s="10"/>
      <c r="K21" s="46"/>
      <c r="L21" s="10"/>
      <c r="M21" s="83"/>
      <c r="N21" s="81"/>
      <c r="O21" s="78"/>
    </row>
    <row r="22" spans="1:15">
      <c r="A22" s="291"/>
      <c r="B22" s="293"/>
      <c r="C22" s="294"/>
      <c r="D22" s="294"/>
      <c r="E22" s="294"/>
      <c r="F22" s="294"/>
      <c r="G22" s="294"/>
      <c r="H22" s="81"/>
      <c r="I22" s="82"/>
      <c r="J22" s="10"/>
      <c r="K22" s="46"/>
      <c r="L22" s="10"/>
      <c r="M22" s="83"/>
      <c r="N22" s="81"/>
      <c r="O22" s="78"/>
    </row>
    <row r="23" spans="1:15">
      <c r="A23" s="292"/>
      <c r="B23" s="31"/>
      <c r="C23" s="44"/>
      <c r="D23" s="32"/>
      <c r="E23" s="44"/>
      <c r="F23" s="32"/>
      <c r="G23" s="44"/>
      <c r="H23" s="78"/>
      <c r="I23" s="78"/>
      <c r="J23" s="10"/>
      <c r="K23" s="46"/>
      <c r="L23" s="10"/>
      <c r="M23" s="83"/>
      <c r="N23" s="81"/>
      <c r="O23" s="78"/>
    </row>
    <row r="24" spans="1:15">
      <c r="A24" s="27"/>
      <c r="B24" s="52"/>
      <c r="C24" s="40"/>
      <c r="D24" s="19"/>
      <c r="E24" s="40"/>
      <c r="F24" s="19"/>
      <c r="G24" s="40"/>
      <c r="H24" s="78"/>
      <c r="I24" s="78"/>
      <c r="J24" s="10"/>
      <c r="K24" s="46"/>
      <c r="L24" s="10"/>
      <c r="M24" s="83"/>
      <c r="N24" s="81"/>
      <c r="O24" s="82"/>
    </row>
    <row r="25" spans="1:15">
      <c r="A25" s="27"/>
      <c r="B25" s="52"/>
      <c r="C25" s="40"/>
      <c r="D25" s="19"/>
      <c r="E25" s="40"/>
      <c r="F25" s="19"/>
      <c r="G25" s="40"/>
      <c r="H25" s="78"/>
      <c r="I25" s="78"/>
      <c r="J25" s="10"/>
      <c r="K25" s="46"/>
      <c r="L25" s="10"/>
      <c r="M25" s="83"/>
      <c r="N25" s="81"/>
      <c r="O25" s="82"/>
    </row>
    <row r="26" spans="1:15">
      <c r="A26" s="27"/>
      <c r="B26" s="52"/>
      <c r="C26" s="40"/>
      <c r="D26" s="19"/>
      <c r="E26" s="40"/>
      <c r="F26" s="19"/>
      <c r="G26" s="40"/>
      <c r="H26" s="78"/>
      <c r="I26" s="78"/>
      <c r="J26" s="10"/>
      <c r="K26" s="46"/>
      <c r="L26" s="10"/>
      <c r="M26" s="83"/>
      <c r="N26" s="81"/>
      <c r="O26" s="82"/>
    </row>
    <row r="27" spans="1:15" ht="12.75" thickBot="1">
      <c r="A27" s="28"/>
      <c r="B27" s="53"/>
      <c r="C27" s="41"/>
      <c r="D27" s="20"/>
      <c r="E27" s="41"/>
      <c r="F27" s="20"/>
      <c r="G27" s="41"/>
      <c r="H27" s="78"/>
      <c r="I27" s="78"/>
      <c r="J27" s="78"/>
      <c r="K27" s="78"/>
      <c r="L27" s="78"/>
      <c r="M27" s="78"/>
      <c r="N27" s="81"/>
      <c r="O27" s="82"/>
    </row>
    <row r="28" spans="1:15">
      <c r="A28" s="18"/>
      <c r="B28" s="18"/>
      <c r="C28" s="36"/>
      <c r="D28" s="8"/>
      <c r="E28" s="8"/>
      <c r="F28" s="8"/>
      <c r="G28" s="79"/>
      <c r="H28" s="78"/>
      <c r="I28" s="78"/>
      <c r="J28" s="78"/>
      <c r="K28" s="78"/>
      <c r="L28" s="78"/>
      <c r="M28" s="78"/>
      <c r="N28" s="78"/>
      <c r="O28" s="78"/>
    </row>
    <row r="29" spans="1:15">
      <c r="A29" s="18"/>
      <c r="B29" s="18"/>
      <c r="C29" s="36"/>
      <c r="D29" s="8"/>
      <c r="E29" s="8"/>
      <c r="F29" s="8"/>
      <c r="G29" s="79"/>
      <c r="H29" s="78"/>
      <c r="I29" s="78"/>
      <c r="J29" s="78"/>
      <c r="K29" s="78"/>
      <c r="L29" s="78"/>
      <c r="M29" s="78"/>
      <c r="N29" s="78"/>
      <c r="O29" s="78"/>
    </row>
    <row r="30" spans="1:15">
      <c r="J30" s="10"/>
      <c r="K30" s="10"/>
      <c r="L30" s="10"/>
      <c r="M30" s="10"/>
    </row>
    <row r="31" spans="1:15">
      <c r="H31" s="10"/>
      <c r="I31" s="84"/>
      <c r="J31" s="10"/>
      <c r="K31" s="24"/>
      <c r="L31" s="24"/>
      <c r="M31" s="24"/>
    </row>
    <row r="32" spans="1:15">
      <c r="H32" s="10"/>
      <c r="I32" s="84"/>
      <c r="J32" s="10"/>
      <c r="K32" s="24"/>
      <c r="L32" s="24"/>
      <c r="M32" s="24"/>
    </row>
    <row r="33" spans="8:13" ht="12.75" customHeight="1">
      <c r="H33" s="10"/>
      <c r="I33" s="84"/>
      <c r="J33" s="10"/>
      <c r="K33" s="24"/>
      <c r="L33" s="24"/>
      <c r="M33" s="24"/>
    </row>
    <row r="34" spans="8:13">
      <c r="H34" s="10"/>
      <c r="I34" s="84"/>
      <c r="J34" s="10"/>
      <c r="K34" s="24"/>
      <c r="L34" s="24"/>
      <c r="M34" s="24"/>
    </row>
    <row r="35" spans="8:13" ht="13.5" customHeight="1">
      <c r="H35" s="10"/>
      <c r="I35" s="84"/>
      <c r="J35" s="10"/>
      <c r="K35" s="24"/>
      <c r="L35" s="24"/>
      <c r="M35" s="24"/>
    </row>
    <row r="36" spans="8:13" ht="12.75" customHeight="1">
      <c r="H36" s="10"/>
      <c r="I36" s="84"/>
      <c r="J36" s="10"/>
      <c r="K36" s="24"/>
      <c r="L36" s="24"/>
      <c r="M36" s="24"/>
    </row>
    <row r="37" spans="8:13" ht="12.75" customHeight="1">
      <c r="H37" s="10"/>
      <c r="I37" s="84"/>
      <c r="J37" s="10"/>
      <c r="K37" s="24"/>
      <c r="L37" s="24"/>
      <c r="M37" s="24"/>
    </row>
    <row r="38" spans="8:13" ht="12.75" customHeight="1">
      <c r="H38" s="10"/>
      <c r="I38" s="84"/>
      <c r="J38" s="10"/>
      <c r="K38" s="24"/>
      <c r="L38" s="24"/>
      <c r="M38" s="24"/>
    </row>
    <row r="39" spans="8:13" ht="12.75" customHeight="1"/>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2"/>
  <dimension ref="A1:U38"/>
  <sheetViews>
    <sheetView showGridLines="0" zoomScaleNormal="100" workbookViewId="0">
      <selection activeCell="B3" sqref="B3:M6"/>
    </sheetView>
  </sheetViews>
  <sheetFormatPr defaultColWidth="9.140625" defaultRowHeight="12"/>
  <cols>
    <col min="1" max="1" width="9.42578125" style="7" customWidth="1"/>
    <col min="2" max="2" width="14.42578125" style="7" customWidth="1"/>
    <col min="3" max="3" width="8" style="7" bestFit="1" customWidth="1"/>
    <col min="4" max="4" width="14.42578125" style="7" customWidth="1"/>
    <col min="5" max="5" width="8" style="7" bestFit="1" customWidth="1"/>
    <col min="6" max="6" width="14.42578125" style="7" customWidth="1"/>
    <col min="7" max="7" width="8" style="7" bestFit="1" customWidth="1"/>
    <col min="8" max="8" width="14.42578125" style="7" customWidth="1"/>
    <col min="9" max="9" width="8" style="7" bestFit="1" customWidth="1"/>
    <col min="10" max="10" width="14.42578125" style="7" customWidth="1"/>
    <col min="11" max="11" width="8" style="7" bestFit="1" customWidth="1"/>
    <col min="12" max="12" width="14.42578125" style="7" customWidth="1"/>
    <col min="13" max="13" width="8" style="7" bestFit="1" customWidth="1"/>
    <col min="14" max="26" width="9.140625" style="7" customWidth="1"/>
    <col min="27" max="16384" width="9.140625" style="7"/>
  </cols>
  <sheetData>
    <row r="1" spans="1:21" ht="18">
      <c r="A1" s="13" t="s">
        <v>36</v>
      </c>
      <c r="B1" s="78"/>
      <c r="C1" s="78"/>
      <c r="D1" s="78"/>
      <c r="E1" s="78"/>
      <c r="F1" s="78"/>
      <c r="G1" s="78"/>
      <c r="H1" s="78"/>
      <c r="I1" s="78"/>
      <c r="J1" s="78"/>
      <c r="K1" s="78"/>
      <c r="L1" s="78"/>
      <c r="M1" s="71" t="e">
        <f>CONTENTS!#REF!</f>
        <v>#REF!</v>
      </c>
    </row>
    <row r="2" spans="1:21" ht="7.5" customHeight="1">
      <c r="A2" s="13"/>
      <c r="B2" s="78"/>
      <c r="C2" s="78"/>
      <c r="D2" s="78"/>
      <c r="E2" s="78"/>
      <c r="F2" s="78"/>
      <c r="G2" s="78"/>
      <c r="H2" s="78"/>
      <c r="I2" s="78"/>
      <c r="J2" s="78"/>
      <c r="K2" s="78"/>
      <c r="L2" s="78"/>
      <c r="M2" s="78"/>
    </row>
    <row r="3" spans="1:21">
      <c r="A3" s="16"/>
      <c r="B3" s="284"/>
      <c r="C3" s="284"/>
      <c r="D3" s="284"/>
      <c r="E3" s="284"/>
      <c r="F3" s="284"/>
      <c r="G3" s="285"/>
      <c r="H3" s="286"/>
      <c r="I3" s="284"/>
      <c r="J3" s="284"/>
      <c r="K3" s="284"/>
      <c r="L3" s="284"/>
      <c r="M3" s="284"/>
    </row>
    <row r="4" spans="1:21" ht="13.5" customHeight="1">
      <c r="A4" s="16"/>
      <c r="B4" s="287"/>
      <c r="C4" s="288"/>
      <c r="D4" s="288"/>
      <c r="E4" s="288"/>
      <c r="F4" s="288"/>
      <c r="G4" s="289"/>
      <c r="H4" s="287"/>
      <c r="I4" s="288"/>
      <c r="J4" s="288"/>
      <c r="K4" s="288"/>
      <c r="L4" s="288"/>
      <c r="M4" s="288"/>
    </row>
    <row r="5" spans="1:21">
      <c r="A5" s="16"/>
      <c r="B5" s="282"/>
      <c r="C5" s="290"/>
      <c r="D5" s="282"/>
      <c r="E5" s="290"/>
      <c r="F5" s="282"/>
      <c r="G5" s="290"/>
      <c r="H5" s="282"/>
      <c r="I5" s="290"/>
      <c r="J5" s="282"/>
      <c r="K5" s="290"/>
      <c r="L5" s="282"/>
      <c r="M5" s="283"/>
    </row>
    <row r="6" spans="1:21">
      <c r="A6" s="14"/>
      <c r="B6" s="59"/>
      <c r="C6" s="29"/>
      <c r="D6" s="29"/>
      <c r="E6" s="29"/>
      <c r="F6" s="29"/>
      <c r="G6" s="29"/>
      <c r="H6" s="29"/>
      <c r="I6" s="29"/>
      <c r="J6" s="29"/>
      <c r="K6" s="29"/>
      <c r="L6" s="29"/>
      <c r="M6" s="30"/>
    </row>
    <row r="7" spans="1:21">
      <c r="A7" s="295"/>
      <c r="B7" s="293"/>
      <c r="C7" s="294"/>
      <c r="D7" s="294"/>
      <c r="E7" s="294"/>
      <c r="F7" s="294"/>
      <c r="G7" s="297"/>
      <c r="H7" s="293"/>
      <c r="I7" s="294"/>
      <c r="J7" s="294"/>
      <c r="K7" s="294"/>
      <c r="L7" s="294"/>
      <c r="M7" s="294"/>
    </row>
    <row r="8" spans="1:21">
      <c r="A8" s="296"/>
      <c r="B8" s="31"/>
      <c r="C8" s="43"/>
      <c r="D8" s="32"/>
      <c r="E8" s="43"/>
      <c r="F8" s="32"/>
      <c r="G8" s="43"/>
      <c r="H8" s="31"/>
      <c r="I8" s="43"/>
      <c r="J8" s="32"/>
      <c r="K8" s="43"/>
      <c r="L8" s="32"/>
      <c r="M8" s="43"/>
    </row>
    <row r="9" spans="1:21">
      <c r="A9" s="33"/>
      <c r="B9" s="72"/>
      <c r="C9" s="73"/>
      <c r="D9" s="19"/>
      <c r="E9" s="73"/>
      <c r="F9" s="19"/>
      <c r="G9" s="73"/>
      <c r="H9" s="72"/>
      <c r="I9" s="73"/>
      <c r="J9" s="19"/>
      <c r="K9" s="73"/>
      <c r="L9" s="19"/>
      <c r="M9" s="73"/>
      <c r="N9" s="56"/>
      <c r="O9" s="85"/>
    </row>
    <row r="10" spans="1:21">
      <c r="A10" s="33"/>
      <c r="B10" s="72"/>
      <c r="C10" s="73"/>
      <c r="D10" s="19"/>
      <c r="E10" s="73"/>
      <c r="F10" s="19"/>
      <c r="G10" s="73"/>
      <c r="H10" s="72"/>
      <c r="I10" s="73"/>
      <c r="J10" s="19"/>
      <c r="K10" s="73"/>
      <c r="L10" s="19"/>
      <c r="M10" s="73"/>
      <c r="N10" s="56"/>
      <c r="O10" s="85"/>
    </row>
    <row r="11" spans="1:21">
      <c r="A11" s="25"/>
      <c r="B11" s="23"/>
      <c r="C11" s="73"/>
      <c r="D11" s="12"/>
      <c r="E11" s="73"/>
      <c r="F11" s="12"/>
      <c r="G11" s="73"/>
      <c r="H11" s="23"/>
      <c r="I11" s="73"/>
      <c r="J11" s="12"/>
      <c r="K11" s="73"/>
      <c r="L11" s="12"/>
      <c r="M11" s="73"/>
      <c r="N11" s="56"/>
      <c r="O11" s="85"/>
    </row>
    <row r="12" spans="1:21">
      <c r="A12" s="25"/>
      <c r="B12" s="72"/>
      <c r="C12" s="73"/>
      <c r="D12" s="19"/>
      <c r="E12" s="73"/>
      <c r="F12" s="19"/>
      <c r="G12" s="73"/>
      <c r="H12" s="72"/>
      <c r="I12" s="73"/>
      <c r="J12" s="19"/>
      <c r="K12" s="73"/>
      <c r="L12" s="19"/>
      <c r="M12" s="73"/>
      <c r="N12" s="56"/>
      <c r="O12" s="85"/>
    </row>
    <row r="13" spans="1:21">
      <c r="A13" s="25"/>
      <c r="B13" s="23"/>
      <c r="C13" s="73"/>
      <c r="D13" s="12"/>
      <c r="E13" s="73"/>
      <c r="F13" s="12"/>
      <c r="G13" s="73"/>
      <c r="H13" s="23"/>
      <c r="I13" s="73"/>
      <c r="J13" s="12"/>
      <c r="K13" s="73"/>
      <c r="L13" s="12"/>
      <c r="M13" s="73"/>
      <c r="N13" s="56"/>
      <c r="O13" s="85"/>
    </row>
    <row r="14" spans="1:21">
      <c r="A14" s="25"/>
      <c r="B14" s="72"/>
      <c r="C14" s="73"/>
      <c r="D14" s="19"/>
      <c r="E14" s="73"/>
      <c r="F14" s="19"/>
      <c r="G14" s="73"/>
      <c r="H14" s="72"/>
      <c r="I14" s="73"/>
      <c r="J14" s="19"/>
      <c r="K14" s="73"/>
      <c r="L14" s="19"/>
      <c r="M14" s="73"/>
      <c r="N14" s="56"/>
      <c r="O14" s="85"/>
      <c r="Q14" s="36"/>
      <c r="R14" s="8"/>
      <c r="S14" s="8"/>
      <c r="T14" s="8"/>
      <c r="U14" s="8"/>
    </row>
    <row r="15" spans="1:21">
      <c r="A15" s="25"/>
      <c r="B15" s="72"/>
      <c r="C15" s="73"/>
      <c r="D15" s="19"/>
      <c r="E15" s="74"/>
      <c r="F15" s="19"/>
      <c r="G15" s="74"/>
      <c r="H15" s="72"/>
      <c r="I15" s="74"/>
      <c r="J15" s="19"/>
      <c r="K15" s="74"/>
      <c r="L15" s="19"/>
      <c r="M15" s="74"/>
      <c r="N15" s="56"/>
      <c r="O15" s="85"/>
      <c r="Q15" s="36"/>
      <c r="R15" s="8"/>
      <c r="S15" s="8"/>
      <c r="T15" s="8"/>
      <c r="U15" s="8"/>
    </row>
    <row r="16" spans="1:21" ht="12.75" thickBot="1">
      <c r="A16" s="15"/>
      <c r="B16" s="21"/>
      <c r="C16" s="75"/>
      <c r="D16" s="5"/>
      <c r="E16" s="76"/>
      <c r="F16" s="5"/>
      <c r="G16" s="76"/>
      <c r="H16" s="21"/>
      <c r="I16" s="77"/>
      <c r="J16" s="5"/>
      <c r="K16" s="77"/>
      <c r="L16" s="5"/>
      <c r="M16" s="77"/>
      <c r="N16" s="56"/>
      <c r="O16" s="85"/>
      <c r="Q16" s="36"/>
      <c r="R16" s="8"/>
      <c r="S16" s="8"/>
      <c r="T16" s="8"/>
      <c r="U16" s="8"/>
    </row>
    <row r="17" spans="1:20">
      <c r="A17" s="17"/>
      <c r="B17" s="78"/>
      <c r="C17" s="78"/>
      <c r="D17" s="78"/>
      <c r="E17" s="78"/>
      <c r="F17" s="78"/>
      <c r="G17" s="78"/>
      <c r="H17" s="78"/>
      <c r="I17" s="78"/>
      <c r="J17" s="78"/>
      <c r="K17" s="78"/>
      <c r="L17" s="79"/>
      <c r="M17" s="79"/>
      <c r="N17" s="10"/>
    </row>
    <row r="18" spans="1:20">
      <c r="A18" s="26"/>
      <c r="B18" s="284"/>
      <c r="C18" s="284"/>
      <c r="D18" s="284"/>
      <c r="E18" s="284"/>
      <c r="F18" s="284"/>
      <c r="G18" s="285"/>
      <c r="N18" s="10"/>
      <c r="P18" s="57"/>
      <c r="Q18" s="36"/>
      <c r="R18" s="8"/>
      <c r="S18" s="8"/>
      <c r="T18" s="8"/>
    </row>
    <row r="19" spans="1:20">
      <c r="A19" s="34"/>
      <c r="B19" s="298"/>
      <c r="C19" s="299"/>
      <c r="D19" s="299"/>
      <c r="E19" s="299"/>
      <c r="F19" s="299"/>
      <c r="G19" s="299"/>
      <c r="H19" s="81"/>
      <c r="I19" s="82"/>
      <c r="J19" s="10"/>
      <c r="K19" s="46"/>
      <c r="L19" s="10"/>
      <c r="M19" s="83"/>
      <c r="N19" s="10"/>
      <c r="P19" s="57"/>
      <c r="Q19" s="36"/>
      <c r="R19" s="8"/>
      <c r="S19" s="8"/>
      <c r="T19" s="8"/>
    </row>
    <row r="20" spans="1:20">
      <c r="A20" s="35"/>
      <c r="B20" s="283"/>
      <c r="C20" s="290"/>
      <c r="D20" s="283"/>
      <c r="E20" s="290"/>
      <c r="F20" s="283"/>
      <c r="G20" s="290"/>
      <c r="H20" s="81"/>
      <c r="I20" s="82"/>
      <c r="J20" s="10"/>
      <c r="K20" s="46"/>
      <c r="L20" s="10"/>
      <c r="M20" s="83"/>
      <c r="N20" s="10"/>
      <c r="P20" s="57"/>
      <c r="Q20" s="36"/>
      <c r="R20" s="42"/>
      <c r="S20" s="42"/>
      <c r="T20" s="42"/>
    </row>
    <row r="21" spans="1:20">
      <c r="A21" s="58"/>
      <c r="B21" s="59"/>
      <c r="C21" s="29"/>
      <c r="D21" s="29"/>
      <c r="E21" s="29"/>
      <c r="F21" s="29"/>
      <c r="G21" s="30"/>
      <c r="H21" s="81"/>
      <c r="I21" s="82"/>
      <c r="J21" s="10"/>
      <c r="K21" s="46"/>
      <c r="L21" s="10"/>
      <c r="M21" s="83"/>
      <c r="N21" s="10"/>
      <c r="P21" s="57"/>
      <c r="Q21" s="36"/>
      <c r="R21" s="8"/>
      <c r="S21" s="8"/>
      <c r="T21" s="8"/>
    </row>
    <row r="22" spans="1:20">
      <c r="A22" s="291"/>
      <c r="B22" s="293"/>
      <c r="C22" s="294"/>
      <c r="D22" s="294"/>
      <c r="E22" s="294"/>
      <c r="F22" s="294"/>
      <c r="G22" s="294"/>
      <c r="H22" s="81"/>
      <c r="I22" s="82"/>
      <c r="J22" s="10"/>
      <c r="K22" s="46"/>
      <c r="L22" s="10"/>
      <c r="M22" s="83"/>
      <c r="N22" s="10"/>
      <c r="P22" s="57"/>
      <c r="Q22" s="36"/>
      <c r="R22" s="8"/>
      <c r="S22" s="8"/>
      <c r="T22" s="8"/>
    </row>
    <row r="23" spans="1:20">
      <c r="A23" s="292"/>
      <c r="B23" s="31"/>
      <c r="C23" s="44"/>
      <c r="D23" s="32"/>
      <c r="E23" s="44"/>
      <c r="F23" s="32"/>
      <c r="G23" s="44"/>
      <c r="H23" s="78"/>
      <c r="I23" s="78"/>
      <c r="J23" s="10"/>
      <c r="K23" s="46"/>
      <c r="L23" s="10"/>
      <c r="M23" s="83"/>
      <c r="N23" s="10"/>
      <c r="P23" s="57"/>
      <c r="Q23" s="36"/>
      <c r="R23" s="39"/>
      <c r="S23" s="42"/>
      <c r="T23" s="42"/>
    </row>
    <row r="24" spans="1:20">
      <c r="A24" s="27"/>
      <c r="B24" s="52"/>
      <c r="C24" s="40"/>
      <c r="D24" s="19"/>
      <c r="E24" s="40"/>
      <c r="F24" s="19"/>
      <c r="G24" s="40"/>
      <c r="H24" s="78"/>
      <c r="I24" s="78"/>
      <c r="J24" s="10"/>
      <c r="K24" s="46"/>
      <c r="L24" s="10"/>
      <c r="M24" s="83"/>
      <c r="N24" s="10"/>
      <c r="O24" s="56"/>
      <c r="T24" s="79"/>
    </row>
    <row r="25" spans="1:20">
      <c r="A25" s="27"/>
      <c r="B25" s="52"/>
      <c r="C25" s="40"/>
      <c r="D25" s="19"/>
      <c r="E25" s="40"/>
      <c r="F25" s="19"/>
      <c r="G25" s="40"/>
      <c r="H25" s="78"/>
      <c r="I25" s="78"/>
      <c r="J25" s="10"/>
      <c r="K25" s="46"/>
      <c r="L25" s="10"/>
      <c r="M25" s="83"/>
      <c r="N25" s="10"/>
      <c r="O25" s="56"/>
    </row>
    <row r="26" spans="1:20">
      <c r="A26" s="27"/>
      <c r="B26" s="52"/>
      <c r="C26" s="40"/>
      <c r="D26" s="19"/>
      <c r="E26" s="40"/>
      <c r="F26" s="19"/>
      <c r="G26" s="40"/>
      <c r="H26" s="78"/>
      <c r="I26" s="78"/>
      <c r="J26" s="10"/>
      <c r="K26" s="46"/>
      <c r="L26" s="10"/>
      <c r="M26" s="83"/>
      <c r="N26" s="10"/>
      <c r="O26" s="56"/>
    </row>
    <row r="27" spans="1:20" ht="12.75" thickBot="1">
      <c r="A27" s="28"/>
      <c r="B27" s="53"/>
      <c r="C27" s="41"/>
      <c r="D27" s="20"/>
      <c r="E27" s="41"/>
      <c r="F27" s="20"/>
      <c r="G27" s="41"/>
      <c r="H27" s="78"/>
      <c r="I27" s="78"/>
      <c r="J27" s="78"/>
      <c r="K27" s="78"/>
      <c r="L27" s="78"/>
      <c r="M27" s="78"/>
      <c r="N27" s="10"/>
      <c r="O27" s="56"/>
    </row>
    <row r="28" spans="1:20">
      <c r="A28" s="18"/>
      <c r="B28" s="18"/>
      <c r="C28" s="36"/>
      <c r="D28" s="8"/>
      <c r="E28" s="8"/>
      <c r="F28" s="8"/>
      <c r="G28" s="79"/>
      <c r="H28" s="78"/>
      <c r="I28" s="78"/>
      <c r="J28" s="78"/>
      <c r="K28" s="78"/>
      <c r="L28" s="78"/>
      <c r="M28" s="78"/>
    </row>
    <row r="29" spans="1:20">
      <c r="H29" s="78"/>
      <c r="I29" s="78"/>
      <c r="J29" s="78"/>
      <c r="K29" s="78"/>
      <c r="L29" s="78"/>
      <c r="M29" s="78"/>
    </row>
    <row r="30" spans="1:20">
      <c r="J30" s="10"/>
      <c r="K30" s="10"/>
      <c r="L30" s="10"/>
      <c r="M30" s="10"/>
    </row>
    <row r="31" spans="1:20">
      <c r="H31" s="10"/>
      <c r="I31" s="84"/>
      <c r="J31" s="10"/>
      <c r="K31" s="24"/>
      <c r="L31" s="24"/>
      <c r="M31" s="24"/>
    </row>
    <row r="32" spans="1:20" ht="12.75" customHeight="1">
      <c r="H32" s="10"/>
      <c r="I32" s="84"/>
      <c r="J32" s="10"/>
      <c r="K32" s="24"/>
      <c r="L32" s="24"/>
      <c r="M32" s="24"/>
    </row>
    <row r="33" spans="8:13">
      <c r="H33" s="10"/>
      <c r="I33" s="84"/>
      <c r="J33" s="10"/>
      <c r="K33" s="24"/>
      <c r="L33" s="24"/>
      <c r="M33" s="24"/>
    </row>
    <row r="34" spans="8:13" ht="13.5" customHeight="1">
      <c r="H34" s="10"/>
      <c r="I34" s="84"/>
      <c r="J34" s="10"/>
      <c r="K34" s="24"/>
      <c r="L34" s="24"/>
      <c r="M34" s="24"/>
    </row>
    <row r="35" spans="8:13" ht="12.75" customHeight="1">
      <c r="H35" s="10"/>
      <c r="I35" s="84"/>
      <c r="J35" s="10"/>
      <c r="K35" s="24"/>
      <c r="L35" s="24"/>
      <c r="M35" s="24"/>
    </row>
    <row r="36" spans="8:13" ht="12.75" customHeight="1">
      <c r="H36" s="10"/>
      <c r="I36" s="84"/>
      <c r="J36" s="10"/>
      <c r="K36" s="24"/>
      <c r="L36" s="24"/>
      <c r="M36" s="24"/>
    </row>
    <row r="37" spans="8:13" ht="12.75" customHeight="1">
      <c r="H37" s="10"/>
      <c r="I37" s="84"/>
      <c r="J37" s="10"/>
      <c r="K37" s="24"/>
      <c r="L37" s="24"/>
      <c r="M37" s="24"/>
    </row>
    <row r="38" spans="8:13" ht="12.75" customHeight="1">
      <c r="H38" s="10"/>
      <c r="I38" s="84"/>
      <c r="J38" s="10"/>
      <c r="K38" s="24"/>
      <c r="L38" s="24"/>
      <c r="M38" s="24"/>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23">
    <tabColor rgb="FF92D050"/>
  </sheetPr>
  <dimension ref="A1:U41"/>
  <sheetViews>
    <sheetView showGridLines="0" view="pageBreakPreview" zoomScaleNormal="70" zoomScaleSheetLayoutView="100" workbookViewId="0">
      <selection activeCell="B6" sqref="B6:M6"/>
    </sheetView>
  </sheetViews>
  <sheetFormatPr defaultColWidth="9.140625" defaultRowHeight="12"/>
  <cols>
    <col min="1" max="1" width="31.140625" style="7" customWidth="1"/>
    <col min="2" max="7" width="7.7109375" style="7" customWidth="1"/>
    <col min="8" max="9" width="8" style="7" customWidth="1"/>
    <col min="10" max="10" width="8.7109375" style="7" customWidth="1"/>
    <col min="11" max="11" width="8" style="7" customWidth="1"/>
    <col min="12" max="12" width="8.28515625" style="7" customWidth="1"/>
    <col min="13" max="13" width="8.7109375" style="7" customWidth="1"/>
    <col min="14" max="14" width="8.42578125" style="7" customWidth="1"/>
    <col min="15" max="15" width="7.85546875" style="7" customWidth="1"/>
    <col min="16" max="21" width="9.140625" style="7" customWidth="1"/>
    <col min="22" max="16384" width="9.140625" style="7"/>
  </cols>
  <sheetData>
    <row r="1" spans="1:21" ht="18">
      <c r="A1" s="193" t="s">
        <v>318</v>
      </c>
      <c r="O1" s="195" t="str">
        <f>'3'!N1</f>
        <v>2022</v>
      </c>
    </row>
    <row r="2" spans="1:21" ht="1.5" customHeight="1">
      <c r="F2" s="10"/>
      <c r="G2" s="10"/>
      <c r="H2" s="10"/>
      <c r="I2" s="10"/>
      <c r="J2" s="10"/>
      <c r="K2" s="10"/>
    </row>
    <row r="3" spans="1:21" ht="12" customHeight="1">
      <c r="F3" s="10"/>
      <c r="G3" s="10"/>
      <c r="H3" s="10"/>
      <c r="I3" s="10"/>
      <c r="J3" s="10"/>
      <c r="K3" s="10"/>
    </row>
    <row r="4" spans="1:21">
      <c r="B4" s="22"/>
      <c r="C4" s="22"/>
      <c r="D4" s="22"/>
      <c r="E4" s="22"/>
      <c r="F4" s="10"/>
      <c r="K4" s="10"/>
      <c r="L4" s="9"/>
    </row>
    <row r="5" spans="1:21" ht="12.75" customHeight="1">
      <c r="A5" s="131"/>
      <c r="B5" s="271" t="s">
        <v>198</v>
      </c>
      <c r="C5" s="272"/>
      <c r="D5" s="273"/>
      <c r="E5" s="271" t="s">
        <v>199</v>
      </c>
      <c r="F5" s="272"/>
      <c r="G5" s="273"/>
      <c r="H5" s="271" t="s">
        <v>200</v>
      </c>
      <c r="I5" s="272"/>
      <c r="J5" s="273"/>
      <c r="K5" s="271" t="s">
        <v>201</v>
      </c>
      <c r="L5" s="272"/>
      <c r="M5" s="273"/>
      <c r="N5" s="274" t="s">
        <v>214</v>
      </c>
      <c r="O5" s="281" t="s">
        <v>309</v>
      </c>
    </row>
    <row r="6" spans="1:21">
      <c r="A6" s="130"/>
      <c r="B6" s="254" t="s">
        <v>202</v>
      </c>
      <c r="C6" s="255" t="s">
        <v>203</v>
      </c>
      <c r="D6" s="256" t="s">
        <v>204</v>
      </c>
      <c r="E6" s="254" t="s">
        <v>205</v>
      </c>
      <c r="F6" s="255" t="s">
        <v>206</v>
      </c>
      <c r="G6" s="256" t="s">
        <v>207</v>
      </c>
      <c r="H6" s="254" t="s">
        <v>208</v>
      </c>
      <c r="I6" s="255" t="s">
        <v>209</v>
      </c>
      <c r="J6" s="256" t="s">
        <v>210</v>
      </c>
      <c r="K6" s="254" t="s">
        <v>211</v>
      </c>
      <c r="L6" s="255" t="s">
        <v>212</v>
      </c>
      <c r="M6" s="256" t="s">
        <v>213</v>
      </c>
      <c r="N6" s="274"/>
      <c r="O6" s="281"/>
      <c r="P6" s="10"/>
      <c r="U6" s="10"/>
    </row>
    <row r="7" spans="1:21">
      <c r="A7" s="124" t="s">
        <v>310</v>
      </c>
      <c r="B7" s="230">
        <f>'[1]Podklady RZ'!B307</f>
        <v>1568.2801999999988</v>
      </c>
      <c r="C7" s="156">
        <f>'[1]Podklady RZ'!C307</f>
        <v>1567.1911999999988</v>
      </c>
      <c r="D7" s="231">
        <f>'[1]Podklady RZ'!D307</f>
        <v>1567.4431999999988</v>
      </c>
      <c r="E7" s="230">
        <f>'[1]Podklady RZ'!E307</f>
        <v>1568.0865599999988</v>
      </c>
      <c r="F7" s="156">
        <f>'[1]Podklady RZ'!F307</f>
        <v>1566.2296599999988</v>
      </c>
      <c r="G7" s="231">
        <f>'[1]Podklady RZ'!G307</f>
        <v>1566.2296599999988</v>
      </c>
      <c r="H7" s="230">
        <f>'[1]Podklady RZ'!H307</f>
        <v>1566.698159999999</v>
      </c>
      <c r="I7" s="156">
        <f>'[1]Podklady RZ'!I307</f>
        <v>1566.698159999999</v>
      </c>
      <c r="J7" s="231">
        <f>'[1]Podklady RZ'!J307</f>
        <v>1566.4181599999988</v>
      </c>
      <c r="K7" s="230">
        <f>'[1]Podklady RZ'!K307</f>
        <v>1547.8221599999993</v>
      </c>
      <c r="L7" s="156">
        <f>'[1]Podklady RZ'!L307</f>
        <v>1547.8502599999993</v>
      </c>
      <c r="M7" s="231">
        <f>'[1]Podklady RZ'!M307</f>
        <v>1547.985259999999</v>
      </c>
      <c r="N7" s="156">
        <f>'[1]Podklady RZ'!N307</f>
        <v>1547.985259999999</v>
      </c>
      <c r="O7" s="162">
        <f>'[1]Podklady RZ'!O307</f>
        <v>4.1116935933910873E-2</v>
      </c>
      <c r="P7" s="10"/>
      <c r="U7" s="56"/>
    </row>
    <row r="8" spans="1:21">
      <c r="A8" s="124" t="s">
        <v>311</v>
      </c>
      <c r="B8" s="230">
        <f>'[1]Podklady RZ'!B308</f>
        <v>1054.9490259999998</v>
      </c>
      <c r="C8" s="156">
        <f>'[1]Podklady RZ'!C308</f>
        <v>701.84169299999996</v>
      </c>
      <c r="D8" s="231">
        <f>'[1]Podklady RZ'!D308</f>
        <v>646.04975900000045</v>
      </c>
      <c r="E8" s="230">
        <f>'[1]Podklady RZ'!E308</f>
        <v>459.6152839999998</v>
      </c>
      <c r="F8" s="156">
        <f>'[1]Podklady RZ'!F308</f>
        <v>335.29356399999966</v>
      </c>
      <c r="G8" s="231">
        <f>'[1]Podklady RZ'!G308</f>
        <v>277.48238900000013</v>
      </c>
      <c r="H8" s="230">
        <f>'[1]Podklady RZ'!H308</f>
        <v>259.60013000000015</v>
      </c>
      <c r="I8" s="156">
        <f>'[1]Podklady RZ'!I308</f>
        <v>256.44718899999992</v>
      </c>
      <c r="J8" s="231">
        <f>'[1]Podklady RZ'!J308</f>
        <v>324.20441999999991</v>
      </c>
      <c r="K8" s="230">
        <f>'[1]Podklady RZ'!K308</f>
        <v>596.70037499999955</v>
      </c>
      <c r="L8" s="156">
        <f>'[1]Podklady RZ'!L308</f>
        <v>880.86294999999961</v>
      </c>
      <c r="M8" s="231">
        <f>'[1]Podklady RZ'!M308</f>
        <v>1022.1245539999996</v>
      </c>
      <c r="N8" s="156">
        <f>'[1]Podklady RZ'!N308</f>
        <v>6815.1713329999993</v>
      </c>
      <c r="O8" s="162">
        <f>'[1]Podklady RZ'!O308</f>
        <v>5.1304820280709929E-2</v>
      </c>
      <c r="P8" s="10"/>
      <c r="U8" s="56"/>
    </row>
    <row r="9" spans="1:21">
      <c r="A9" s="124" t="s">
        <v>312</v>
      </c>
      <c r="B9" s="230">
        <f>'[1]Podklady RZ'!B309</f>
        <v>798.57394999999985</v>
      </c>
      <c r="C9" s="156">
        <f>'[1]Podklady RZ'!C309</f>
        <v>523.71604999999988</v>
      </c>
      <c r="D9" s="231">
        <f>'[1]Podklady RZ'!D309</f>
        <v>469.12391200000002</v>
      </c>
      <c r="E9" s="230">
        <f>'[1]Podklady RZ'!E309</f>
        <v>327.686691</v>
      </c>
      <c r="F9" s="156">
        <f>'[1]Podklady RZ'!F309</f>
        <v>222.59827200000001</v>
      </c>
      <c r="G9" s="231">
        <f>'[1]Podklady RZ'!G309</f>
        <v>179.52453300000002</v>
      </c>
      <c r="H9" s="230">
        <f>'[1]Podklady RZ'!H309</f>
        <v>160.482281</v>
      </c>
      <c r="I9" s="156">
        <f>'[1]Podklady RZ'!I309</f>
        <v>160.47281000000001</v>
      </c>
      <c r="J9" s="231">
        <f>'[1]Podklady RZ'!J309</f>
        <v>204.91248200000001</v>
      </c>
      <c r="K9" s="230">
        <f>'[1]Podklady RZ'!K309</f>
        <v>365.73141500000003</v>
      </c>
      <c r="L9" s="156">
        <f>'[1]Podklady RZ'!L309</f>
        <v>613.84894399999996</v>
      </c>
      <c r="M9" s="231">
        <f>'[1]Podklady RZ'!M309</f>
        <v>719.73676899999987</v>
      </c>
      <c r="N9" s="156">
        <f>'[1]Podklady RZ'!N309</f>
        <v>4746.408109</v>
      </c>
      <c r="O9" s="163">
        <f>'[1]Podklady RZ'!O309</f>
        <v>6.5016983882124069E-2</v>
      </c>
      <c r="P9" s="81"/>
      <c r="U9" s="83"/>
    </row>
    <row r="10" spans="1:21">
      <c r="A10" s="127" t="s">
        <v>223</v>
      </c>
      <c r="B10" s="232">
        <f>'[1]Podklady RZ'!B310</f>
        <v>65.772720000000007</v>
      </c>
      <c r="C10" s="157">
        <f>'[1]Podklady RZ'!C310</f>
        <v>46.189489999999999</v>
      </c>
      <c r="D10" s="233">
        <f>'[1]Podklady RZ'!D310</f>
        <v>40.310600000000001</v>
      </c>
      <c r="E10" s="232">
        <f>'[1]Podklady RZ'!E310</f>
        <v>31.361939999999997</v>
      </c>
      <c r="F10" s="157">
        <f>'[1]Podklady RZ'!F310</f>
        <v>20.201160000000002</v>
      </c>
      <c r="G10" s="233">
        <f>'[1]Podklady RZ'!G310</f>
        <v>17.954049999999999</v>
      </c>
      <c r="H10" s="232">
        <f>'[1]Podklady RZ'!H310</f>
        <v>15.376580000000001</v>
      </c>
      <c r="I10" s="157">
        <f>'[1]Podklady RZ'!I310</f>
        <v>17.099799999999998</v>
      </c>
      <c r="J10" s="233">
        <f>'[1]Podklady RZ'!J310</f>
        <v>19.260680000000001</v>
      </c>
      <c r="K10" s="232">
        <f>'[1]Podklady RZ'!K310</f>
        <v>37.402080000000005</v>
      </c>
      <c r="L10" s="157">
        <f>'[1]Podklady RZ'!L310</f>
        <v>57.260580000000004</v>
      </c>
      <c r="M10" s="233">
        <f>'[1]Podklady RZ'!M310</f>
        <v>67.761709999999994</v>
      </c>
      <c r="N10" s="157">
        <f>'[1]Podklady RZ'!N310</f>
        <v>435.95139</v>
      </c>
      <c r="O10" s="164">
        <f>'[1]Podklady RZ'!O310</f>
        <v>4.7862631282305113E-2</v>
      </c>
      <c r="P10" s="81"/>
      <c r="U10" s="97"/>
    </row>
    <row r="11" spans="1:21">
      <c r="A11" s="127" t="s">
        <v>224</v>
      </c>
      <c r="B11" s="232">
        <f>'[1]Podklady RZ'!B311</f>
        <v>7.1913019999999994</v>
      </c>
      <c r="C11" s="157">
        <f>'[1]Podklady RZ'!C311</f>
        <v>6.9718390000000001</v>
      </c>
      <c r="D11" s="233">
        <f>'[1]Podklady RZ'!D311</f>
        <v>6.5175290000000006</v>
      </c>
      <c r="E11" s="232">
        <f>'[1]Podklady RZ'!E311</f>
        <v>5.498462</v>
      </c>
      <c r="F11" s="157">
        <f>'[1]Podklady RZ'!F311</f>
        <v>4.5064289999999998</v>
      </c>
      <c r="G11" s="233">
        <f>'[1]Podklady RZ'!G311</f>
        <v>3.2129440000000002</v>
      </c>
      <c r="H11" s="232">
        <f>'[1]Podklady RZ'!H311</f>
        <v>2.4983339999999998</v>
      </c>
      <c r="I11" s="157">
        <f>'[1]Podklady RZ'!I311</f>
        <v>2.0933890000000002</v>
      </c>
      <c r="J11" s="233">
        <f>'[1]Podklady RZ'!J311</f>
        <v>3.5841820000000006</v>
      </c>
      <c r="K11" s="232">
        <f>'[1]Podklady RZ'!K311</f>
        <v>6.471768</v>
      </c>
      <c r="L11" s="157">
        <f>'[1]Podklady RZ'!L311</f>
        <v>8.6234649999999995</v>
      </c>
      <c r="M11" s="233">
        <f>'[1]Podklady RZ'!M311</f>
        <v>9.6540780000000019</v>
      </c>
      <c r="N11" s="157">
        <f>'[1]Podklady RZ'!N311</f>
        <v>66.823720999999992</v>
      </c>
      <c r="O11" s="164">
        <f>'[1]Podklady RZ'!O311</f>
        <v>0.1348647552871482</v>
      </c>
      <c r="P11" s="81"/>
      <c r="U11" s="97"/>
    </row>
    <row r="12" spans="1:21">
      <c r="A12" s="127" t="s">
        <v>225</v>
      </c>
      <c r="B12" s="232">
        <f>'[1]Podklady RZ'!B312</f>
        <v>4.6719999999999998E-2</v>
      </c>
      <c r="C12" s="157">
        <f>'[1]Podklady RZ'!C312</f>
        <v>8.5599999999999999E-3</v>
      </c>
      <c r="D12" s="233">
        <f>'[1]Podklady RZ'!D312</f>
        <v>0.11985999999999999</v>
      </c>
      <c r="E12" s="232">
        <f>'[1]Podklady RZ'!E312</f>
        <v>6.9100000000000003E-3</v>
      </c>
      <c r="F12" s="157">
        <f>'[1]Podklady RZ'!F312</f>
        <v>0</v>
      </c>
      <c r="G12" s="233">
        <f>'[1]Podklady RZ'!G312</f>
        <v>0</v>
      </c>
      <c r="H12" s="232">
        <f>'[1]Podklady RZ'!H312</f>
        <v>0</v>
      </c>
      <c r="I12" s="157">
        <f>'[1]Podklady RZ'!I312</f>
        <v>0</v>
      </c>
      <c r="J12" s="233">
        <f>'[1]Podklady RZ'!J312</f>
        <v>0</v>
      </c>
      <c r="K12" s="232">
        <f>'[1]Podklady RZ'!K312</f>
        <v>0</v>
      </c>
      <c r="L12" s="157">
        <f>'[1]Podklady RZ'!L312</f>
        <v>0</v>
      </c>
      <c r="M12" s="233">
        <f>'[1]Podklady RZ'!M312</f>
        <v>0</v>
      </c>
      <c r="N12" s="157">
        <f>'[1]Podklady RZ'!N312</f>
        <v>0.18204999999999999</v>
      </c>
      <c r="O12" s="164">
        <f>'[1]Podklady RZ'!O312</f>
        <v>3.5306066040727097E-5</v>
      </c>
      <c r="P12" s="81"/>
      <c r="U12" s="97"/>
    </row>
    <row r="13" spans="1:21">
      <c r="A13" s="127" t="s">
        <v>226</v>
      </c>
      <c r="B13" s="232">
        <f>'[1]Podklady RZ'!B313</f>
        <v>0.52200000000000002</v>
      </c>
      <c r="C13" s="157">
        <f>'[1]Podklady RZ'!C313</f>
        <v>0.47199999999999998</v>
      </c>
      <c r="D13" s="233">
        <f>'[1]Podklady RZ'!D313</f>
        <v>0.46500000000000002</v>
      </c>
      <c r="E13" s="232">
        <f>'[1]Podklady RZ'!E313</f>
        <v>0.95299999999999996</v>
      </c>
      <c r="F13" s="157">
        <f>'[1]Podklady RZ'!F313</f>
        <v>0.83299999999999996</v>
      </c>
      <c r="G13" s="233">
        <f>'[1]Podklady RZ'!G313</f>
        <v>0.53600000000000003</v>
      </c>
      <c r="H13" s="232">
        <f>'[1]Podklady RZ'!H313</f>
        <v>0.69989999999999997</v>
      </c>
      <c r="I13" s="157">
        <f>'[1]Podklady RZ'!I313</f>
        <v>0.9153</v>
      </c>
      <c r="J13" s="233">
        <f>'[1]Podklady RZ'!J313</f>
        <v>0.60139999999999993</v>
      </c>
      <c r="K13" s="232">
        <f>'[1]Podklady RZ'!K313</f>
        <v>0.46800000000000003</v>
      </c>
      <c r="L13" s="157">
        <f>'[1]Podklady RZ'!L313</f>
        <v>0.50700000000000001</v>
      </c>
      <c r="M13" s="233">
        <f>'[1]Podklady RZ'!M313</f>
        <v>0.46200000000000002</v>
      </c>
      <c r="N13" s="157">
        <f>'[1]Podklady RZ'!N313</f>
        <v>7.4345999999999997</v>
      </c>
      <c r="O13" s="164">
        <f>'[1]Podklady RZ'!O313</f>
        <v>8.4227912669840935E-2</v>
      </c>
      <c r="P13" s="81"/>
      <c r="U13" s="97"/>
    </row>
    <row r="14" spans="1:21">
      <c r="A14" s="127" t="s">
        <v>227</v>
      </c>
      <c r="B14" s="232">
        <f>'[1]Podklady RZ'!B314</f>
        <v>0</v>
      </c>
      <c r="C14" s="157">
        <f>'[1]Podklady RZ'!C314</f>
        <v>2.1000000000000001E-2</v>
      </c>
      <c r="D14" s="233">
        <f>'[1]Podklady RZ'!D314</f>
        <v>2.1999999999999999E-2</v>
      </c>
      <c r="E14" s="232">
        <f>'[1]Podklady RZ'!E314</f>
        <v>3.2000000000000001E-2</v>
      </c>
      <c r="F14" s="157">
        <f>'[1]Podklady RZ'!F314</f>
        <v>4.7E-2</v>
      </c>
      <c r="G14" s="233">
        <f>'[1]Podklady RZ'!G314</f>
        <v>1.2E-2</v>
      </c>
      <c r="H14" s="232">
        <f>'[1]Podklady RZ'!H314</f>
        <v>4.0000000000000001E-3</v>
      </c>
      <c r="I14" s="157">
        <f>'[1]Podklady RZ'!I314</f>
        <v>0</v>
      </c>
      <c r="J14" s="233">
        <f>'[1]Podklady RZ'!J314</f>
        <v>0</v>
      </c>
      <c r="K14" s="232">
        <f>'[1]Podklady RZ'!K314</f>
        <v>1.0999999999999999E-2</v>
      </c>
      <c r="L14" s="157">
        <f>'[1]Podklady RZ'!L314</f>
        <v>5.8999999999999997E-2</v>
      </c>
      <c r="M14" s="233">
        <f>'[1]Podklady RZ'!M314</f>
        <v>5.8415000000000002E-2</v>
      </c>
      <c r="N14" s="157">
        <f>'[1]Podklady RZ'!N314</f>
        <v>0.26641500000000001</v>
      </c>
      <c r="O14" s="164">
        <f>'[1]Podklady RZ'!O314</f>
        <v>2.8284892113491751E-3</v>
      </c>
      <c r="P14" s="81"/>
      <c r="U14" s="97"/>
    </row>
    <row r="15" spans="1:21">
      <c r="A15" s="127" t="s">
        <v>228</v>
      </c>
      <c r="B15" s="232">
        <f>'[1]Podklady RZ'!B315</f>
        <v>0</v>
      </c>
      <c r="C15" s="157">
        <f>'[1]Podklady RZ'!C315</f>
        <v>0</v>
      </c>
      <c r="D15" s="233">
        <f>'[1]Podklady RZ'!D315</f>
        <v>0</v>
      </c>
      <c r="E15" s="232">
        <f>'[1]Podklady RZ'!E315</f>
        <v>2.1999999999999999E-2</v>
      </c>
      <c r="F15" s="157">
        <f>'[1]Podklady RZ'!F315</f>
        <v>0.03</v>
      </c>
      <c r="G15" s="233">
        <f>'[1]Podklady RZ'!G315</f>
        <v>2.9000000000000001E-2</v>
      </c>
      <c r="H15" s="232">
        <f>'[1]Podklady RZ'!H315</f>
        <v>4.2999999999999997E-2</v>
      </c>
      <c r="I15" s="157">
        <f>'[1]Podklady RZ'!I315</f>
        <v>3.6999999999999998E-2</v>
      </c>
      <c r="J15" s="233">
        <f>'[1]Podklady RZ'!J315</f>
        <v>0.02</v>
      </c>
      <c r="K15" s="232">
        <f>'[1]Podklady RZ'!K315</f>
        <v>2.1000000000000001E-2</v>
      </c>
      <c r="L15" s="157">
        <f>'[1]Podklady RZ'!L315</f>
        <v>1.0999999999999999E-2</v>
      </c>
      <c r="M15" s="233">
        <f>'[1]Podklady RZ'!M315</f>
        <v>4.9789999999999999E-3</v>
      </c>
      <c r="N15" s="157">
        <f>'[1]Podklady RZ'!N315</f>
        <v>0.21797900000000001</v>
      </c>
      <c r="O15" s="164">
        <f>'[1]Podklady RZ'!O315</f>
        <v>0.10919210595259506</v>
      </c>
      <c r="P15" s="81"/>
      <c r="U15" s="97"/>
    </row>
    <row r="16" spans="1:21">
      <c r="A16" s="127" t="s">
        <v>229</v>
      </c>
      <c r="B16" s="232">
        <f>'[1]Podklady RZ'!B316</f>
        <v>5.7526200000000003</v>
      </c>
      <c r="C16" s="157">
        <f>'[1]Podklady RZ'!C316</f>
        <v>1.54277</v>
      </c>
      <c r="D16" s="233">
        <f>'[1]Podklady RZ'!D316</f>
        <v>3.2909000000000002</v>
      </c>
      <c r="E16" s="232">
        <f>'[1]Podklady RZ'!E316</f>
        <v>2.1015999999999999</v>
      </c>
      <c r="F16" s="157">
        <f>'[1]Podklady RZ'!F316</f>
        <v>0.183</v>
      </c>
      <c r="G16" s="233">
        <f>'[1]Podklady RZ'!G316</f>
        <v>0.157</v>
      </c>
      <c r="H16" s="232">
        <f>'[1]Podklady RZ'!H316</f>
        <v>0.13300000000000001</v>
      </c>
      <c r="I16" s="157">
        <f>'[1]Podklady RZ'!I316</f>
        <v>0.126</v>
      </c>
      <c r="J16" s="233">
        <f>'[1]Podklady RZ'!J316</f>
        <v>0.153</v>
      </c>
      <c r="K16" s="232">
        <f>'[1]Podklady RZ'!K316</f>
        <v>0.192</v>
      </c>
      <c r="L16" s="157">
        <f>'[1]Podklady RZ'!L316</f>
        <v>0.26900000000000002</v>
      </c>
      <c r="M16" s="233">
        <f>'[1]Podklady RZ'!M316</f>
        <v>0.358149</v>
      </c>
      <c r="N16" s="157">
        <f>'[1]Podklady RZ'!N316</f>
        <v>14.259038999999998</v>
      </c>
      <c r="O16" s="164">
        <f>'[1]Podklady RZ'!O316</f>
        <v>4.6484568102966509E-4</v>
      </c>
      <c r="P16" s="81"/>
      <c r="U16" s="97"/>
    </row>
    <row r="17" spans="1:21">
      <c r="A17" s="127" t="s">
        <v>230</v>
      </c>
      <c r="B17" s="232">
        <f>'[1]Podklady RZ'!B317</f>
        <v>0</v>
      </c>
      <c r="C17" s="157">
        <f>'[1]Podklady RZ'!C317</f>
        <v>0</v>
      </c>
      <c r="D17" s="233">
        <f>'[1]Podklady RZ'!D317</f>
        <v>0</v>
      </c>
      <c r="E17" s="232">
        <f>'[1]Podklady RZ'!E317</f>
        <v>0</v>
      </c>
      <c r="F17" s="157">
        <f>'[1]Podklady RZ'!F317</f>
        <v>0</v>
      </c>
      <c r="G17" s="233">
        <f>'[1]Podklady RZ'!G317</f>
        <v>0</v>
      </c>
      <c r="H17" s="232">
        <f>'[1]Podklady RZ'!H317</f>
        <v>0</v>
      </c>
      <c r="I17" s="157">
        <f>'[1]Podklady RZ'!I317</f>
        <v>0</v>
      </c>
      <c r="J17" s="233">
        <f>'[1]Podklady RZ'!J317</f>
        <v>0</v>
      </c>
      <c r="K17" s="232">
        <f>'[1]Podklady RZ'!K317</f>
        <v>0</v>
      </c>
      <c r="L17" s="157">
        <f>'[1]Podklady RZ'!L317</f>
        <v>0</v>
      </c>
      <c r="M17" s="233">
        <f>'[1]Podklady RZ'!M317</f>
        <v>0</v>
      </c>
      <c r="N17" s="157">
        <f>'[1]Podklady RZ'!N317</f>
        <v>0</v>
      </c>
      <c r="O17" s="164">
        <f>'[1]Podklady RZ'!O317</f>
        <v>0</v>
      </c>
      <c r="P17" s="81"/>
      <c r="U17" s="97"/>
    </row>
    <row r="18" spans="1:21">
      <c r="A18" s="127" t="s">
        <v>231</v>
      </c>
      <c r="B18" s="232">
        <f>'[1]Podklady RZ'!B318</f>
        <v>0</v>
      </c>
      <c r="C18" s="157">
        <f>'[1]Podklady RZ'!C318</f>
        <v>0</v>
      </c>
      <c r="D18" s="233">
        <f>'[1]Podklady RZ'!D318</f>
        <v>0</v>
      </c>
      <c r="E18" s="232">
        <f>'[1]Podklady RZ'!E318</f>
        <v>0</v>
      </c>
      <c r="F18" s="157">
        <f>'[1]Podklady RZ'!F318</f>
        <v>0</v>
      </c>
      <c r="G18" s="233">
        <f>'[1]Podklady RZ'!G318</f>
        <v>0</v>
      </c>
      <c r="H18" s="232">
        <f>'[1]Podklady RZ'!H318</f>
        <v>0</v>
      </c>
      <c r="I18" s="157">
        <f>'[1]Podklady RZ'!I318</f>
        <v>0</v>
      </c>
      <c r="J18" s="233">
        <f>'[1]Podklady RZ'!J318</f>
        <v>0</v>
      </c>
      <c r="K18" s="232">
        <f>'[1]Podklady RZ'!K318</f>
        <v>0</v>
      </c>
      <c r="L18" s="157">
        <f>'[1]Podklady RZ'!L318</f>
        <v>0</v>
      </c>
      <c r="M18" s="233">
        <f>'[1]Podklady RZ'!M318</f>
        <v>0</v>
      </c>
      <c r="N18" s="157">
        <f>'[1]Podklady RZ'!N318</f>
        <v>0</v>
      </c>
      <c r="O18" s="164">
        <f>'[1]Podklady RZ'!O318</f>
        <v>0</v>
      </c>
      <c r="P18" s="81"/>
      <c r="U18" s="97"/>
    </row>
    <row r="19" spans="1:21">
      <c r="A19" s="127" t="s">
        <v>232</v>
      </c>
      <c r="B19" s="232">
        <f>'[1]Podklady RZ'!B319</f>
        <v>4.8822799999999997</v>
      </c>
      <c r="C19" s="157">
        <f>'[1]Podklady RZ'!C319</f>
        <v>7.3385600000000002</v>
      </c>
      <c r="D19" s="233">
        <f>'[1]Podklady RZ'!D319</f>
        <v>7.3734099999999998</v>
      </c>
      <c r="E19" s="232">
        <f>'[1]Podklady RZ'!E319</f>
        <v>5.6717399999999998</v>
      </c>
      <c r="F19" s="157">
        <f>'[1]Podklady RZ'!F319</f>
        <v>2.3883400000000004</v>
      </c>
      <c r="G19" s="233">
        <f>'[1]Podklady RZ'!G319</f>
        <v>1.7517</v>
      </c>
      <c r="H19" s="232">
        <f>'[1]Podklady RZ'!H319</f>
        <v>1.9178199999999999</v>
      </c>
      <c r="I19" s="157">
        <f>'[1]Podklady RZ'!I319</f>
        <v>1.9349000000000001</v>
      </c>
      <c r="J19" s="233">
        <f>'[1]Podklady RZ'!J319</f>
        <v>2.4274499999999999</v>
      </c>
      <c r="K19" s="232">
        <f>'[1]Podklady RZ'!K319</f>
        <v>6.8807290000000005</v>
      </c>
      <c r="L19" s="157">
        <f>'[1]Podklady RZ'!L319</f>
        <v>7.7886419999999994</v>
      </c>
      <c r="M19" s="233">
        <f>'[1]Podklady RZ'!M319</f>
        <v>7.9576459999999996</v>
      </c>
      <c r="N19" s="157">
        <f>'[1]Podklady RZ'!N319</f>
        <v>58.313216999999995</v>
      </c>
      <c r="O19" s="164">
        <f>'[1]Podklady RZ'!O319</f>
        <v>6.0135715801296154E-2</v>
      </c>
      <c r="P19" s="81"/>
      <c r="U19" s="97"/>
    </row>
    <row r="20" spans="1:21">
      <c r="A20" s="127" t="s">
        <v>233</v>
      </c>
      <c r="B20" s="232">
        <f>'[1]Podklady RZ'!B320</f>
        <v>0</v>
      </c>
      <c r="C20" s="157">
        <f>'[1]Podklady RZ'!C320</f>
        <v>0</v>
      </c>
      <c r="D20" s="233">
        <f>'[1]Podklady RZ'!D320</f>
        <v>0</v>
      </c>
      <c r="E20" s="232">
        <f>'[1]Podklady RZ'!E320</f>
        <v>0</v>
      </c>
      <c r="F20" s="157">
        <f>'[1]Podklady RZ'!F320</f>
        <v>0</v>
      </c>
      <c r="G20" s="233">
        <f>'[1]Podklady RZ'!G320</f>
        <v>0</v>
      </c>
      <c r="H20" s="232">
        <f>'[1]Podklady RZ'!H320</f>
        <v>0</v>
      </c>
      <c r="I20" s="157">
        <f>'[1]Podklady RZ'!I320</f>
        <v>0</v>
      </c>
      <c r="J20" s="233">
        <f>'[1]Podklady RZ'!J320</f>
        <v>0</v>
      </c>
      <c r="K20" s="232">
        <f>'[1]Podklady RZ'!K320</f>
        <v>0</v>
      </c>
      <c r="L20" s="157">
        <f>'[1]Podklady RZ'!L320</f>
        <v>0</v>
      </c>
      <c r="M20" s="233">
        <f>'[1]Podklady RZ'!M320</f>
        <v>0</v>
      </c>
      <c r="N20" s="157">
        <f>'[1]Podklady RZ'!N320</f>
        <v>0</v>
      </c>
      <c r="O20" s="164">
        <f>'[1]Podklady RZ'!O320</f>
        <v>0</v>
      </c>
      <c r="P20" s="81"/>
      <c r="U20" s="97"/>
    </row>
    <row r="21" spans="1:21">
      <c r="A21" s="127" t="s">
        <v>234</v>
      </c>
      <c r="B21" s="232">
        <f>'[1]Podklady RZ'!B321</f>
        <v>109.26</v>
      </c>
      <c r="C21" s="157">
        <f>'[1]Podklady RZ'!C321</f>
        <v>114.361</v>
      </c>
      <c r="D21" s="233">
        <f>'[1]Podklady RZ'!D321</f>
        <v>105.104</v>
      </c>
      <c r="E21" s="232">
        <f>'[1]Podklady RZ'!E321</f>
        <v>87.763869999999997</v>
      </c>
      <c r="F21" s="157">
        <f>'[1]Podklady RZ'!F321</f>
        <v>116.818</v>
      </c>
      <c r="G21" s="233">
        <f>'[1]Podklady RZ'!G321</f>
        <v>102.941</v>
      </c>
      <c r="H21" s="232">
        <f>'[1]Podklady RZ'!H321</f>
        <v>92.903999999999996</v>
      </c>
      <c r="I21" s="157">
        <f>'[1]Podklady RZ'!I321</f>
        <v>91.296000000000006</v>
      </c>
      <c r="J21" s="233">
        <f>'[1]Podklady RZ'!J321</f>
        <v>106.91</v>
      </c>
      <c r="K21" s="232">
        <f>'[1]Podklady RZ'!K321</f>
        <v>49.290210000000002</v>
      </c>
      <c r="L21" s="157">
        <f>'[1]Podklady RZ'!L321</f>
        <v>115.929</v>
      </c>
      <c r="M21" s="233">
        <f>'[1]Podklady RZ'!M321</f>
        <v>99.947999999999993</v>
      </c>
      <c r="N21" s="157">
        <f>'[1]Podklady RZ'!N321</f>
        <v>1192.5250800000001</v>
      </c>
      <c r="O21" s="164">
        <f>'[1]Podklady RZ'!O321</f>
        <v>0.36059822479023046</v>
      </c>
      <c r="P21" s="81"/>
      <c r="U21" s="97"/>
    </row>
    <row r="22" spans="1:21">
      <c r="A22" s="127" t="s">
        <v>235</v>
      </c>
      <c r="B22" s="232">
        <f>'[1]Podklady RZ'!B322</f>
        <v>0</v>
      </c>
      <c r="C22" s="157">
        <f>'[1]Podklady RZ'!C322</f>
        <v>0</v>
      </c>
      <c r="D22" s="233">
        <f>'[1]Podklady RZ'!D322</f>
        <v>0</v>
      </c>
      <c r="E22" s="232">
        <f>'[1]Podklady RZ'!E322</f>
        <v>0</v>
      </c>
      <c r="F22" s="157">
        <f>'[1]Podklady RZ'!F322</f>
        <v>0</v>
      </c>
      <c r="G22" s="233">
        <f>'[1]Podklady RZ'!G322</f>
        <v>0</v>
      </c>
      <c r="H22" s="232">
        <f>'[1]Podklady RZ'!H322</f>
        <v>0</v>
      </c>
      <c r="I22" s="157">
        <f>'[1]Podklady RZ'!I322</f>
        <v>0</v>
      </c>
      <c r="J22" s="233">
        <f>'[1]Podklady RZ'!J322</f>
        <v>0</v>
      </c>
      <c r="K22" s="232">
        <f>'[1]Podklady RZ'!K322</f>
        <v>0</v>
      </c>
      <c r="L22" s="157">
        <f>'[1]Podklady RZ'!L322</f>
        <v>0</v>
      </c>
      <c r="M22" s="233">
        <f>'[1]Podklady RZ'!M322</f>
        <v>0</v>
      </c>
      <c r="N22" s="157">
        <f>'[1]Podklady RZ'!N322</f>
        <v>0</v>
      </c>
      <c r="O22" s="164">
        <f>'[1]Podklady RZ'!O322</f>
        <v>0</v>
      </c>
      <c r="P22" s="81"/>
      <c r="U22" s="97"/>
    </row>
    <row r="23" spans="1:21">
      <c r="A23" s="127" t="s">
        <v>236</v>
      </c>
      <c r="B23" s="232">
        <f>'[1]Podklady RZ'!B323</f>
        <v>0</v>
      </c>
      <c r="C23" s="157">
        <f>'[1]Podklady RZ'!C323</f>
        <v>0</v>
      </c>
      <c r="D23" s="233">
        <f>'[1]Podklady RZ'!D323</f>
        <v>0</v>
      </c>
      <c r="E23" s="232">
        <f>'[1]Podklady RZ'!E323</f>
        <v>0</v>
      </c>
      <c r="F23" s="157">
        <f>'[1]Podklady RZ'!F323</f>
        <v>0</v>
      </c>
      <c r="G23" s="233">
        <f>'[1]Podklady RZ'!G323</f>
        <v>0</v>
      </c>
      <c r="H23" s="232">
        <f>'[1]Podklady RZ'!H323</f>
        <v>0</v>
      </c>
      <c r="I23" s="157">
        <f>'[1]Podklady RZ'!I323</f>
        <v>0</v>
      </c>
      <c r="J23" s="233">
        <f>'[1]Podklady RZ'!J323</f>
        <v>0</v>
      </c>
      <c r="K23" s="232">
        <f>'[1]Podklady RZ'!K323</f>
        <v>0</v>
      </c>
      <c r="L23" s="157">
        <f>'[1]Podklady RZ'!L323</f>
        <v>0</v>
      </c>
      <c r="M23" s="233">
        <f>'[1]Podklady RZ'!M323</f>
        <v>0</v>
      </c>
      <c r="N23" s="157">
        <f>'[1]Podklady RZ'!N323</f>
        <v>0</v>
      </c>
      <c r="O23" s="164">
        <f>'[1]Podklady RZ'!O323</f>
        <v>0</v>
      </c>
      <c r="P23" s="81"/>
      <c r="U23" s="97"/>
    </row>
    <row r="24" spans="1:21">
      <c r="A24" s="127" t="s">
        <v>237</v>
      </c>
      <c r="B24" s="232">
        <f>'[1]Podklady RZ'!B324</f>
        <v>1.9361E-2</v>
      </c>
      <c r="C24" s="157">
        <f>'[1]Podklady RZ'!C324</f>
        <v>2.0292000000000001E-2</v>
      </c>
      <c r="D24" s="233">
        <f>'[1]Podklady RZ'!D324</f>
        <v>1.4378630000000001</v>
      </c>
      <c r="E24" s="232">
        <f>'[1]Podklady RZ'!E324</f>
        <v>6.3677190000000001</v>
      </c>
      <c r="F24" s="157">
        <f>'[1]Podklady RZ'!F324</f>
        <v>3.9950000000000003E-3</v>
      </c>
      <c r="G24" s="233">
        <f>'[1]Podklady RZ'!G324</f>
        <v>6.7469999999999995E-3</v>
      </c>
      <c r="H24" s="232">
        <f>'[1]Podklady RZ'!H324</f>
        <v>1.9910000000000001E-3</v>
      </c>
      <c r="I24" s="157">
        <f>'[1]Podklady RZ'!I324</f>
        <v>7.1299999999999998E-4</v>
      </c>
      <c r="J24" s="233">
        <f>'[1]Podklady RZ'!J324</f>
        <v>1.3609E-2</v>
      </c>
      <c r="K24" s="232">
        <f>'[1]Podklady RZ'!K324</f>
        <v>2.2370000000000003E-3</v>
      </c>
      <c r="L24" s="157">
        <f>'[1]Podklady RZ'!L324</f>
        <v>1.5823E-2</v>
      </c>
      <c r="M24" s="233">
        <f>'[1]Podklady RZ'!M324</f>
        <v>1.5788E-2</v>
      </c>
      <c r="N24" s="157">
        <f>'[1]Podklady RZ'!N324</f>
        <v>7.9061380000000003</v>
      </c>
      <c r="O24" s="164">
        <f>'[1]Podklady RZ'!O324</f>
        <v>3.8127599118393037E-2</v>
      </c>
      <c r="P24" s="81"/>
      <c r="U24" s="97"/>
    </row>
    <row r="25" spans="1:21">
      <c r="A25" s="127" t="s">
        <v>238</v>
      </c>
      <c r="B25" s="232">
        <f>'[1]Podklady RZ'!B325</f>
        <v>605.12694699999986</v>
      </c>
      <c r="C25" s="157">
        <f>'[1]Podklady RZ'!C325</f>
        <v>346.79053899999985</v>
      </c>
      <c r="D25" s="233">
        <f>'[1]Podklady RZ'!D325</f>
        <v>304.48275000000001</v>
      </c>
      <c r="E25" s="232">
        <f>'[1]Podklady RZ'!E325</f>
        <v>187.90745000000001</v>
      </c>
      <c r="F25" s="157">
        <f>'[1]Podklady RZ'!F325</f>
        <v>77.587347999999992</v>
      </c>
      <c r="G25" s="233">
        <f>'[1]Podklady RZ'!G325</f>
        <v>52.924092000000009</v>
      </c>
      <c r="H25" s="232">
        <f>'[1]Podklady RZ'!H325</f>
        <v>46.903655999999998</v>
      </c>
      <c r="I25" s="157">
        <f>'[1]Podklady RZ'!I325</f>
        <v>46.969708000000004</v>
      </c>
      <c r="J25" s="233">
        <f>'[1]Podklady RZ'!J325</f>
        <v>71.942160999999999</v>
      </c>
      <c r="K25" s="232">
        <f>'[1]Podklady RZ'!K325</f>
        <v>264.992391</v>
      </c>
      <c r="L25" s="157">
        <f>'[1]Podklady RZ'!L325</f>
        <v>423.38543399999992</v>
      </c>
      <c r="M25" s="233">
        <f>'[1]Podklady RZ'!M325</f>
        <v>533.51600399999984</v>
      </c>
      <c r="N25" s="157">
        <f>'[1]Podklady RZ'!N325</f>
        <v>2962.528479999999</v>
      </c>
      <c r="O25" s="164">
        <f>'[1]Podklady RZ'!O325</f>
        <v>0.14960440426833607</v>
      </c>
      <c r="P25" s="81"/>
      <c r="U25" s="78"/>
    </row>
    <row r="26" spans="1:21" ht="13.5" customHeight="1">
      <c r="A26" s="125" t="s">
        <v>314</v>
      </c>
      <c r="B26" s="230">
        <f>'[1]Podklady RZ'!B326</f>
        <v>738.55322200000001</v>
      </c>
      <c r="C26" s="156">
        <f>'[1]Podklady RZ'!C326</f>
        <v>478.70953699999995</v>
      </c>
      <c r="D26" s="231">
        <f>'[1]Podklady RZ'!D326</f>
        <v>419.25563899999992</v>
      </c>
      <c r="E26" s="230">
        <f>'[1]Podklady RZ'!E326</f>
        <v>283.70789099999996</v>
      </c>
      <c r="F26" s="156">
        <f>'[1]Podklady RZ'!F326</f>
        <v>159.040165</v>
      </c>
      <c r="G26" s="231">
        <f>'[1]Podklady RZ'!G326</f>
        <v>119.98864099999997</v>
      </c>
      <c r="H26" s="230">
        <f>'[1]Podklady RZ'!H326</f>
        <v>105.156736</v>
      </c>
      <c r="I26" s="156">
        <f>'[1]Podklady RZ'!I326</f>
        <v>103.939836</v>
      </c>
      <c r="J26" s="231">
        <f>'[1]Podklady RZ'!J326</f>
        <v>146.85252</v>
      </c>
      <c r="K26" s="230">
        <f>'[1]Podklady RZ'!K326</f>
        <v>327.64491800000002</v>
      </c>
      <c r="L26" s="156">
        <f>'[1]Podklady RZ'!L326</f>
        <v>559.15847599999984</v>
      </c>
      <c r="M26" s="231">
        <f>'[1]Podklady RZ'!M326</f>
        <v>661.86830100000009</v>
      </c>
      <c r="N26" s="156">
        <f>'[1]Podklady RZ'!N326</f>
        <v>4103.8758820000003</v>
      </c>
      <c r="O26" s="163">
        <f>'[1]Podklady RZ'!O326</f>
        <v>6.224795382122543E-2</v>
      </c>
      <c r="P26" s="10"/>
      <c r="U26" s="8"/>
    </row>
    <row r="27" spans="1:21" ht="12.75" customHeight="1">
      <c r="A27" s="127" t="s">
        <v>297</v>
      </c>
      <c r="B27" s="232">
        <f>'[1]Podklady RZ'!B327</f>
        <v>80.524640000000005</v>
      </c>
      <c r="C27" s="157">
        <f>'[1]Podklady RZ'!C327</f>
        <v>53.007160999999996</v>
      </c>
      <c r="D27" s="233">
        <f>'[1]Podklady RZ'!D327</f>
        <v>42.924827000000001</v>
      </c>
      <c r="E27" s="232">
        <f>'[1]Podklady RZ'!E327</f>
        <v>31.046195999999998</v>
      </c>
      <c r="F27" s="157">
        <f>'[1]Podklady RZ'!F327</f>
        <v>20.892068999999999</v>
      </c>
      <c r="G27" s="233">
        <f>'[1]Podklady RZ'!G327</f>
        <v>15.757089999999998</v>
      </c>
      <c r="H27" s="232">
        <f>'[1]Podklady RZ'!H327</f>
        <v>13.256609999999998</v>
      </c>
      <c r="I27" s="157">
        <f>'[1]Podklady RZ'!I327</f>
        <v>12.866110999999998</v>
      </c>
      <c r="J27" s="233">
        <f>'[1]Podklady RZ'!J327</f>
        <v>13.455691</v>
      </c>
      <c r="K27" s="232">
        <f>'[1]Podklady RZ'!K327</f>
        <v>27.226491000000003</v>
      </c>
      <c r="L27" s="157">
        <f>'[1]Podklady RZ'!L327</f>
        <v>51.328334000000005</v>
      </c>
      <c r="M27" s="233">
        <f>'[1]Podklady RZ'!M327</f>
        <v>63.214950000000002</v>
      </c>
      <c r="N27" s="157">
        <f>'[1]Podklady RZ'!N327</f>
        <v>425.50016999999997</v>
      </c>
      <c r="O27" s="164">
        <f>'[1]Podklady RZ'!O327</f>
        <v>2.8864636695604993E-2</v>
      </c>
      <c r="P27" s="81"/>
      <c r="U27" s="8"/>
    </row>
    <row r="28" spans="1:21" ht="12.75" customHeight="1">
      <c r="A28" s="127" t="s">
        <v>298</v>
      </c>
      <c r="B28" s="232">
        <f>'[1]Podklady RZ'!B328</f>
        <v>1.1770399999999999</v>
      </c>
      <c r="C28" s="157">
        <f>'[1]Podklady RZ'!C328</f>
        <v>0.6129</v>
      </c>
      <c r="D28" s="233">
        <f>'[1]Podklady RZ'!D328</f>
        <v>0.52945000000000009</v>
      </c>
      <c r="E28" s="232">
        <f>'[1]Podklady RZ'!E328</f>
        <v>0.22291</v>
      </c>
      <c r="F28" s="157">
        <f>'[1]Podklady RZ'!F328</f>
        <v>3.7159999999999999E-2</v>
      </c>
      <c r="G28" s="233">
        <f>'[1]Podklady RZ'!G328</f>
        <v>1.609E-2</v>
      </c>
      <c r="H28" s="232">
        <f>'[1]Podklady RZ'!H328</f>
        <v>1.349E-2</v>
      </c>
      <c r="I28" s="157">
        <f>'[1]Podklady RZ'!I328</f>
        <v>1.4630000000000001E-2</v>
      </c>
      <c r="J28" s="233">
        <f>'[1]Podklady RZ'!J328</f>
        <v>3.4189999999999998E-2</v>
      </c>
      <c r="K28" s="232">
        <f>'[1]Podklady RZ'!K328</f>
        <v>0.24543999999999999</v>
      </c>
      <c r="L28" s="157">
        <f>'[1]Podklady RZ'!L328</f>
        <v>0.79070000000000007</v>
      </c>
      <c r="M28" s="233">
        <f>'[1]Podklady RZ'!M328</f>
        <v>1.0165199999999999</v>
      </c>
      <c r="N28" s="157">
        <f>'[1]Podklady RZ'!N328</f>
        <v>4.7105200000000007</v>
      </c>
      <c r="O28" s="164">
        <f>'[1]Podklady RZ'!O328</f>
        <v>2.0973357122604187E-3</v>
      </c>
      <c r="P28" s="81"/>
      <c r="U28" s="8"/>
    </row>
    <row r="29" spans="1:21" ht="12.75" customHeight="1">
      <c r="A29" s="127" t="s">
        <v>299</v>
      </c>
      <c r="B29" s="232">
        <f>'[1]Podklady RZ'!B329</f>
        <v>0.11600000000000001</v>
      </c>
      <c r="C29" s="157">
        <f>'[1]Podklady RZ'!C329</f>
        <v>0.06</v>
      </c>
      <c r="D29" s="233">
        <f>'[1]Podklady RZ'!D329</f>
        <v>5.6000000000000001E-2</v>
      </c>
      <c r="E29" s="232">
        <f>'[1]Podklady RZ'!E329</f>
        <v>3.7999999999999999E-2</v>
      </c>
      <c r="F29" s="157">
        <f>'[1]Podklady RZ'!F329</f>
        <v>1.2E-2</v>
      </c>
      <c r="G29" s="233">
        <f>'[1]Podklady RZ'!G329</f>
        <v>0.01</v>
      </c>
      <c r="H29" s="232">
        <f>'[1]Podklady RZ'!H329</f>
        <v>8.9999999999999993E-3</v>
      </c>
      <c r="I29" s="157">
        <f>'[1]Podklady RZ'!I329</f>
        <v>8.9999999999999993E-3</v>
      </c>
      <c r="J29" s="233">
        <f>'[1]Podklady RZ'!J329</f>
        <v>1.2999999999999999E-2</v>
      </c>
      <c r="K29" s="232">
        <f>'[1]Podklady RZ'!K329</f>
        <v>3.9E-2</v>
      </c>
      <c r="L29" s="157">
        <f>'[1]Podklady RZ'!L329</f>
        <v>8.3000000000000004E-2</v>
      </c>
      <c r="M29" s="233">
        <f>'[1]Podklady RZ'!M329</f>
        <v>0.105</v>
      </c>
      <c r="N29" s="157">
        <f>'[1]Podklady RZ'!N329</f>
        <v>0.55000000000000004</v>
      </c>
      <c r="O29" s="164">
        <f>'[1]Podklady RZ'!O329</f>
        <v>1.0334717155092133E-3</v>
      </c>
      <c r="P29" s="81"/>
      <c r="U29" s="8"/>
    </row>
    <row r="30" spans="1:21" ht="12.75" customHeight="1">
      <c r="A30" s="127" t="s">
        <v>300</v>
      </c>
      <c r="B30" s="232">
        <f>'[1]Podklady RZ'!B330</f>
        <v>0.13575000000000001</v>
      </c>
      <c r="C30" s="157">
        <f>'[1]Podklady RZ'!C330</f>
        <v>8.5809999999999997E-2</v>
      </c>
      <c r="D30" s="233">
        <f>'[1]Podklady RZ'!D330</f>
        <v>5.3359999999999998E-2</v>
      </c>
      <c r="E30" s="232">
        <f>'[1]Podklady RZ'!E330</f>
        <v>3.0359999999999998E-2</v>
      </c>
      <c r="F30" s="157">
        <f>'[1]Podklady RZ'!F330</f>
        <v>0</v>
      </c>
      <c r="G30" s="233">
        <f>'[1]Podklady RZ'!G330</f>
        <v>0</v>
      </c>
      <c r="H30" s="232">
        <f>'[1]Podklady RZ'!H330</f>
        <v>0</v>
      </c>
      <c r="I30" s="157">
        <f>'[1]Podklady RZ'!I330</f>
        <v>0</v>
      </c>
      <c r="J30" s="233">
        <f>'[1]Podklady RZ'!J330</f>
        <v>0</v>
      </c>
      <c r="K30" s="232">
        <f>'[1]Podklady RZ'!K330</f>
        <v>5.7790000000000001E-2</v>
      </c>
      <c r="L30" s="157">
        <f>'[1]Podklady RZ'!L330</f>
        <v>0.12009</v>
      </c>
      <c r="M30" s="233">
        <f>'[1]Podklady RZ'!M330</f>
        <v>0.16932999999999998</v>
      </c>
      <c r="N30" s="157">
        <f>'[1]Podklady RZ'!N330</f>
        <v>0.65249000000000001</v>
      </c>
      <c r="O30" s="164">
        <f>'[1]Podklady RZ'!O330</f>
        <v>2.7455150041707011E-3</v>
      </c>
      <c r="P30" s="81"/>
    </row>
    <row r="31" spans="1:21">
      <c r="A31" s="127" t="s">
        <v>301</v>
      </c>
      <c r="B31" s="232">
        <f>'[1]Podklady RZ'!B331</f>
        <v>5.2481599999999995</v>
      </c>
      <c r="C31" s="157">
        <f>'[1]Podklady RZ'!C331</f>
        <v>4.8687070000000006</v>
      </c>
      <c r="D31" s="233">
        <f>'[1]Podklady RZ'!D331</f>
        <v>4.0439720000000001</v>
      </c>
      <c r="E31" s="232">
        <f>'[1]Podklady RZ'!E331</f>
        <v>2.3720700000000003</v>
      </c>
      <c r="F31" s="157">
        <f>'[1]Podklady RZ'!F331</f>
        <v>1.6890049999999999</v>
      </c>
      <c r="G31" s="233">
        <f>'[1]Podklady RZ'!G331</f>
        <v>2.4462380000000001</v>
      </c>
      <c r="H31" s="232">
        <f>'[1]Podklady RZ'!H331</f>
        <v>1.9803999999999999</v>
      </c>
      <c r="I31" s="157">
        <f>'[1]Podklady RZ'!I331</f>
        <v>1.704701</v>
      </c>
      <c r="J31" s="233">
        <f>'[1]Podklady RZ'!J331</f>
        <v>3.0996840000000003</v>
      </c>
      <c r="K31" s="232">
        <f>'[1]Podklady RZ'!K331</f>
        <v>4.5395780000000006</v>
      </c>
      <c r="L31" s="157">
        <f>'[1]Podklady RZ'!L331</f>
        <v>4.9960000000000004</v>
      </c>
      <c r="M31" s="233">
        <f>'[1]Podklady RZ'!M331</f>
        <v>4.7974920000000001</v>
      </c>
      <c r="N31" s="157">
        <f>'[1]Podklady RZ'!N331</f>
        <v>41.786006999999998</v>
      </c>
      <c r="O31" s="164">
        <f>'[1]Podklady RZ'!O331</f>
        <v>7.9211783626822047E-2</v>
      </c>
      <c r="P31" s="81"/>
    </row>
    <row r="32" spans="1:21">
      <c r="A32" s="127" t="s">
        <v>302</v>
      </c>
      <c r="B32" s="232">
        <f>'[1]Podklady RZ'!B332</f>
        <v>411.16733600000003</v>
      </c>
      <c r="C32" s="157">
        <f>'[1]Podklady RZ'!C332</f>
        <v>271.18287599999996</v>
      </c>
      <c r="D32" s="233">
        <f>'[1]Podklady RZ'!D332</f>
        <v>242.08806199999995</v>
      </c>
      <c r="E32" s="232">
        <f>'[1]Podklady RZ'!E332</f>
        <v>166.36865099999997</v>
      </c>
      <c r="F32" s="157">
        <f>'[1]Podklady RZ'!F332</f>
        <v>97.331091999999998</v>
      </c>
      <c r="G32" s="233">
        <f>'[1]Podklady RZ'!G332</f>
        <v>76.549275999999978</v>
      </c>
      <c r="H32" s="232">
        <f>'[1]Podklady RZ'!H332</f>
        <v>68.116748999999999</v>
      </c>
      <c r="I32" s="157">
        <f>'[1]Podklady RZ'!I332</f>
        <v>70.033171999999993</v>
      </c>
      <c r="J32" s="233">
        <f>'[1]Podklady RZ'!J332</f>
        <v>94.900268999999994</v>
      </c>
      <c r="K32" s="232">
        <f>'[1]Podklady RZ'!K332</f>
        <v>197.49285900000007</v>
      </c>
      <c r="L32" s="157">
        <f>'[1]Podklady RZ'!L332</f>
        <v>321.02564699999982</v>
      </c>
      <c r="M32" s="233">
        <f>'[1]Podklady RZ'!M332</f>
        <v>396.54843199999999</v>
      </c>
      <c r="N32" s="157">
        <f>'[1]Podklady RZ'!N332</f>
        <v>2412.8044209999998</v>
      </c>
      <c r="O32" s="164">
        <f>'[1]Podklady RZ'!O332</f>
        <v>7.7985905252871954E-2</v>
      </c>
      <c r="P32" s="81"/>
    </row>
    <row r="33" spans="1:16">
      <c r="A33" s="127" t="s">
        <v>303</v>
      </c>
      <c r="B33" s="232">
        <f>'[1]Podklady RZ'!B333</f>
        <v>126.07405999999997</v>
      </c>
      <c r="C33" s="157">
        <f>'[1]Podklady RZ'!C333</f>
        <v>78.307427999999973</v>
      </c>
      <c r="D33" s="233">
        <f>'[1]Podklady RZ'!D333</f>
        <v>68.354264000000001</v>
      </c>
      <c r="E33" s="232">
        <f>'[1]Podklady RZ'!E333</f>
        <v>45.192187000000004</v>
      </c>
      <c r="F33" s="157">
        <f>'[1]Podklady RZ'!F333</f>
        <v>21.784648000000001</v>
      </c>
      <c r="G33" s="233">
        <f>'[1]Podklady RZ'!G333</f>
        <v>15.860624000000001</v>
      </c>
      <c r="H33" s="232">
        <f>'[1]Podklady RZ'!H333</f>
        <v>13.399683999999999</v>
      </c>
      <c r="I33" s="157">
        <f>'[1]Podklady RZ'!I333</f>
        <v>13.335701</v>
      </c>
      <c r="J33" s="233">
        <f>'[1]Podklady RZ'!J333</f>
        <v>20.542348000000004</v>
      </c>
      <c r="K33" s="232">
        <f>'[1]Podklady RZ'!K333</f>
        <v>52.354658000000001</v>
      </c>
      <c r="L33" s="157">
        <f>'[1]Podklady RZ'!L333</f>
        <v>94.420614999999984</v>
      </c>
      <c r="M33" s="233">
        <f>'[1]Podklady RZ'!M333</f>
        <v>106.171359</v>
      </c>
      <c r="N33" s="157">
        <f>'[1]Podklady RZ'!N333</f>
        <v>655.79757599999994</v>
      </c>
      <c r="O33" s="164">
        <f>'[1]Podklady RZ'!O333</f>
        <v>4.3145521562744128E-2</v>
      </c>
      <c r="P33" s="81"/>
    </row>
    <row r="34" spans="1:16">
      <c r="A34" s="127" t="s">
        <v>236</v>
      </c>
      <c r="B34" s="232">
        <f>'[1]Podklady RZ'!B334</f>
        <v>114.110236</v>
      </c>
      <c r="C34" s="157">
        <f>'[1]Podklady RZ'!C334</f>
        <v>70.584654999999998</v>
      </c>
      <c r="D34" s="233">
        <f>'[1]Podklady RZ'!D334</f>
        <v>61.20570399999999</v>
      </c>
      <c r="E34" s="232">
        <f>'[1]Podklady RZ'!E334</f>
        <v>38.437517000000007</v>
      </c>
      <c r="F34" s="157">
        <f>'[1]Podklady RZ'!F334</f>
        <v>17.294191000000001</v>
      </c>
      <c r="G34" s="233">
        <f>'[1]Podklady RZ'!G334</f>
        <v>9.3493229999999983</v>
      </c>
      <c r="H34" s="232">
        <f>'[1]Podklady RZ'!H334</f>
        <v>8.3808030000000002</v>
      </c>
      <c r="I34" s="157">
        <f>'[1]Podklady RZ'!I334</f>
        <v>5.9765210000000009</v>
      </c>
      <c r="J34" s="233">
        <f>'[1]Podklady RZ'!J334</f>
        <v>14.807338</v>
      </c>
      <c r="K34" s="232">
        <f>'[1]Podklady RZ'!K334</f>
        <v>45.689101999999998</v>
      </c>
      <c r="L34" s="157">
        <f>'[1]Podklady RZ'!L334</f>
        <v>86.394089999999991</v>
      </c>
      <c r="M34" s="233">
        <f>'[1]Podklady RZ'!M334</f>
        <v>89.845218000000003</v>
      </c>
      <c r="N34" s="157">
        <f>'[1]Podklady RZ'!N334</f>
        <v>562.07469800000001</v>
      </c>
      <c r="O34" s="164">
        <f>'[1]Podklady RZ'!O334</f>
        <v>0.37354891528760176</v>
      </c>
      <c r="P34" s="81"/>
    </row>
    <row r="35" spans="1:16" ht="12" customHeight="1">
      <c r="A35" s="151" t="s">
        <v>315</v>
      </c>
      <c r="B35" s="65"/>
      <c r="C35" s="65"/>
      <c r="D35" s="8"/>
      <c r="F35" s="10"/>
      <c r="G35" s="10"/>
      <c r="H35" s="10"/>
      <c r="I35" s="10"/>
      <c r="J35" s="10"/>
      <c r="K35" s="10"/>
      <c r="O35" s="3"/>
    </row>
    <row r="36" spans="1:16">
      <c r="A36" s="151"/>
      <c r="B36" s="65"/>
      <c r="C36" s="65"/>
    </row>
    <row r="37" spans="1:16">
      <c r="B37" s="8"/>
      <c r="C37" s="8"/>
      <c r="D37" s="8"/>
    </row>
    <row r="38" spans="1:16">
      <c r="B38" s="8"/>
      <c r="C38" s="8"/>
      <c r="D38" s="8"/>
    </row>
    <row r="39" spans="1:16">
      <c r="B39" s="8"/>
      <c r="C39" s="8"/>
      <c r="D39" s="8"/>
      <c r="M39" s="10" t="s">
        <v>316</v>
      </c>
      <c r="N39" s="84">
        <f>O7</f>
        <v>4.1116935933910873E-2</v>
      </c>
    </row>
    <row r="40" spans="1:16">
      <c r="B40" s="1"/>
      <c r="C40" s="1"/>
      <c r="D40" s="1"/>
      <c r="M40" s="10" t="s">
        <v>215</v>
      </c>
      <c r="N40" s="84">
        <f>O8</f>
        <v>5.1304820280709929E-2</v>
      </c>
    </row>
    <row r="41" spans="1:16">
      <c r="B41" s="8"/>
      <c r="C41" s="8"/>
      <c r="D41" s="8"/>
      <c r="M41" s="10" t="s">
        <v>219</v>
      </c>
      <c r="N41" s="84">
        <f>O9</f>
        <v>6.5016983882124069E-2</v>
      </c>
    </row>
  </sheetData>
  <mergeCells count="6">
    <mergeCell ref="O5:O6"/>
    <mergeCell ref="B5:D5"/>
    <mergeCell ref="E5:G5"/>
    <mergeCell ref="H5:J5"/>
    <mergeCell ref="K5:M5"/>
    <mergeCell ref="N5:N6"/>
  </mergeCells>
  <conditionalFormatting sqref="O10:O25">
    <cfRule type="dataBar" priority="2">
      <dataBar>
        <cfvo type="num" val="0"/>
        <cfvo type="num" val="1"/>
        <color theme="9"/>
      </dataBar>
      <extLst>
        <ext xmlns:x14="http://schemas.microsoft.com/office/spreadsheetml/2009/9/main" uri="{B025F937-C7B1-47D3-B67F-A62EFF666E3E}">
          <x14:id>{509E85FF-D2E3-4805-AC8F-C52B23CEDDFB}</x14:id>
        </ext>
      </extLst>
    </cfRule>
  </conditionalFormatting>
  <conditionalFormatting sqref="O27:O34">
    <cfRule type="dataBar" priority="1">
      <dataBar>
        <cfvo type="num" val="0"/>
        <cfvo type="num" val="1"/>
        <color theme="9"/>
      </dataBar>
      <extLst>
        <ext xmlns:x14="http://schemas.microsoft.com/office/spreadsheetml/2009/9/main" uri="{B025F937-C7B1-47D3-B67F-A62EFF666E3E}">
          <x14:id>{863E4D9F-0E73-4BFA-B242-ADA87C734717}</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509E85FF-D2E3-4805-AC8F-C52B23CEDDFB}">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 xmlns:xm="http://schemas.microsoft.com/office/excel/2006/main">
          <x14:cfRule type="dataBar" id="{863E4D9F-0E73-4BFA-B242-ADA87C734717}">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33">
    <tabColor rgb="FF92D050"/>
  </sheetPr>
  <dimension ref="A1:U41"/>
  <sheetViews>
    <sheetView showGridLines="0" view="pageBreakPreview" zoomScaleNormal="70" zoomScaleSheetLayoutView="100" workbookViewId="0">
      <selection activeCell="R18" sqref="R18"/>
    </sheetView>
  </sheetViews>
  <sheetFormatPr defaultColWidth="9.140625" defaultRowHeight="12"/>
  <cols>
    <col min="1" max="1" width="31.7109375" style="7" customWidth="1"/>
    <col min="2" max="7" width="7.7109375" style="7" customWidth="1"/>
    <col min="8" max="9" width="8" style="7" customWidth="1"/>
    <col min="10" max="10" width="8.7109375" style="7" customWidth="1"/>
    <col min="11" max="11" width="8" style="7" customWidth="1"/>
    <col min="12" max="12" width="8.28515625" style="7" customWidth="1"/>
    <col min="13" max="13" width="8.7109375" style="7" customWidth="1"/>
    <col min="14" max="14" width="8.42578125" style="7" customWidth="1"/>
    <col min="15" max="15" width="7.85546875" style="7" customWidth="1"/>
    <col min="16" max="21" width="9.140625" style="7" customWidth="1"/>
    <col min="22" max="16384" width="9.140625" style="7"/>
  </cols>
  <sheetData>
    <row r="1" spans="1:21" ht="18">
      <c r="A1" s="193" t="s">
        <v>319</v>
      </c>
      <c r="O1" s="195" t="str">
        <f>'3'!N1</f>
        <v>2022</v>
      </c>
    </row>
    <row r="2" spans="1:21" ht="1.5" customHeight="1">
      <c r="F2" s="10"/>
      <c r="G2" s="10"/>
      <c r="H2" s="10"/>
      <c r="I2" s="10"/>
      <c r="J2" s="10"/>
      <c r="K2" s="10"/>
    </row>
    <row r="3" spans="1:21" ht="12" customHeight="1">
      <c r="F3" s="10"/>
      <c r="G3" s="10"/>
      <c r="H3" s="10"/>
      <c r="I3" s="10"/>
      <c r="J3" s="10"/>
      <c r="K3" s="10"/>
    </row>
    <row r="4" spans="1:21">
      <c r="B4" s="22"/>
      <c r="C4" s="22"/>
      <c r="D4" s="22"/>
      <c r="E4" s="22"/>
      <c r="F4" s="10"/>
      <c r="K4" s="10"/>
      <c r="L4" s="9"/>
    </row>
    <row r="5" spans="1:21" ht="12.75" customHeight="1">
      <c r="A5" s="131"/>
      <c r="B5" s="271" t="s">
        <v>198</v>
      </c>
      <c r="C5" s="272"/>
      <c r="D5" s="273"/>
      <c r="E5" s="271" t="s">
        <v>199</v>
      </c>
      <c r="F5" s="272"/>
      <c r="G5" s="273"/>
      <c r="H5" s="272" t="s">
        <v>200</v>
      </c>
      <c r="I5" s="272"/>
      <c r="J5" s="272"/>
      <c r="K5" s="271" t="s">
        <v>201</v>
      </c>
      <c r="L5" s="272"/>
      <c r="M5" s="273"/>
      <c r="N5" s="274" t="s">
        <v>214</v>
      </c>
      <c r="O5" s="281" t="s">
        <v>309</v>
      </c>
    </row>
    <row r="6" spans="1:21">
      <c r="A6" s="130"/>
      <c r="B6" s="254" t="s">
        <v>202</v>
      </c>
      <c r="C6" s="255" t="s">
        <v>203</v>
      </c>
      <c r="D6" s="256" t="s">
        <v>204</v>
      </c>
      <c r="E6" s="254" t="s">
        <v>205</v>
      </c>
      <c r="F6" s="255" t="s">
        <v>206</v>
      </c>
      <c r="G6" s="256" t="s">
        <v>207</v>
      </c>
      <c r="H6" s="255" t="s">
        <v>208</v>
      </c>
      <c r="I6" s="255" t="s">
        <v>209</v>
      </c>
      <c r="J6" s="255" t="s">
        <v>210</v>
      </c>
      <c r="K6" s="254" t="s">
        <v>211</v>
      </c>
      <c r="L6" s="255" t="s">
        <v>212</v>
      </c>
      <c r="M6" s="256" t="s">
        <v>213</v>
      </c>
      <c r="N6" s="274"/>
      <c r="O6" s="281"/>
      <c r="P6" s="10"/>
      <c r="U6" s="10"/>
    </row>
    <row r="7" spans="1:21">
      <c r="A7" s="124" t="s">
        <v>310</v>
      </c>
      <c r="B7" s="230">
        <f>'[1]Podklady RZ'!B342</f>
        <v>2831.5130000000004</v>
      </c>
      <c r="C7" s="156">
        <f>'[1]Podklady RZ'!C342</f>
        <v>2831.0750000000003</v>
      </c>
      <c r="D7" s="231">
        <f>'[1]Podklady RZ'!D342</f>
        <v>2831.0750000000003</v>
      </c>
      <c r="E7" s="230">
        <f>'[1]Podklady RZ'!E342</f>
        <v>2828.7750000000005</v>
      </c>
      <c r="F7" s="156">
        <f>'[1]Podklady RZ'!F342</f>
        <v>2828.7750000000005</v>
      </c>
      <c r="G7" s="231">
        <f>'[1]Podklady RZ'!G342</f>
        <v>2828.7750000000005</v>
      </c>
      <c r="H7" s="156">
        <f>'[1]Podklady RZ'!H342</f>
        <v>2829.2010000000005</v>
      </c>
      <c r="I7" s="156">
        <f>'[1]Podklady RZ'!I342</f>
        <v>2829.2010000000005</v>
      </c>
      <c r="J7" s="156">
        <f>'[1]Podklady RZ'!J342</f>
        <v>2812.4060000000004</v>
      </c>
      <c r="K7" s="230">
        <f>'[1]Podklady RZ'!K342</f>
        <v>2812.386</v>
      </c>
      <c r="L7" s="156">
        <f>'[1]Podklady RZ'!L342</f>
        <v>2812.386</v>
      </c>
      <c r="M7" s="231">
        <f>'[1]Podklady RZ'!M342</f>
        <v>2812.386</v>
      </c>
      <c r="N7" s="156">
        <f>'[1]Podklady RZ'!N342</f>
        <v>2812.386</v>
      </c>
      <c r="O7" s="162">
        <f>'[1]Podklady RZ'!O342</f>
        <v>7.4701418657841689E-2</v>
      </c>
      <c r="P7" s="10"/>
      <c r="U7" s="56"/>
    </row>
    <row r="8" spans="1:21">
      <c r="A8" s="124" t="s">
        <v>311</v>
      </c>
      <c r="B8" s="230">
        <f>'[1]Podklady RZ'!B343</f>
        <v>856.57304399999998</v>
      </c>
      <c r="C8" s="156">
        <f>'[1]Podklady RZ'!C343</f>
        <v>714.36007300000017</v>
      </c>
      <c r="D8" s="231">
        <f>'[1]Podklady RZ'!D343</f>
        <v>688.43884100000002</v>
      </c>
      <c r="E8" s="230">
        <f>'[1]Podklady RZ'!E343</f>
        <v>609.22500699999989</v>
      </c>
      <c r="F8" s="156">
        <f>'[1]Podklady RZ'!F343</f>
        <v>464.44853000000001</v>
      </c>
      <c r="G8" s="231">
        <f>'[1]Podklady RZ'!G343</f>
        <v>312.19961800000004</v>
      </c>
      <c r="H8" s="156">
        <f>'[1]Podklady RZ'!H343</f>
        <v>315.69650099999996</v>
      </c>
      <c r="I8" s="156">
        <f>'[1]Podklady RZ'!I343</f>
        <v>171.56165099999998</v>
      </c>
      <c r="J8" s="156">
        <f>'[1]Podklady RZ'!J343</f>
        <v>308.77924100000007</v>
      </c>
      <c r="K8" s="230">
        <f>'[1]Podklady RZ'!K343</f>
        <v>503.52574500000003</v>
      </c>
      <c r="L8" s="156">
        <f>'[1]Podklady RZ'!L343</f>
        <v>664.29413900000009</v>
      </c>
      <c r="M8" s="231">
        <f>'[1]Podklady RZ'!M343</f>
        <v>743.9230220000004</v>
      </c>
      <c r="N8" s="156">
        <f>'[1]Podklady RZ'!N343</f>
        <v>6353.0254120000009</v>
      </c>
      <c r="O8" s="162">
        <f>'[1]Podklady RZ'!O343</f>
        <v>4.7825771514091328E-2</v>
      </c>
      <c r="P8" s="10"/>
      <c r="U8" s="56"/>
    </row>
    <row r="9" spans="1:21">
      <c r="A9" s="124" t="s">
        <v>312</v>
      </c>
      <c r="B9" s="230">
        <f>'[1]Podklady RZ'!B344</f>
        <v>485.668475</v>
      </c>
      <c r="C9" s="156">
        <f>'[1]Podklady RZ'!C344</f>
        <v>349.80263400000001</v>
      </c>
      <c r="D9" s="231">
        <f>'[1]Podklady RZ'!D344</f>
        <v>323.94357500000001</v>
      </c>
      <c r="E9" s="230">
        <f>'[1]Podklady RZ'!E344</f>
        <v>257.89040399999999</v>
      </c>
      <c r="F9" s="156">
        <f>'[1]Podklady RZ'!F344</f>
        <v>160.40491299999996</v>
      </c>
      <c r="G9" s="231">
        <f>'[1]Podklady RZ'!G344</f>
        <v>109.70933199999999</v>
      </c>
      <c r="H9" s="156">
        <f>'[1]Podklady RZ'!H344</f>
        <v>112.870351</v>
      </c>
      <c r="I9" s="156">
        <f>'[1]Podklady RZ'!I344</f>
        <v>104.80710699999999</v>
      </c>
      <c r="J9" s="156">
        <f>'[1]Podklady RZ'!J344</f>
        <v>147.07202700000002</v>
      </c>
      <c r="K9" s="230">
        <f>'[1]Podklady RZ'!K344</f>
        <v>281.28094299999998</v>
      </c>
      <c r="L9" s="156">
        <f>'[1]Podklady RZ'!L344</f>
        <v>379.39222700000005</v>
      </c>
      <c r="M9" s="231">
        <f>'[1]Podklady RZ'!M344</f>
        <v>451.51752099999999</v>
      </c>
      <c r="N9" s="156">
        <f>'[1]Podklady RZ'!N344</f>
        <v>3164.3595089999999</v>
      </c>
      <c r="O9" s="163">
        <f>'[1]Podklady RZ'!O344</f>
        <v>4.334585363693997E-2</v>
      </c>
      <c r="P9" s="81"/>
      <c r="U9" s="83"/>
    </row>
    <row r="10" spans="1:21">
      <c r="A10" s="127" t="s">
        <v>223</v>
      </c>
      <c r="B10" s="232">
        <f>'[1]Podklady RZ'!B345</f>
        <v>50.437451000000003</v>
      </c>
      <c r="C10" s="157">
        <f>'[1]Podklady RZ'!C345</f>
        <v>43.675129999999996</v>
      </c>
      <c r="D10" s="233">
        <f>'[1]Podklady RZ'!D345</f>
        <v>41.435518999999999</v>
      </c>
      <c r="E10" s="232">
        <f>'[1]Podklady RZ'!E345</f>
        <v>35.297358000000003</v>
      </c>
      <c r="F10" s="157">
        <f>'[1]Podklady RZ'!F345</f>
        <v>21.302226000000001</v>
      </c>
      <c r="G10" s="233">
        <f>'[1]Podklady RZ'!G345</f>
        <v>14.039122999999998</v>
      </c>
      <c r="H10" s="157">
        <f>'[1]Podklady RZ'!H345</f>
        <v>11.992351000000001</v>
      </c>
      <c r="I10" s="157">
        <f>'[1]Podklady RZ'!I345</f>
        <v>9.474219999999999</v>
      </c>
      <c r="J10" s="157">
        <f>'[1]Podklady RZ'!J345</f>
        <v>18.783168</v>
      </c>
      <c r="K10" s="232">
        <f>'[1]Podklady RZ'!K345</f>
        <v>42.734383000000001</v>
      </c>
      <c r="L10" s="157">
        <f>'[1]Podklady RZ'!L345</f>
        <v>50.158447000000002</v>
      </c>
      <c r="M10" s="233">
        <f>'[1]Podklady RZ'!M345</f>
        <v>57.046670999999996</v>
      </c>
      <c r="N10" s="157">
        <f>'[1]Podklady RZ'!N345</f>
        <v>396.37604700000003</v>
      </c>
      <c r="O10" s="164">
        <f>'[1]Podklady RZ'!O345</f>
        <v>4.3517697206329913E-2</v>
      </c>
      <c r="P10" s="81"/>
      <c r="U10" s="97"/>
    </row>
    <row r="11" spans="1:21">
      <c r="A11" s="127" t="s">
        <v>224</v>
      </c>
      <c r="B11" s="232">
        <f>'[1]Podklady RZ'!B346</f>
        <v>0.374</v>
      </c>
      <c r="C11" s="157">
        <f>'[1]Podklady RZ'!C346</f>
        <v>0.68</v>
      </c>
      <c r="D11" s="233">
        <f>'[1]Podklady RZ'!D346</f>
        <v>0.70399999999999996</v>
      </c>
      <c r="E11" s="232">
        <f>'[1]Podklady RZ'!E346</f>
        <v>0.66700000000000004</v>
      </c>
      <c r="F11" s="157">
        <f>'[1]Podklady RZ'!F346</f>
        <v>0.80600000000000005</v>
      </c>
      <c r="G11" s="233">
        <f>'[1]Podklady RZ'!G346</f>
        <v>0.254</v>
      </c>
      <c r="H11" s="157">
        <f>'[1]Podklady RZ'!H346</f>
        <v>0.13100000000000001</v>
      </c>
      <c r="I11" s="157">
        <f>'[1]Podklady RZ'!I346</f>
        <v>0.155</v>
      </c>
      <c r="J11" s="157">
        <f>'[1]Podklady RZ'!J346</f>
        <v>0.42</v>
      </c>
      <c r="K11" s="232">
        <f>'[1]Podklady RZ'!K346</f>
        <v>0.55400000000000005</v>
      </c>
      <c r="L11" s="157">
        <f>'[1]Podklady RZ'!L346</f>
        <v>0.77200000000000002</v>
      </c>
      <c r="M11" s="233">
        <f>'[1]Podklady RZ'!M346</f>
        <v>0.60199999999999998</v>
      </c>
      <c r="N11" s="157">
        <f>'[1]Podklady RZ'!N346</f>
        <v>6.1190000000000007</v>
      </c>
      <c r="O11" s="164">
        <f>'[1]Podklady RZ'!O346</f>
        <v>1.2349468500894465E-2</v>
      </c>
      <c r="P11" s="81"/>
      <c r="U11" s="97"/>
    </row>
    <row r="12" spans="1:21">
      <c r="A12" s="127" t="s">
        <v>225</v>
      </c>
      <c r="B12" s="232">
        <f>'[1]Podklady RZ'!B347</f>
        <v>0</v>
      </c>
      <c r="C12" s="157">
        <f>'[1]Podklady RZ'!C347</f>
        <v>0</v>
      </c>
      <c r="D12" s="233">
        <f>'[1]Podklady RZ'!D347</f>
        <v>0</v>
      </c>
      <c r="E12" s="232">
        <f>'[1]Podklady RZ'!E347</f>
        <v>0</v>
      </c>
      <c r="F12" s="157">
        <f>'[1]Podklady RZ'!F347</f>
        <v>0</v>
      </c>
      <c r="G12" s="233">
        <f>'[1]Podklady RZ'!G347</f>
        <v>0</v>
      </c>
      <c r="H12" s="157">
        <f>'[1]Podklady RZ'!H347</f>
        <v>0</v>
      </c>
      <c r="I12" s="157">
        <f>'[1]Podklady RZ'!I347</f>
        <v>0</v>
      </c>
      <c r="J12" s="157">
        <f>'[1]Podklady RZ'!J347</f>
        <v>0</v>
      </c>
      <c r="K12" s="232">
        <f>'[1]Podklady RZ'!K347</f>
        <v>0</v>
      </c>
      <c r="L12" s="157">
        <f>'[1]Podklady RZ'!L347</f>
        <v>0</v>
      </c>
      <c r="M12" s="233">
        <f>'[1]Podklady RZ'!M347</f>
        <v>0</v>
      </c>
      <c r="N12" s="157">
        <f>'[1]Podklady RZ'!N347</f>
        <v>0</v>
      </c>
      <c r="O12" s="164">
        <f>'[1]Podklady RZ'!O347</f>
        <v>0</v>
      </c>
      <c r="P12" s="81"/>
      <c r="U12" s="97"/>
    </row>
    <row r="13" spans="1:21">
      <c r="A13" s="127" t="s">
        <v>226</v>
      </c>
      <c r="B13" s="232">
        <f>'[1]Podklady RZ'!B348</f>
        <v>0</v>
      </c>
      <c r="C13" s="157">
        <f>'[1]Podklady RZ'!C348</f>
        <v>0</v>
      </c>
      <c r="D13" s="233">
        <f>'[1]Podklady RZ'!D348</f>
        <v>0</v>
      </c>
      <c r="E13" s="232">
        <f>'[1]Podklady RZ'!E348</f>
        <v>0</v>
      </c>
      <c r="F13" s="157">
        <f>'[1]Podklady RZ'!F348</f>
        <v>0</v>
      </c>
      <c r="G13" s="233">
        <f>'[1]Podklady RZ'!G348</f>
        <v>0</v>
      </c>
      <c r="H13" s="157">
        <f>'[1]Podklady RZ'!H348</f>
        <v>0</v>
      </c>
      <c r="I13" s="157">
        <f>'[1]Podklady RZ'!I348</f>
        <v>0</v>
      </c>
      <c r="J13" s="157">
        <f>'[1]Podklady RZ'!J348</f>
        <v>0</v>
      </c>
      <c r="K13" s="232">
        <f>'[1]Podklady RZ'!K348</f>
        <v>0</v>
      </c>
      <c r="L13" s="157">
        <f>'[1]Podklady RZ'!L348</f>
        <v>0</v>
      </c>
      <c r="M13" s="233">
        <f>'[1]Podklady RZ'!M348</f>
        <v>0</v>
      </c>
      <c r="N13" s="157">
        <f>'[1]Podklady RZ'!N348</f>
        <v>0</v>
      </c>
      <c r="O13" s="164">
        <f>'[1]Podklady RZ'!O348</f>
        <v>0</v>
      </c>
      <c r="P13" s="81"/>
      <c r="U13" s="97"/>
    </row>
    <row r="14" spans="1:21">
      <c r="A14" s="127" t="s">
        <v>227</v>
      </c>
      <c r="B14" s="232">
        <f>'[1]Podklady RZ'!B349</f>
        <v>0.36960000000000004</v>
      </c>
      <c r="C14" s="157">
        <f>'[1]Podklady RZ'!C349</f>
        <v>0.38224000000000002</v>
      </c>
      <c r="D14" s="233">
        <f>'[1]Podklady RZ'!D349</f>
        <v>0.40282000000000001</v>
      </c>
      <c r="E14" s="232">
        <f>'[1]Podklady RZ'!E349</f>
        <v>0.35413</v>
      </c>
      <c r="F14" s="157">
        <f>'[1]Podklady RZ'!F349</f>
        <v>0.29330000000000001</v>
      </c>
      <c r="G14" s="233">
        <f>'[1]Podklady RZ'!G349</f>
        <v>0.32199</v>
      </c>
      <c r="H14" s="157">
        <f>'[1]Podklady RZ'!H349</f>
        <v>0.28850999999999999</v>
      </c>
      <c r="I14" s="157">
        <f>'[1]Podklady RZ'!I349</f>
        <v>0.26785999999999999</v>
      </c>
      <c r="J14" s="157">
        <f>'[1]Podklady RZ'!J349</f>
        <v>0.37920999999999999</v>
      </c>
      <c r="K14" s="232">
        <f>'[1]Podklady RZ'!K349</f>
        <v>0.34350999999999998</v>
      </c>
      <c r="L14" s="157">
        <f>'[1]Podklady RZ'!L349</f>
        <v>0.30710999999999999</v>
      </c>
      <c r="M14" s="233">
        <f>'[1]Podklady RZ'!M349</f>
        <v>0.30658999999999997</v>
      </c>
      <c r="N14" s="157">
        <f>'[1]Podklady RZ'!N349</f>
        <v>4.0168699999999999</v>
      </c>
      <c r="O14" s="164">
        <f>'[1]Podklady RZ'!O349</f>
        <v>4.2646523125169984E-2</v>
      </c>
      <c r="P14" s="81"/>
      <c r="U14" s="97"/>
    </row>
    <row r="15" spans="1:21">
      <c r="A15" s="127" t="s">
        <v>228</v>
      </c>
      <c r="B15" s="232">
        <f>'[1]Podklady RZ'!B350</f>
        <v>0.27262000000000003</v>
      </c>
      <c r="C15" s="157">
        <f>'[1]Podklady RZ'!C350</f>
        <v>9.9710000000000007E-2</v>
      </c>
      <c r="D15" s="233">
        <f>'[1]Podklady RZ'!D350</f>
        <v>0.18718000000000001</v>
      </c>
      <c r="E15" s="232">
        <f>'[1]Podklady RZ'!E350</f>
        <v>6.4219999999999999E-2</v>
      </c>
      <c r="F15" s="157">
        <f>'[1]Podklady RZ'!F350</f>
        <v>4.3529999999999999E-2</v>
      </c>
      <c r="G15" s="233">
        <f>'[1]Podklady RZ'!G350</f>
        <v>2.8579999999999998E-2</v>
      </c>
      <c r="H15" s="157">
        <f>'[1]Podklady RZ'!H350</f>
        <v>2.989E-2</v>
      </c>
      <c r="I15" s="157">
        <f>'[1]Podklady RZ'!I350</f>
        <v>3.1979999999999995E-2</v>
      </c>
      <c r="J15" s="157">
        <f>'[1]Podklady RZ'!J350</f>
        <v>8.2339999999999983E-2</v>
      </c>
      <c r="K15" s="232">
        <f>'[1]Podklady RZ'!K350</f>
        <v>0.15357000000000001</v>
      </c>
      <c r="L15" s="157">
        <f>'[1]Podklady RZ'!L350</f>
        <v>0.24790000000000001</v>
      </c>
      <c r="M15" s="233">
        <f>'[1]Podklady RZ'!M350</f>
        <v>0.29649000000000003</v>
      </c>
      <c r="N15" s="157">
        <f>'[1]Podklady RZ'!N350</f>
        <v>1.5380099999999999</v>
      </c>
      <c r="O15" s="164">
        <f>'[1]Podklady RZ'!O350</f>
        <v>0.77043454129136613</v>
      </c>
      <c r="P15" s="81"/>
      <c r="U15" s="97"/>
    </row>
    <row r="16" spans="1:21">
      <c r="A16" s="127" t="s">
        <v>229</v>
      </c>
      <c r="B16" s="232">
        <f>'[1]Podklady RZ'!B351</f>
        <v>323.18168700000001</v>
      </c>
      <c r="C16" s="157">
        <f>'[1]Podklady RZ'!C351</f>
        <v>225.70792200000002</v>
      </c>
      <c r="D16" s="233">
        <f>'[1]Podklady RZ'!D351</f>
        <v>205.33156500000001</v>
      </c>
      <c r="E16" s="232">
        <f>'[1]Podklady RZ'!E351</f>
        <v>168.77986100000001</v>
      </c>
      <c r="F16" s="157">
        <f>'[1]Podklady RZ'!F351</f>
        <v>105.99568999999998</v>
      </c>
      <c r="G16" s="233">
        <f>'[1]Podklady RZ'!G351</f>
        <v>38.237919000000005</v>
      </c>
      <c r="H16" s="157">
        <f>'[1]Podklady RZ'!H351</f>
        <v>51.648339999999997</v>
      </c>
      <c r="I16" s="157">
        <f>'[1]Podklady RZ'!I351</f>
        <v>0</v>
      </c>
      <c r="J16" s="157">
        <f>'[1]Podklady RZ'!J351</f>
        <v>56.840410000000006</v>
      </c>
      <c r="K16" s="232">
        <f>'[1]Podklady RZ'!K351</f>
        <v>184.09862699999996</v>
      </c>
      <c r="L16" s="157">
        <f>'[1]Podklady RZ'!L351</f>
        <v>243.902917</v>
      </c>
      <c r="M16" s="233">
        <f>'[1]Podklady RZ'!M351</f>
        <v>288.63812999999999</v>
      </c>
      <c r="N16" s="157">
        <f>'[1]Podklady RZ'!N351</f>
        <v>1892.3630679999999</v>
      </c>
      <c r="O16" s="164">
        <f>'[1]Podklady RZ'!O351</f>
        <v>6.1691170008010117E-2</v>
      </c>
      <c r="P16" s="81"/>
      <c r="U16" s="97"/>
    </row>
    <row r="17" spans="1:21">
      <c r="A17" s="127" t="s">
        <v>230</v>
      </c>
      <c r="B17" s="232">
        <f>'[1]Podklady RZ'!B352</f>
        <v>0</v>
      </c>
      <c r="C17" s="157">
        <f>'[1]Podklady RZ'!C352</f>
        <v>0</v>
      </c>
      <c r="D17" s="233">
        <f>'[1]Podklady RZ'!D352</f>
        <v>0</v>
      </c>
      <c r="E17" s="232">
        <f>'[1]Podklady RZ'!E352</f>
        <v>0</v>
      </c>
      <c r="F17" s="157">
        <f>'[1]Podklady RZ'!F352</f>
        <v>0</v>
      </c>
      <c r="G17" s="233">
        <f>'[1]Podklady RZ'!G352</f>
        <v>0</v>
      </c>
      <c r="H17" s="157">
        <f>'[1]Podklady RZ'!H352</f>
        <v>0</v>
      </c>
      <c r="I17" s="157">
        <f>'[1]Podklady RZ'!I352</f>
        <v>0</v>
      </c>
      <c r="J17" s="157">
        <f>'[1]Podklady RZ'!J352</f>
        <v>0</v>
      </c>
      <c r="K17" s="232">
        <f>'[1]Podklady RZ'!K352</f>
        <v>0</v>
      </c>
      <c r="L17" s="157">
        <f>'[1]Podklady RZ'!L352</f>
        <v>0</v>
      </c>
      <c r="M17" s="233">
        <f>'[1]Podklady RZ'!M352</f>
        <v>0</v>
      </c>
      <c r="N17" s="157">
        <f>'[1]Podklady RZ'!N352</f>
        <v>0</v>
      </c>
      <c r="O17" s="164">
        <f>'[1]Podklady RZ'!O352</f>
        <v>0</v>
      </c>
      <c r="P17" s="81"/>
      <c r="U17" s="97"/>
    </row>
    <row r="18" spans="1:21">
      <c r="A18" s="127" t="s">
        <v>231</v>
      </c>
      <c r="B18" s="232">
        <f>'[1]Podklady RZ'!B353</f>
        <v>0</v>
      </c>
      <c r="C18" s="157">
        <f>'[1]Podklady RZ'!C353</f>
        <v>0</v>
      </c>
      <c r="D18" s="233">
        <f>'[1]Podklady RZ'!D353</f>
        <v>0</v>
      </c>
      <c r="E18" s="232">
        <f>'[1]Podklady RZ'!E353</f>
        <v>0</v>
      </c>
      <c r="F18" s="157">
        <f>'[1]Podklady RZ'!F353</f>
        <v>0</v>
      </c>
      <c r="G18" s="233">
        <f>'[1]Podklady RZ'!G353</f>
        <v>0</v>
      </c>
      <c r="H18" s="157">
        <f>'[1]Podklady RZ'!H353</f>
        <v>0</v>
      </c>
      <c r="I18" s="157">
        <f>'[1]Podklady RZ'!I353</f>
        <v>0</v>
      </c>
      <c r="J18" s="157">
        <f>'[1]Podklady RZ'!J353</f>
        <v>0</v>
      </c>
      <c r="K18" s="232">
        <f>'[1]Podklady RZ'!K353</f>
        <v>0</v>
      </c>
      <c r="L18" s="157">
        <f>'[1]Podklady RZ'!L353</f>
        <v>0</v>
      </c>
      <c r="M18" s="233">
        <f>'[1]Podklady RZ'!M353</f>
        <v>0</v>
      </c>
      <c r="N18" s="157">
        <f>'[1]Podklady RZ'!N353</f>
        <v>0</v>
      </c>
      <c r="O18" s="164">
        <f>'[1]Podklady RZ'!O353</f>
        <v>0</v>
      </c>
      <c r="P18" s="81"/>
      <c r="U18" s="97"/>
    </row>
    <row r="19" spans="1:21">
      <c r="A19" s="127" t="s">
        <v>232</v>
      </c>
      <c r="B19" s="232">
        <f>'[1]Podklady RZ'!B354</f>
        <v>0.17917</v>
      </c>
      <c r="C19" s="157">
        <f>'[1]Podklady RZ'!C354</f>
        <v>0.13297</v>
      </c>
      <c r="D19" s="233">
        <f>'[1]Podklady RZ'!D354</f>
        <v>0.12631000000000001</v>
      </c>
      <c r="E19" s="232">
        <f>'[1]Podklady RZ'!E354</f>
        <v>9.4540000000000013E-2</v>
      </c>
      <c r="F19" s="157">
        <f>'[1]Podklady RZ'!F354</f>
        <v>4.5670000000000002E-2</v>
      </c>
      <c r="G19" s="233">
        <f>'[1]Podklady RZ'!G354</f>
        <v>2.7089999999999999E-2</v>
      </c>
      <c r="H19" s="157">
        <f>'[1]Podklady RZ'!H354</f>
        <v>0</v>
      </c>
      <c r="I19" s="157">
        <f>'[1]Podklady RZ'!I354</f>
        <v>5.8479999999999997E-2</v>
      </c>
      <c r="J19" s="157">
        <f>'[1]Podklady RZ'!J354</f>
        <v>0</v>
      </c>
      <c r="K19" s="232">
        <f>'[1]Podklady RZ'!K354</f>
        <v>0</v>
      </c>
      <c r="L19" s="157">
        <f>'[1]Podklady RZ'!L354</f>
        <v>0</v>
      </c>
      <c r="M19" s="233">
        <f>'[1]Podklady RZ'!M354</f>
        <v>0</v>
      </c>
      <c r="N19" s="157">
        <f>'[1]Podklady RZ'!N354</f>
        <v>0.66422999999999999</v>
      </c>
      <c r="O19" s="164">
        <f>'[1]Podklady RZ'!O354</f>
        <v>6.8498958832428924E-4</v>
      </c>
      <c r="P19" s="81"/>
      <c r="U19" s="97"/>
    </row>
    <row r="20" spans="1:21">
      <c r="A20" s="127" t="s">
        <v>233</v>
      </c>
      <c r="B20" s="232">
        <f>'[1]Podklady RZ'!B355</f>
        <v>0</v>
      </c>
      <c r="C20" s="157">
        <f>'[1]Podklady RZ'!C355</f>
        <v>0</v>
      </c>
      <c r="D20" s="233">
        <f>'[1]Podklady RZ'!D355</f>
        <v>0</v>
      </c>
      <c r="E20" s="232">
        <f>'[1]Podklady RZ'!E355</f>
        <v>0</v>
      </c>
      <c r="F20" s="157">
        <f>'[1]Podklady RZ'!F355</f>
        <v>0</v>
      </c>
      <c r="G20" s="233">
        <f>'[1]Podklady RZ'!G355</f>
        <v>0</v>
      </c>
      <c r="H20" s="157">
        <f>'[1]Podklady RZ'!H355</f>
        <v>0</v>
      </c>
      <c r="I20" s="157">
        <f>'[1]Podklady RZ'!I355</f>
        <v>0</v>
      </c>
      <c r="J20" s="157">
        <f>'[1]Podklady RZ'!J355</f>
        <v>0</v>
      </c>
      <c r="K20" s="232">
        <f>'[1]Podklady RZ'!K355</f>
        <v>0</v>
      </c>
      <c r="L20" s="157">
        <f>'[1]Podklady RZ'!L355</f>
        <v>0</v>
      </c>
      <c r="M20" s="233">
        <f>'[1]Podklady RZ'!M355</f>
        <v>0</v>
      </c>
      <c r="N20" s="157">
        <f>'[1]Podklady RZ'!N355</f>
        <v>0</v>
      </c>
      <c r="O20" s="164">
        <f>'[1]Podklady RZ'!O355</f>
        <v>0</v>
      </c>
      <c r="P20" s="81"/>
      <c r="U20" s="97"/>
    </row>
    <row r="21" spans="1:21">
      <c r="A21" s="127" t="s">
        <v>234</v>
      </c>
      <c r="B21" s="232">
        <f>'[1]Podklady RZ'!B356</f>
        <v>0</v>
      </c>
      <c r="C21" s="157">
        <f>'[1]Podklady RZ'!C356</f>
        <v>0.17861399999999999</v>
      </c>
      <c r="D21" s="233">
        <f>'[1]Podklady RZ'!D356</f>
        <v>0</v>
      </c>
      <c r="E21" s="232">
        <f>'[1]Podklady RZ'!E356</f>
        <v>0</v>
      </c>
      <c r="F21" s="157">
        <f>'[1]Podklady RZ'!F356</f>
        <v>0</v>
      </c>
      <c r="G21" s="233">
        <f>'[1]Podklady RZ'!G356</f>
        <v>0</v>
      </c>
      <c r="H21" s="157">
        <f>'[1]Podklady RZ'!H356</f>
        <v>0</v>
      </c>
      <c r="I21" s="157">
        <f>'[1]Podklady RZ'!I356</f>
        <v>0</v>
      </c>
      <c r="J21" s="157">
        <f>'[1]Podklady RZ'!J356</f>
        <v>0</v>
      </c>
      <c r="K21" s="232">
        <f>'[1]Podklady RZ'!K356</f>
        <v>0</v>
      </c>
      <c r="L21" s="157">
        <f>'[1]Podklady RZ'!L356</f>
        <v>0.32239999999999996</v>
      </c>
      <c r="M21" s="233">
        <f>'[1]Podklady RZ'!M356</f>
        <v>0.53155999999999992</v>
      </c>
      <c r="N21" s="157">
        <f>'[1]Podklady RZ'!N356</f>
        <v>1.0325739999999999</v>
      </c>
      <c r="O21" s="164">
        <f>'[1]Podklady RZ'!O356</f>
        <v>3.1223188309343339E-4</v>
      </c>
      <c r="P21" s="81"/>
      <c r="U21" s="97"/>
    </row>
    <row r="22" spans="1:21">
      <c r="A22" s="127" t="s">
        <v>235</v>
      </c>
      <c r="B22" s="232">
        <f>'[1]Podklady RZ'!B357</f>
        <v>3.08331</v>
      </c>
      <c r="C22" s="157">
        <f>'[1]Podklady RZ'!C357</f>
        <v>4.5990699999999993</v>
      </c>
      <c r="D22" s="233">
        <f>'[1]Podklady RZ'!D357</f>
        <v>4.8219599999999989</v>
      </c>
      <c r="E22" s="232">
        <f>'[1]Podklady RZ'!E357</f>
        <v>3.9075500000000001</v>
      </c>
      <c r="F22" s="157">
        <f>'[1]Podklady RZ'!F357</f>
        <v>3.3438000000000003</v>
      </c>
      <c r="G22" s="233">
        <f>'[1]Podklady RZ'!G357</f>
        <v>1.474</v>
      </c>
      <c r="H22" s="157">
        <f>'[1]Podklady RZ'!H357</f>
        <v>3.1915200000000001</v>
      </c>
      <c r="I22" s="157">
        <f>'[1]Podklady RZ'!I357</f>
        <v>0</v>
      </c>
      <c r="J22" s="157">
        <f>'[1]Podklady RZ'!J357</f>
        <v>0</v>
      </c>
      <c r="K22" s="232">
        <f>'[1]Podklady RZ'!K357</f>
        <v>0</v>
      </c>
      <c r="L22" s="157">
        <f>'[1]Podklady RZ'!L357</f>
        <v>0</v>
      </c>
      <c r="M22" s="233">
        <f>'[1]Podklady RZ'!M357</f>
        <v>0</v>
      </c>
      <c r="N22" s="157">
        <f>'[1]Podklady RZ'!N357</f>
        <v>24.421210000000002</v>
      </c>
      <c r="O22" s="164">
        <f>'[1]Podklady RZ'!O357</f>
        <v>1.1422986895125239E-2</v>
      </c>
      <c r="P22" s="81"/>
      <c r="U22" s="97"/>
    </row>
    <row r="23" spans="1:21">
      <c r="A23" s="127" t="s">
        <v>236</v>
      </c>
      <c r="B23" s="232">
        <f>'[1]Podklady RZ'!B358</f>
        <v>0</v>
      </c>
      <c r="C23" s="157">
        <f>'[1]Podklady RZ'!C358</f>
        <v>0</v>
      </c>
      <c r="D23" s="233">
        <f>'[1]Podklady RZ'!D358</f>
        <v>0</v>
      </c>
      <c r="E23" s="232">
        <f>'[1]Podklady RZ'!E358</f>
        <v>0</v>
      </c>
      <c r="F23" s="157">
        <f>'[1]Podklady RZ'!F358</f>
        <v>0</v>
      </c>
      <c r="G23" s="233">
        <f>'[1]Podklady RZ'!G358</f>
        <v>0</v>
      </c>
      <c r="H23" s="157">
        <f>'[1]Podklady RZ'!H358</f>
        <v>0</v>
      </c>
      <c r="I23" s="157">
        <f>'[1]Podklady RZ'!I358</f>
        <v>0</v>
      </c>
      <c r="J23" s="157">
        <f>'[1]Podklady RZ'!J358</f>
        <v>0</v>
      </c>
      <c r="K23" s="232">
        <f>'[1]Podklady RZ'!K358</f>
        <v>0</v>
      </c>
      <c r="L23" s="157">
        <f>'[1]Podklady RZ'!L358</f>
        <v>0</v>
      </c>
      <c r="M23" s="233">
        <f>'[1]Podklady RZ'!M358</f>
        <v>0</v>
      </c>
      <c r="N23" s="157">
        <f>'[1]Podklady RZ'!N358</f>
        <v>0</v>
      </c>
      <c r="O23" s="164">
        <f>'[1]Podklady RZ'!O358</f>
        <v>0</v>
      </c>
      <c r="P23" s="81"/>
      <c r="U23" s="97"/>
    </row>
    <row r="24" spans="1:21">
      <c r="A24" s="127" t="s">
        <v>237</v>
      </c>
      <c r="B24" s="232">
        <f>'[1]Podklady RZ'!B359</f>
        <v>0</v>
      </c>
      <c r="C24" s="157">
        <f>'[1]Podklady RZ'!C359</f>
        <v>0</v>
      </c>
      <c r="D24" s="233">
        <f>'[1]Podklady RZ'!D359</f>
        <v>0</v>
      </c>
      <c r="E24" s="232">
        <f>'[1]Podklady RZ'!E359</f>
        <v>3.2149999999999998E-2</v>
      </c>
      <c r="F24" s="157">
        <f>'[1]Podklady RZ'!F359</f>
        <v>0</v>
      </c>
      <c r="G24" s="233">
        <f>'[1]Podklady RZ'!G359</f>
        <v>0</v>
      </c>
      <c r="H24" s="157">
        <f>'[1]Podklady RZ'!H359</f>
        <v>0</v>
      </c>
      <c r="I24" s="157">
        <f>'[1]Podklady RZ'!I359</f>
        <v>0.177482</v>
      </c>
      <c r="J24" s="157">
        <f>'[1]Podklady RZ'!J359</f>
        <v>0</v>
      </c>
      <c r="K24" s="232">
        <f>'[1]Podklady RZ'!K359</f>
        <v>0</v>
      </c>
      <c r="L24" s="157">
        <f>'[1]Podklady RZ'!L359</f>
        <v>5.5479999999999995E-2</v>
      </c>
      <c r="M24" s="233">
        <f>'[1]Podklady RZ'!M359</f>
        <v>0.30742999999999998</v>
      </c>
      <c r="N24" s="157">
        <f>'[1]Podklady RZ'!N359</f>
        <v>0.57254199999999988</v>
      </c>
      <c r="O24" s="164">
        <f>'[1]Podklady RZ'!O359</f>
        <v>2.7611017989368487E-3</v>
      </c>
      <c r="P24" s="81"/>
      <c r="U24" s="97"/>
    </row>
    <row r="25" spans="1:21">
      <c r="A25" s="127" t="s">
        <v>238</v>
      </c>
      <c r="B25" s="232">
        <f>'[1]Podklady RZ'!B360</f>
        <v>107.77063700000002</v>
      </c>
      <c r="C25" s="157">
        <f>'[1]Podklady RZ'!C360</f>
        <v>74.346978000000021</v>
      </c>
      <c r="D25" s="233">
        <f>'[1]Podklady RZ'!D360</f>
        <v>70.934221000000008</v>
      </c>
      <c r="E25" s="232">
        <f>'[1]Podklady RZ'!E360</f>
        <v>48.693595000000009</v>
      </c>
      <c r="F25" s="157">
        <f>'[1]Podklady RZ'!F360</f>
        <v>28.574696999999997</v>
      </c>
      <c r="G25" s="233">
        <f>'[1]Podklady RZ'!G360</f>
        <v>55.326629999999994</v>
      </c>
      <c r="H25" s="157">
        <f>'[1]Podklady RZ'!H360</f>
        <v>45.588740000000008</v>
      </c>
      <c r="I25" s="157">
        <f>'[1]Podklady RZ'!I360</f>
        <v>94.642084999999994</v>
      </c>
      <c r="J25" s="157">
        <f>'[1]Podklady RZ'!J360</f>
        <v>70.566899000000006</v>
      </c>
      <c r="K25" s="232">
        <f>'[1]Podklady RZ'!K360</f>
        <v>53.396853</v>
      </c>
      <c r="L25" s="157">
        <f>'[1]Podklady RZ'!L360</f>
        <v>83.625973000000045</v>
      </c>
      <c r="M25" s="233">
        <f>'[1]Podklady RZ'!M360</f>
        <v>103.78864999999998</v>
      </c>
      <c r="N25" s="157">
        <f>'[1]Podklady RZ'!N360</f>
        <v>837.25595800000008</v>
      </c>
      <c r="O25" s="164">
        <f>'[1]Podklady RZ'!O360</f>
        <v>4.2280497778271163E-2</v>
      </c>
      <c r="P25" s="81"/>
      <c r="U25" s="78"/>
    </row>
    <row r="26" spans="1:21" ht="13.5" customHeight="1">
      <c r="A26" s="125" t="s">
        <v>314</v>
      </c>
      <c r="B26" s="230">
        <f>'[1]Podklady RZ'!B361</f>
        <v>423.82662200000004</v>
      </c>
      <c r="C26" s="156">
        <f>'[1]Podklady RZ'!C361</f>
        <v>297.55628400000001</v>
      </c>
      <c r="D26" s="231">
        <f>'[1]Podklady RZ'!D361</f>
        <v>275.81075000000004</v>
      </c>
      <c r="E26" s="230">
        <f>'[1]Podklady RZ'!E361</f>
        <v>210.975763</v>
      </c>
      <c r="F26" s="156">
        <f>'[1]Podklady RZ'!F361</f>
        <v>123.97477700000002</v>
      </c>
      <c r="G26" s="231">
        <f>'[1]Podklady RZ'!G361</f>
        <v>78.536781000000005</v>
      </c>
      <c r="H26" s="156">
        <f>'[1]Podklady RZ'!H361</f>
        <v>73.974183000000011</v>
      </c>
      <c r="I26" s="156">
        <f>'[1]Podklady RZ'!I361</f>
        <v>67.802861000000007</v>
      </c>
      <c r="J26" s="156">
        <f>'[1]Podklady RZ'!J361</f>
        <v>133.76810900000001</v>
      </c>
      <c r="K26" s="230">
        <f>'[1]Podklady RZ'!K361</f>
        <v>267.96609100000001</v>
      </c>
      <c r="L26" s="156">
        <f>'[1]Podklady RZ'!L361</f>
        <v>369.24645100000004</v>
      </c>
      <c r="M26" s="231">
        <f>'[1]Podklady RZ'!M361</f>
        <v>448.17742899999996</v>
      </c>
      <c r="N26" s="156">
        <f>'[1]Podklady RZ'!N361</f>
        <v>2771.6161010000005</v>
      </c>
      <c r="O26" s="163">
        <f>'[1]Podklady RZ'!O361</f>
        <v>4.2040119152222673E-2</v>
      </c>
      <c r="P26" s="10"/>
      <c r="U26" s="8"/>
    </row>
    <row r="27" spans="1:21" ht="12.75" customHeight="1">
      <c r="A27" s="127" t="s">
        <v>297</v>
      </c>
      <c r="B27" s="232">
        <f>'[1]Podklady RZ'!B362</f>
        <v>25.180714999999996</v>
      </c>
      <c r="C27" s="157">
        <f>'[1]Podklady RZ'!C362</f>
        <v>18.108240000000002</v>
      </c>
      <c r="D27" s="233">
        <f>'[1]Podklady RZ'!D362</f>
        <v>14.954270999999999</v>
      </c>
      <c r="E27" s="232">
        <f>'[1]Podklady RZ'!E362</f>
        <v>10.240950999999999</v>
      </c>
      <c r="F27" s="157">
        <f>'[1]Podklady RZ'!F362</f>
        <v>6.3348309999999994</v>
      </c>
      <c r="G27" s="233">
        <f>'[1]Podklady RZ'!G362</f>
        <v>4.6642390000000002</v>
      </c>
      <c r="H27" s="157">
        <f>'[1]Podklady RZ'!H362</f>
        <v>2.8785379999999998</v>
      </c>
      <c r="I27" s="157">
        <f>'[1]Podklady RZ'!I362</f>
        <v>2.4857279999999999</v>
      </c>
      <c r="J27" s="157">
        <f>'[1]Podklady RZ'!J362</f>
        <v>4.7952360000000001</v>
      </c>
      <c r="K27" s="232">
        <f>'[1]Podklady RZ'!K362</f>
        <v>13.243690000000001</v>
      </c>
      <c r="L27" s="157">
        <f>'[1]Podklady RZ'!L362</f>
        <v>13.101692</v>
      </c>
      <c r="M27" s="233">
        <f>'[1]Podklady RZ'!M362</f>
        <v>15.702648000000002</v>
      </c>
      <c r="N27" s="157">
        <f>'[1]Podklady RZ'!N362</f>
        <v>131.69077899999999</v>
      </c>
      <c r="O27" s="164">
        <f>'[1]Podklady RZ'!O362</f>
        <v>8.9335016998846484E-3</v>
      </c>
      <c r="P27" s="81"/>
      <c r="U27" s="8"/>
    </row>
    <row r="28" spans="1:21" ht="12.75" customHeight="1">
      <c r="A28" s="127" t="s">
        <v>298</v>
      </c>
      <c r="B28" s="232">
        <f>'[1]Podklady RZ'!B363</f>
        <v>13.14579</v>
      </c>
      <c r="C28" s="157">
        <f>'[1]Podklady RZ'!C363</f>
        <v>9.6472999999999995</v>
      </c>
      <c r="D28" s="233">
        <f>'[1]Podklady RZ'!D363</f>
        <v>8.0715800000000009</v>
      </c>
      <c r="E28" s="232">
        <f>'[1]Podklady RZ'!E363</f>
        <v>7.4264299999999999</v>
      </c>
      <c r="F28" s="157">
        <f>'[1]Podklady RZ'!F363</f>
        <v>4.7906599999999999</v>
      </c>
      <c r="G28" s="233">
        <f>'[1]Podklady RZ'!G363</f>
        <v>3.0412699999999999</v>
      </c>
      <c r="H28" s="157">
        <f>'[1]Podklady RZ'!H363</f>
        <v>3.12784</v>
      </c>
      <c r="I28" s="157">
        <f>'[1]Podklady RZ'!I363</f>
        <v>2.6942499999999994</v>
      </c>
      <c r="J28" s="157">
        <f>'[1]Podklady RZ'!J363</f>
        <v>4.3778000000000006</v>
      </c>
      <c r="K28" s="232">
        <f>'[1]Podklady RZ'!K363</f>
        <v>7.8567299999999998</v>
      </c>
      <c r="L28" s="157">
        <f>'[1]Podklady RZ'!L363</f>
        <v>11.07015</v>
      </c>
      <c r="M28" s="233">
        <f>'[1]Podklady RZ'!M363</f>
        <v>13.799470000000001</v>
      </c>
      <c r="N28" s="157">
        <f>'[1]Podklady RZ'!N363</f>
        <v>89.049269999999993</v>
      </c>
      <c r="O28" s="164">
        <f>'[1]Podklady RZ'!O363</f>
        <v>3.9648746661031117E-2</v>
      </c>
      <c r="P28" s="81"/>
      <c r="U28" s="8"/>
    </row>
    <row r="29" spans="1:21" ht="12.75" customHeight="1">
      <c r="A29" s="127" t="s">
        <v>299</v>
      </c>
      <c r="B29" s="232">
        <f>'[1]Podklady RZ'!B364</f>
        <v>2.2720039999999999</v>
      </c>
      <c r="C29" s="157">
        <f>'[1]Podklady RZ'!C364</f>
        <v>1.572805</v>
      </c>
      <c r="D29" s="233">
        <f>'[1]Podklady RZ'!D364</f>
        <v>1.489876</v>
      </c>
      <c r="E29" s="232">
        <f>'[1]Podklady RZ'!E364</f>
        <v>1.1425999999999998</v>
      </c>
      <c r="F29" s="157">
        <f>'[1]Podklady RZ'!F364</f>
        <v>0.65460000000000007</v>
      </c>
      <c r="G29" s="233">
        <f>'[1]Podklady RZ'!G364</f>
        <v>0.464449</v>
      </c>
      <c r="H29" s="157">
        <f>'[1]Podklady RZ'!H364</f>
        <v>0.39471500000000004</v>
      </c>
      <c r="I29" s="157">
        <f>'[1]Podklady RZ'!I364</f>
        <v>0.34688999999999998</v>
      </c>
      <c r="J29" s="157">
        <f>'[1]Podklady RZ'!J364</f>
        <v>0.52895599999999998</v>
      </c>
      <c r="K29" s="232">
        <f>'[1]Podklady RZ'!K364</f>
        <v>1.022235</v>
      </c>
      <c r="L29" s="157">
        <f>'[1]Podklady RZ'!L364</f>
        <v>1.504578</v>
      </c>
      <c r="M29" s="233">
        <f>'[1]Podklady RZ'!M364</f>
        <v>1.7777700000000001</v>
      </c>
      <c r="N29" s="157">
        <f>'[1]Podklady RZ'!N364</f>
        <v>13.171478</v>
      </c>
      <c r="O29" s="164">
        <f>'[1]Podklady RZ'!O364</f>
        <v>2.4749727208094291E-2</v>
      </c>
      <c r="P29" s="81"/>
      <c r="U29" s="8"/>
    </row>
    <row r="30" spans="1:21" ht="12.75" customHeight="1">
      <c r="A30" s="127" t="s">
        <v>300</v>
      </c>
      <c r="B30" s="232">
        <f>'[1]Podklady RZ'!B365</f>
        <v>4.3093599999999999</v>
      </c>
      <c r="C30" s="157">
        <f>'[1]Podklady RZ'!C365</f>
        <v>2.7830909999999998</v>
      </c>
      <c r="D30" s="233">
        <f>'[1]Podklady RZ'!D365</f>
        <v>2.4794740000000002</v>
      </c>
      <c r="E30" s="232">
        <f>'[1]Podklady RZ'!E365</f>
        <v>1.885067</v>
      </c>
      <c r="F30" s="157">
        <f>'[1]Podklady RZ'!F365</f>
        <v>0.71973399999999987</v>
      </c>
      <c r="G30" s="233">
        <f>'[1]Podklady RZ'!G365</f>
        <v>0.31115199999999998</v>
      </c>
      <c r="H30" s="157">
        <f>'[1]Podklady RZ'!H365</f>
        <v>0.24990899999999999</v>
      </c>
      <c r="I30" s="157">
        <f>'[1]Podklady RZ'!I365</f>
        <v>0.19258400000000001</v>
      </c>
      <c r="J30" s="157">
        <f>'[1]Podklady RZ'!J365</f>
        <v>0.41374</v>
      </c>
      <c r="K30" s="232">
        <f>'[1]Podklady RZ'!K365</f>
        <v>1.4400759999999999</v>
      </c>
      <c r="L30" s="157">
        <f>'[1]Podklady RZ'!L365</f>
        <v>2.7750030000000003</v>
      </c>
      <c r="M30" s="233">
        <f>'[1]Podklady RZ'!M365</f>
        <v>2.5949839999999997</v>
      </c>
      <c r="N30" s="157">
        <f>'[1]Podklady RZ'!N365</f>
        <v>20.154174000000001</v>
      </c>
      <c r="O30" s="164">
        <f>'[1]Podklady RZ'!O365</f>
        <v>8.4803732032164528E-2</v>
      </c>
      <c r="P30" s="81"/>
    </row>
    <row r="31" spans="1:21">
      <c r="A31" s="127" t="s">
        <v>301</v>
      </c>
      <c r="B31" s="232">
        <f>'[1]Podklady RZ'!B366</f>
        <v>0.50131999999999999</v>
      </c>
      <c r="C31" s="157">
        <f>'[1]Podklady RZ'!C366</f>
        <v>0.76549</v>
      </c>
      <c r="D31" s="233">
        <f>'[1]Podklady RZ'!D366</f>
        <v>0.77968000000000004</v>
      </c>
      <c r="E31" s="232">
        <f>'[1]Podklady RZ'!E366</f>
        <v>0.44189999999999996</v>
      </c>
      <c r="F31" s="157">
        <f>'[1]Podklady RZ'!F366</f>
        <v>0.56847000000000003</v>
      </c>
      <c r="G31" s="233">
        <f>'[1]Podklady RZ'!G366</f>
        <v>0.21439</v>
      </c>
      <c r="H31" s="157">
        <f>'[1]Podklady RZ'!H366</f>
        <v>0.13263999999999998</v>
      </c>
      <c r="I31" s="157">
        <f>'[1]Podklady RZ'!I366</f>
        <v>0.16363</v>
      </c>
      <c r="J31" s="157">
        <f>'[1]Podklady RZ'!J366</f>
        <v>0.27273999999999998</v>
      </c>
      <c r="K31" s="232">
        <f>'[1]Podklady RZ'!K366</f>
        <v>0.56955</v>
      </c>
      <c r="L31" s="157">
        <f>'[1]Podklady RZ'!L366</f>
        <v>0.77290000000000003</v>
      </c>
      <c r="M31" s="233">
        <f>'[1]Podklady RZ'!M366</f>
        <v>0.63678999999999997</v>
      </c>
      <c r="N31" s="157">
        <f>'[1]Podklady RZ'!N366</f>
        <v>5.8194999999999997</v>
      </c>
      <c r="O31" s="164">
        <f>'[1]Podklady RZ'!O366</f>
        <v>1.1031754597090142E-2</v>
      </c>
      <c r="P31" s="81"/>
    </row>
    <row r="32" spans="1:21">
      <c r="A32" s="127" t="s">
        <v>302</v>
      </c>
      <c r="B32" s="232">
        <f>'[1]Podklady RZ'!B367</f>
        <v>240.89442700000004</v>
      </c>
      <c r="C32" s="157">
        <f>'[1]Podklady RZ'!C367</f>
        <v>168.670659</v>
      </c>
      <c r="D32" s="233">
        <f>'[1]Podklady RZ'!D367</f>
        <v>159.96653300000003</v>
      </c>
      <c r="E32" s="232">
        <f>'[1]Podklady RZ'!E367</f>
        <v>120.94810599999998</v>
      </c>
      <c r="F32" s="157">
        <f>'[1]Podklady RZ'!F367</f>
        <v>72.953692000000004</v>
      </c>
      <c r="G32" s="233">
        <f>'[1]Podklady RZ'!G367</f>
        <v>45.488306999999999</v>
      </c>
      <c r="H32" s="157">
        <f>'[1]Podklady RZ'!H367</f>
        <v>42.06793600000001</v>
      </c>
      <c r="I32" s="157">
        <f>'[1]Podklady RZ'!I367</f>
        <v>40.398273000000003</v>
      </c>
      <c r="J32" s="157">
        <f>'[1]Podklady RZ'!J367</f>
        <v>87.187719000000001</v>
      </c>
      <c r="K32" s="232">
        <f>'[1]Podklady RZ'!K367</f>
        <v>165.70172399999998</v>
      </c>
      <c r="L32" s="157">
        <f>'[1]Podklady RZ'!L367</f>
        <v>234.65260500000005</v>
      </c>
      <c r="M32" s="233">
        <f>'[1]Podklady RZ'!M367</f>
        <v>286.41656999999998</v>
      </c>
      <c r="N32" s="157">
        <f>'[1]Podklady RZ'!N367</f>
        <v>1665.3465510000001</v>
      </c>
      <c r="O32" s="164">
        <f>'[1]Podklady RZ'!O367</f>
        <v>5.382680718301084E-2</v>
      </c>
      <c r="P32" s="81"/>
    </row>
    <row r="33" spans="1:16">
      <c r="A33" s="127" t="s">
        <v>303</v>
      </c>
      <c r="B33" s="232">
        <f>'[1]Podklady RZ'!B368</f>
        <v>114.05104300000001</v>
      </c>
      <c r="C33" s="157">
        <f>'[1]Podklady RZ'!C368</f>
        <v>79.915335999999996</v>
      </c>
      <c r="D33" s="233">
        <f>'[1]Podklady RZ'!D368</f>
        <v>73.078259000000003</v>
      </c>
      <c r="E33" s="232">
        <f>'[1]Podklady RZ'!E368</f>
        <v>57.066597000000002</v>
      </c>
      <c r="F33" s="157">
        <f>'[1]Podklady RZ'!F368</f>
        <v>31.322710000000008</v>
      </c>
      <c r="G33" s="233">
        <f>'[1]Podklady RZ'!G368</f>
        <v>20.127266000000002</v>
      </c>
      <c r="H33" s="157">
        <f>'[1]Podklady RZ'!H368</f>
        <v>17.810098000000004</v>
      </c>
      <c r="I33" s="157">
        <f>'[1]Podklady RZ'!I368</f>
        <v>16.473546000000002</v>
      </c>
      <c r="J33" s="157">
        <f>'[1]Podklady RZ'!J368</f>
        <v>26.722904000000003</v>
      </c>
      <c r="K33" s="232">
        <f>'[1]Podklady RZ'!K368</f>
        <v>57.633703999999994</v>
      </c>
      <c r="L33" s="157">
        <f>'[1]Podklady RZ'!L368</f>
        <v>84.690506000000013</v>
      </c>
      <c r="M33" s="233">
        <f>'[1]Podklady RZ'!M368</f>
        <v>103.33382999999999</v>
      </c>
      <c r="N33" s="157">
        <f>'[1]Podklady RZ'!N368</f>
        <v>682.22579900000017</v>
      </c>
      <c r="O33" s="164">
        <f>'[1]Podklady RZ'!O368</f>
        <v>4.4884258494750598E-2</v>
      </c>
      <c r="P33" s="81"/>
    </row>
    <row r="34" spans="1:16">
      <c r="A34" s="127" t="s">
        <v>236</v>
      </c>
      <c r="B34" s="232">
        <f>'[1]Podklady RZ'!B369</f>
        <v>23.471963000000002</v>
      </c>
      <c r="C34" s="157">
        <f>'[1]Podklady RZ'!C369</f>
        <v>16.093363</v>
      </c>
      <c r="D34" s="233">
        <f>'[1]Podklady RZ'!D369</f>
        <v>14.991076999999999</v>
      </c>
      <c r="E34" s="232">
        <f>'[1]Podklady RZ'!E369</f>
        <v>11.824112000000001</v>
      </c>
      <c r="F34" s="157">
        <f>'[1]Podklady RZ'!F369</f>
        <v>6.6300799999999995</v>
      </c>
      <c r="G34" s="233">
        <f>'[1]Podklady RZ'!G369</f>
        <v>4.225708</v>
      </c>
      <c r="H34" s="157">
        <f>'[1]Podklady RZ'!H369</f>
        <v>7.3125069999999992</v>
      </c>
      <c r="I34" s="157">
        <f>'[1]Podklady RZ'!I369</f>
        <v>5.0479599999999998</v>
      </c>
      <c r="J34" s="157">
        <f>'[1]Podklady RZ'!J369</f>
        <v>9.4690139999999996</v>
      </c>
      <c r="K34" s="232">
        <f>'[1]Podklady RZ'!K369</f>
        <v>20.498381999999999</v>
      </c>
      <c r="L34" s="157">
        <f>'[1]Podklady RZ'!L369</f>
        <v>20.679016999999998</v>
      </c>
      <c r="M34" s="233">
        <f>'[1]Podklady RZ'!M369</f>
        <v>23.915367000000003</v>
      </c>
      <c r="N34" s="157">
        <f>'[1]Podklady RZ'!N369</f>
        <v>164.15854999999999</v>
      </c>
      <c r="O34" s="164">
        <f>'[1]Podklady RZ'!O369</f>
        <v>0.1090980407157298</v>
      </c>
      <c r="P34" s="81"/>
    </row>
    <row r="35" spans="1:16" ht="11.45" customHeight="1">
      <c r="A35" s="151" t="s">
        <v>315</v>
      </c>
      <c r="B35" s="65"/>
      <c r="C35" s="65"/>
      <c r="D35" s="8"/>
      <c r="F35" s="10"/>
      <c r="G35" s="10"/>
      <c r="H35" s="10"/>
      <c r="I35" s="10"/>
      <c r="J35" s="10"/>
      <c r="K35" s="10"/>
      <c r="O35" s="3"/>
    </row>
    <row r="36" spans="1:16">
      <c r="A36" s="151"/>
      <c r="B36" s="65"/>
      <c r="C36" s="65"/>
    </row>
    <row r="37" spans="1:16">
      <c r="B37" s="8"/>
      <c r="C37" s="8"/>
      <c r="D37" s="8"/>
    </row>
    <row r="38" spans="1:16">
      <c r="B38" s="8"/>
      <c r="C38" s="8"/>
      <c r="D38" s="8"/>
    </row>
    <row r="39" spans="1:16">
      <c r="B39" s="8"/>
      <c r="C39" s="8"/>
      <c r="D39" s="8"/>
      <c r="M39" s="10" t="s">
        <v>316</v>
      </c>
      <c r="N39" s="84">
        <f>O7</f>
        <v>7.4701418657841689E-2</v>
      </c>
    </row>
    <row r="40" spans="1:16">
      <c r="B40" s="1"/>
      <c r="C40" s="1"/>
      <c r="D40" s="1"/>
      <c r="M40" s="10" t="s">
        <v>215</v>
      </c>
      <c r="N40" s="84">
        <f>O8</f>
        <v>4.7825771514091328E-2</v>
      </c>
    </row>
    <row r="41" spans="1:16">
      <c r="B41" s="8"/>
      <c r="C41" s="8"/>
      <c r="D41" s="8"/>
      <c r="M41" s="10" t="s">
        <v>219</v>
      </c>
      <c r="N41" s="84">
        <f>O9</f>
        <v>4.334585363693997E-2</v>
      </c>
    </row>
  </sheetData>
  <mergeCells count="6">
    <mergeCell ref="O5:O6"/>
    <mergeCell ref="B5:D5"/>
    <mergeCell ref="E5:G5"/>
    <mergeCell ref="H5:J5"/>
    <mergeCell ref="K5:M5"/>
    <mergeCell ref="N5:N6"/>
  </mergeCells>
  <conditionalFormatting sqref="O10:O25">
    <cfRule type="dataBar" priority="2">
      <dataBar>
        <cfvo type="num" val="0"/>
        <cfvo type="num" val="1"/>
        <color theme="9"/>
      </dataBar>
      <extLst>
        <ext xmlns:x14="http://schemas.microsoft.com/office/spreadsheetml/2009/9/main" uri="{B025F937-C7B1-47D3-B67F-A62EFF666E3E}">
          <x14:id>{DDC7855E-897A-4F10-AF75-4E27822A60E4}</x14:id>
        </ext>
      </extLst>
    </cfRule>
  </conditionalFormatting>
  <conditionalFormatting sqref="O27:O34">
    <cfRule type="dataBar" priority="1">
      <dataBar>
        <cfvo type="num" val="0"/>
        <cfvo type="num" val="1"/>
        <color theme="9"/>
      </dataBar>
      <extLst>
        <ext xmlns:x14="http://schemas.microsoft.com/office/spreadsheetml/2009/9/main" uri="{B025F937-C7B1-47D3-B67F-A62EFF666E3E}">
          <x14:id>{AEA8BA17-C5E5-493C-920B-4FEF140B35FD}</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DDC7855E-897A-4F10-AF75-4E27822A60E4}">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 xmlns:xm="http://schemas.microsoft.com/office/excel/2006/main">
          <x14:cfRule type="dataBar" id="{AEA8BA17-C5E5-493C-920B-4FEF140B35FD}">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34">
    <tabColor rgb="FF92D050"/>
  </sheetPr>
  <dimension ref="A1:U41"/>
  <sheetViews>
    <sheetView showGridLines="0" view="pageBreakPreview" zoomScaleNormal="70" zoomScaleSheetLayoutView="100" workbookViewId="0">
      <selection activeCell="T25" sqref="T25"/>
    </sheetView>
  </sheetViews>
  <sheetFormatPr defaultColWidth="9.140625" defaultRowHeight="12"/>
  <cols>
    <col min="1" max="1" width="31.7109375" style="7" customWidth="1"/>
    <col min="2" max="7" width="7.7109375" style="7" customWidth="1"/>
    <col min="8" max="9" width="8" style="7" customWidth="1"/>
    <col min="10" max="10" width="8.7109375" style="7" customWidth="1"/>
    <col min="11" max="11" width="8" style="7" customWidth="1"/>
    <col min="12" max="12" width="8.28515625" style="7" customWidth="1"/>
    <col min="13" max="13" width="8.7109375" style="7" customWidth="1"/>
    <col min="14" max="14" width="8.42578125" style="7" customWidth="1"/>
    <col min="15" max="15" width="7.85546875" style="7" customWidth="1"/>
    <col min="16" max="21" width="9.140625" style="7" customWidth="1"/>
    <col min="22" max="16384" width="9.140625" style="7"/>
  </cols>
  <sheetData>
    <row r="1" spans="1:21" ht="18">
      <c r="A1" s="193" t="s">
        <v>320</v>
      </c>
      <c r="O1" s="195" t="str">
        <f>'3'!N1</f>
        <v>2022</v>
      </c>
    </row>
    <row r="2" spans="1:21" ht="1.5" customHeight="1">
      <c r="F2" s="10"/>
      <c r="G2" s="10"/>
      <c r="H2" s="10"/>
      <c r="I2" s="10"/>
      <c r="J2" s="10"/>
      <c r="K2" s="10"/>
    </row>
    <row r="3" spans="1:21" ht="12" customHeight="1">
      <c r="F3" s="10"/>
      <c r="G3" s="10"/>
      <c r="H3" s="10"/>
      <c r="I3" s="10"/>
      <c r="J3" s="10"/>
      <c r="K3" s="10"/>
    </row>
    <row r="4" spans="1:21">
      <c r="B4" s="22"/>
      <c r="C4" s="22"/>
      <c r="D4" s="22"/>
      <c r="E4" s="22"/>
      <c r="F4" s="10"/>
      <c r="K4" s="10"/>
      <c r="L4" s="9"/>
    </row>
    <row r="5" spans="1:21" ht="12.75" customHeight="1">
      <c r="A5" s="131"/>
      <c r="B5" s="271" t="s">
        <v>198</v>
      </c>
      <c r="C5" s="272"/>
      <c r="D5" s="273"/>
      <c r="E5" s="271" t="s">
        <v>199</v>
      </c>
      <c r="F5" s="272"/>
      <c r="G5" s="273"/>
      <c r="H5" s="272" t="s">
        <v>200</v>
      </c>
      <c r="I5" s="272"/>
      <c r="J5" s="272"/>
      <c r="K5" s="271" t="s">
        <v>201</v>
      </c>
      <c r="L5" s="272"/>
      <c r="M5" s="273"/>
      <c r="N5" s="274" t="s">
        <v>214</v>
      </c>
      <c r="O5" s="281" t="s">
        <v>309</v>
      </c>
    </row>
    <row r="6" spans="1:21">
      <c r="A6" s="130"/>
      <c r="B6" s="254" t="s">
        <v>202</v>
      </c>
      <c r="C6" s="255" t="s">
        <v>203</v>
      </c>
      <c r="D6" s="256" t="s">
        <v>204</v>
      </c>
      <c r="E6" s="254" t="s">
        <v>205</v>
      </c>
      <c r="F6" s="255" t="s">
        <v>206</v>
      </c>
      <c r="G6" s="256" t="s">
        <v>207</v>
      </c>
      <c r="H6" s="255" t="s">
        <v>208</v>
      </c>
      <c r="I6" s="255" t="s">
        <v>209</v>
      </c>
      <c r="J6" s="255" t="s">
        <v>210</v>
      </c>
      <c r="K6" s="254" t="s">
        <v>211</v>
      </c>
      <c r="L6" s="255" t="s">
        <v>212</v>
      </c>
      <c r="M6" s="256" t="s">
        <v>213</v>
      </c>
      <c r="N6" s="274"/>
      <c r="O6" s="281"/>
      <c r="P6" s="10"/>
      <c r="U6" s="10"/>
    </row>
    <row r="7" spans="1:21">
      <c r="A7" s="124" t="s">
        <v>310</v>
      </c>
      <c r="B7" s="230">
        <f>'[1]Podklady RZ'!B377</f>
        <v>638.88810000000035</v>
      </c>
      <c r="C7" s="156">
        <f>'[1]Podklady RZ'!C377</f>
        <v>624.19960000000037</v>
      </c>
      <c r="D7" s="231">
        <f>'[1]Podklady RZ'!D377</f>
        <v>624.15660000000037</v>
      </c>
      <c r="E7" s="230">
        <f>'[1]Podklady RZ'!E377</f>
        <v>624.70060000000035</v>
      </c>
      <c r="F7" s="156">
        <f>'[1]Podklady RZ'!F377</f>
        <v>624.70060000000035</v>
      </c>
      <c r="G7" s="231">
        <f>'[1]Podklady RZ'!G377</f>
        <v>624.70460000000026</v>
      </c>
      <c r="H7" s="156">
        <f>'[1]Podklady RZ'!H377</f>
        <v>624.63070000000027</v>
      </c>
      <c r="I7" s="156">
        <f>'[1]Podklady RZ'!I377</f>
        <v>624.53020000000026</v>
      </c>
      <c r="J7" s="156">
        <f>'[1]Podklady RZ'!J377</f>
        <v>624.52720000000022</v>
      </c>
      <c r="K7" s="230">
        <f>'[1]Podklady RZ'!K377</f>
        <v>625.74760000000026</v>
      </c>
      <c r="L7" s="156">
        <f>'[1]Podklady RZ'!L377</f>
        <v>626.30200000000025</v>
      </c>
      <c r="M7" s="231">
        <f>'[1]Podklady RZ'!M377</f>
        <v>625.74760000000026</v>
      </c>
      <c r="N7" s="156">
        <f>'[1]Podklady RZ'!N377</f>
        <v>625.74760000000026</v>
      </c>
      <c r="O7" s="162">
        <f>'[1]Podklady RZ'!O377</f>
        <v>1.6620845588670857E-2</v>
      </c>
      <c r="P7" s="10"/>
      <c r="U7" s="56"/>
    </row>
    <row r="8" spans="1:21">
      <c r="A8" s="124" t="s">
        <v>311</v>
      </c>
      <c r="B8" s="230">
        <f>'[1]Podklady RZ'!B378</f>
        <v>490.56129800000014</v>
      </c>
      <c r="C8" s="156">
        <f>'[1]Podklady RZ'!C378</f>
        <v>365.21910999999994</v>
      </c>
      <c r="D8" s="231">
        <f>'[1]Podklady RZ'!D378</f>
        <v>353.43575800000008</v>
      </c>
      <c r="E8" s="230">
        <f>'[1]Podklady RZ'!E378</f>
        <v>285.72110199999997</v>
      </c>
      <c r="F8" s="156">
        <f>'[1]Podklady RZ'!F378</f>
        <v>214.44579300000004</v>
      </c>
      <c r="G8" s="231">
        <f>'[1]Podklady RZ'!G378</f>
        <v>172.24143899999999</v>
      </c>
      <c r="H8" s="156">
        <f>'[1]Podklady RZ'!H378</f>
        <v>126.72406899999997</v>
      </c>
      <c r="I8" s="156">
        <f>'[1]Podklady RZ'!I378</f>
        <v>157.06299399999995</v>
      </c>
      <c r="J8" s="156">
        <f>'[1]Podklady RZ'!J378</f>
        <v>206.44005100000004</v>
      </c>
      <c r="K8" s="230">
        <f>'[1]Podklady RZ'!K378</f>
        <v>297.81591900000006</v>
      </c>
      <c r="L8" s="156">
        <f>'[1]Podklady RZ'!L378</f>
        <v>408.27791400000007</v>
      </c>
      <c r="M8" s="231">
        <f>'[1]Podklady RZ'!M378</f>
        <v>453.65003699999994</v>
      </c>
      <c r="N8" s="156">
        <f>'[1]Podklady RZ'!N378</f>
        <v>3531.5954840000004</v>
      </c>
      <c r="O8" s="162">
        <f>'[1]Podklady RZ'!O378</f>
        <v>2.6585959876525796E-2</v>
      </c>
      <c r="P8" s="10"/>
      <c r="U8" s="56"/>
    </row>
    <row r="9" spans="1:21">
      <c r="A9" s="124" t="s">
        <v>312</v>
      </c>
      <c r="B9" s="230">
        <f>'[1]Podklady RZ'!B379</f>
        <v>247.49718799999999</v>
      </c>
      <c r="C9" s="156">
        <f>'[1]Podklady RZ'!C379</f>
        <v>172.45142800000002</v>
      </c>
      <c r="D9" s="231">
        <f>'[1]Podklady RZ'!D379</f>
        <v>162.058221</v>
      </c>
      <c r="E9" s="230">
        <f>'[1]Podklady RZ'!E379</f>
        <v>110.38747599999999</v>
      </c>
      <c r="F9" s="156">
        <f>'[1]Podklady RZ'!F379</f>
        <v>62.338808999999998</v>
      </c>
      <c r="G9" s="231">
        <f>'[1]Podklady RZ'!G379</f>
        <v>44.652833999999999</v>
      </c>
      <c r="H9" s="156">
        <f>'[1]Podklady RZ'!H379</f>
        <v>38.760276999999988</v>
      </c>
      <c r="I9" s="156">
        <f>'[1]Podklady RZ'!I379</f>
        <v>38.511454000000001</v>
      </c>
      <c r="J9" s="156">
        <f>'[1]Podklady RZ'!J379</f>
        <v>62.793507000000005</v>
      </c>
      <c r="K9" s="230">
        <f>'[1]Podklady RZ'!K379</f>
        <v>125.39640499999999</v>
      </c>
      <c r="L9" s="156">
        <f>'[1]Podklady RZ'!L379</f>
        <v>193.46769599999999</v>
      </c>
      <c r="M9" s="231">
        <f>'[1]Podklady RZ'!M379</f>
        <v>228.66250700000006</v>
      </c>
      <c r="N9" s="156">
        <f>'[1]Podklady RZ'!N379</f>
        <v>1486.9778019999999</v>
      </c>
      <c r="O9" s="163">
        <f>'[1]Podklady RZ'!O379</f>
        <v>2.0368836721475918E-2</v>
      </c>
      <c r="P9" s="81"/>
      <c r="U9" s="83"/>
    </row>
    <row r="10" spans="1:21">
      <c r="A10" s="127" t="s">
        <v>223</v>
      </c>
      <c r="B10" s="232">
        <f>'[1]Podklady RZ'!B380</f>
        <v>102.60765000000001</v>
      </c>
      <c r="C10" s="157">
        <f>'[1]Podklady RZ'!C380</f>
        <v>67.478529999999992</v>
      </c>
      <c r="D10" s="233">
        <f>'[1]Podklady RZ'!D380</f>
        <v>61.305140000000002</v>
      </c>
      <c r="E10" s="232">
        <f>'[1]Podklady RZ'!E380</f>
        <v>44.733590000000007</v>
      </c>
      <c r="F10" s="157">
        <f>'[1]Podklady RZ'!F380</f>
        <v>25.572603999999998</v>
      </c>
      <c r="G10" s="233">
        <f>'[1]Podklady RZ'!G380</f>
        <v>18.407641999999999</v>
      </c>
      <c r="H10" s="157">
        <f>'[1]Podklady RZ'!H380</f>
        <v>14.982434000000001</v>
      </c>
      <c r="I10" s="157">
        <f>'[1]Podklady RZ'!I380</f>
        <v>14.585471999999999</v>
      </c>
      <c r="J10" s="157">
        <f>'[1]Podklady RZ'!J380</f>
        <v>26.065489000000007</v>
      </c>
      <c r="K10" s="232">
        <f>'[1]Podklady RZ'!K380</f>
        <v>52.368001999999997</v>
      </c>
      <c r="L10" s="157">
        <f>'[1]Podklady RZ'!L380</f>
        <v>83.288173999999984</v>
      </c>
      <c r="M10" s="233">
        <f>'[1]Podklady RZ'!M380</f>
        <v>100.67550499999999</v>
      </c>
      <c r="N10" s="157">
        <f>'[1]Podklady RZ'!N380</f>
        <v>612.07023200000003</v>
      </c>
      <c r="O10" s="164">
        <f>'[1]Podklady RZ'!O380</f>
        <v>6.7198528333837743E-2</v>
      </c>
      <c r="P10" s="81"/>
      <c r="U10" s="97"/>
    </row>
    <row r="11" spans="1:21">
      <c r="A11" s="127" t="s">
        <v>224</v>
      </c>
      <c r="B11" s="232">
        <f>'[1]Podklady RZ'!B381</f>
        <v>5.4312640000000005</v>
      </c>
      <c r="C11" s="157">
        <f>'[1]Podklady RZ'!C381</f>
        <v>4.8838459999999992</v>
      </c>
      <c r="D11" s="233">
        <f>'[1]Podklady RZ'!D381</f>
        <v>3.9294690000000001</v>
      </c>
      <c r="E11" s="232">
        <f>'[1]Podklady RZ'!E381</f>
        <v>3.2950689999999998</v>
      </c>
      <c r="F11" s="157">
        <f>'[1]Podklady RZ'!F381</f>
        <v>2.3582349999999996</v>
      </c>
      <c r="G11" s="233">
        <f>'[1]Podklady RZ'!G381</f>
        <v>1.4029529999999999</v>
      </c>
      <c r="H11" s="157">
        <f>'[1]Podklady RZ'!H381</f>
        <v>0.96603600000000001</v>
      </c>
      <c r="I11" s="157">
        <f>'[1]Podklady RZ'!I381</f>
        <v>1.05253</v>
      </c>
      <c r="J11" s="157">
        <f>'[1]Podklady RZ'!J381</f>
        <v>1.8264639999999999</v>
      </c>
      <c r="K11" s="232">
        <f>'[1]Podklady RZ'!K381</f>
        <v>3.2584110000000002</v>
      </c>
      <c r="L11" s="157">
        <f>'[1]Podklady RZ'!L381</f>
        <v>4.6956659999999992</v>
      </c>
      <c r="M11" s="233">
        <f>'[1]Podklady RZ'!M381</f>
        <v>4.9234360000000006</v>
      </c>
      <c r="N11" s="157">
        <f>'[1]Podklady RZ'!N381</f>
        <v>38.023378999999998</v>
      </c>
      <c r="O11" s="164">
        <f>'[1]Podklady RZ'!O381</f>
        <v>7.6739421679697994E-2</v>
      </c>
      <c r="P11" s="81"/>
      <c r="U11" s="97"/>
    </row>
    <row r="12" spans="1:21">
      <c r="A12" s="127" t="s">
        <v>225</v>
      </c>
      <c r="B12" s="232">
        <f>'[1]Podklady RZ'!B382</f>
        <v>0</v>
      </c>
      <c r="C12" s="157">
        <f>'[1]Podklady RZ'!C382</f>
        <v>0</v>
      </c>
      <c r="D12" s="233">
        <f>'[1]Podklady RZ'!D382</f>
        <v>0</v>
      </c>
      <c r="E12" s="232">
        <f>'[1]Podklady RZ'!E382</f>
        <v>0</v>
      </c>
      <c r="F12" s="157">
        <f>'[1]Podklady RZ'!F382</f>
        <v>0</v>
      </c>
      <c r="G12" s="233">
        <f>'[1]Podklady RZ'!G382</f>
        <v>0</v>
      </c>
      <c r="H12" s="157">
        <f>'[1]Podklady RZ'!H382</f>
        <v>0</v>
      </c>
      <c r="I12" s="157">
        <f>'[1]Podklady RZ'!I382</f>
        <v>0</v>
      </c>
      <c r="J12" s="157">
        <f>'[1]Podklady RZ'!J382</f>
        <v>0</v>
      </c>
      <c r="K12" s="232">
        <f>'[1]Podklady RZ'!K382</f>
        <v>0</v>
      </c>
      <c r="L12" s="157">
        <f>'[1]Podklady RZ'!L382</f>
        <v>0</v>
      </c>
      <c r="M12" s="233">
        <f>'[1]Podklady RZ'!M382</f>
        <v>0</v>
      </c>
      <c r="N12" s="157">
        <f>'[1]Podklady RZ'!N382</f>
        <v>0</v>
      </c>
      <c r="O12" s="164">
        <f>'[1]Podklady RZ'!O382</f>
        <v>0</v>
      </c>
      <c r="P12" s="81"/>
      <c r="U12" s="97"/>
    </row>
    <row r="13" spans="1:21">
      <c r="A13" s="127" t="s">
        <v>226</v>
      </c>
      <c r="B13" s="232">
        <f>'[1]Podklady RZ'!B383</f>
        <v>0</v>
      </c>
      <c r="C13" s="157">
        <f>'[1]Podklady RZ'!C383</f>
        <v>0</v>
      </c>
      <c r="D13" s="233">
        <f>'[1]Podklady RZ'!D383</f>
        <v>0</v>
      </c>
      <c r="E13" s="232">
        <f>'[1]Podklady RZ'!E383</f>
        <v>7.0000000000000001E-3</v>
      </c>
      <c r="F13" s="157">
        <f>'[1]Podklady RZ'!F383</f>
        <v>1.0999999999999999E-2</v>
      </c>
      <c r="G13" s="233">
        <f>'[1]Podklady RZ'!G383</f>
        <v>1.4E-2</v>
      </c>
      <c r="H13" s="157">
        <f>'[1]Podklady RZ'!H383</f>
        <v>1.6E-2</v>
      </c>
      <c r="I13" s="157">
        <f>'[1]Podklady RZ'!I383</f>
        <v>3.5999999999999997E-2</v>
      </c>
      <c r="J13" s="157">
        <f>'[1]Podklady RZ'!J383</f>
        <v>3.1E-2</v>
      </c>
      <c r="K13" s="232">
        <f>'[1]Podklady RZ'!K383</f>
        <v>0.45339999999999997</v>
      </c>
      <c r="L13" s="157">
        <f>'[1]Podklady RZ'!L383</f>
        <v>0.49925000000000003</v>
      </c>
      <c r="M13" s="233">
        <f>'[1]Podklady RZ'!M383</f>
        <v>0.49983</v>
      </c>
      <c r="N13" s="157">
        <f>'[1]Podklady RZ'!N383</f>
        <v>1.56748</v>
      </c>
      <c r="O13" s="164">
        <f>'[1]Podklady RZ'!O383</f>
        <v>1.7758261177699176E-2</v>
      </c>
      <c r="P13" s="81"/>
      <c r="U13" s="97"/>
    </row>
    <row r="14" spans="1:21">
      <c r="A14" s="127" t="s">
        <v>227</v>
      </c>
      <c r="B14" s="232">
        <f>'[1]Podklady RZ'!B384</f>
        <v>1.4999999999999999E-2</v>
      </c>
      <c r="C14" s="157">
        <f>'[1]Podklady RZ'!C384</f>
        <v>4.4700000000000004E-2</v>
      </c>
      <c r="D14" s="233">
        <f>'[1]Podklady RZ'!D384</f>
        <v>3.7499999999999999E-2</v>
      </c>
      <c r="E14" s="232">
        <f>'[1]Podklady RZ'!E384</f>
        <v>2.46E-2</v>
      </c>
      <c r="F14" s="157">
        <f>'[1]Podklady RZ'!F384</f>
        <v>2.58E-2</v>
      </c>
      <c r="G14" s="233">
        <f>'[1]Podklady RZ'!G384</f>
        <v>3.44E-2</v>
      </c>
      <c r="H14" s="157">
        <f>'[1]Podklady RZ'!H384</f>
        <v>3.5700000000000003E-2</v>
      </c>
      <c r="I14" s="157">
        <f>'[1]Podklady RZ'!I384</f>
        <v>3.4200000000000001E-2</v>
      </c>
      <c r="J14" s="157">
        <f>'[1]Podklady RZ'!J384</f>
        <v>5.1999999999999998E-2</v>
      </c>
      <c r="K14" s="232">
        <f>'[1]Podklady RZ'!K384</f>
        <v>8.1500000000000003E-2</v>
      </c>
      <c r="L14" s="157">
        <f>'[1]Podklady RZ'!L384</f>
        <v>5.5219999999999998E-2</v>
      </c>
      <c r="M14" s="233">
        <f>'[1]Podklady RZ'!M384</f>
        <v>2.7600000000000003E-2</v>
      </c>
      <c r="N14" s="157">
        <f>'[1]Podklady RZ'!N384</f>
        <v>0.46822000000000003</v>
      </c>
      <c r="O14" s="164">
        <f>'[1]Podklady RZ'!O384</f>
        <v>4.9710234729197335E-3</v>
      </c>
      <c r="P14" s="81"/>
      <c r="U14" s="97"/>
    </row>
    <row r="15" spans="1:21">
      <c r="A15" s="127" t="s">
        <v>228</v>
      </c>
      <c r="B15" s="232">
        <f>'[1]Podklady RZ'!B385</f>
        <v>3.8999999999999998E-3</v>
      </c>
      <c r="C15" s="157">
        <f>'[1]Podklady RZ'!C385</f>
        <v>5.1999999999999998E-3</v>
      </c>
      <c r="D15" s="233">
        <f>'[1]Podklady RZ'!D385</f>
        <v>1.1599999999999999E-2</v>
      </c>
      <c r="E15" s="232">
        <f>'[1]Podklady RZ'!E385</f>
        <v>1.6399999999999998E-2</v>
      </c>
      <c r="F15" s="157">
        <f>'[1]Podklady RZ'!F385</f>
        <v>2.0899999999999998E-2</v>
      </c>
      <c r="G15" s="233">
        <f>'[1]Podklady RZ'!G385</f>
        <v>2.2600000000000002E-2</v>
      </c>
      <c r="H15" s="157">
        <f>'[1]Podklady RZ'!H385</f>
        <v>2.3E-2</v>
      </c>
      <c r="I15" s="157">
        <f>'[1]Podklady RZ'!I385</f>
        <v>2.2100000000000002E-2</v>
      </c>
      <c r="J15" s="157">
        <f>'[1]Podklady RZ'!J385</f>
        <v>1.26E-2</v>
      </c>
      <c r="K15" s="232">
        <f>'[1]Podklady RZ'!K385</f>
        <v>8.6E-3</v>
      </c>
      <c r="L15" s="157">
        <f>'[1]Podklady RZ'!L385</f>
        <v>5.4000000000000003E-3</v>
      </c>
      <c r="M15" s="233">
        <f>'[1]Podklady RZ'!M385</f>
        <v>3.8999999999999998E-3</v>
      </c>
      <c r="N15" s="157">
        <f>'[1]Podklady RZ'!N385</f>
        <v>0.15619999999999998</v>
      </c>
      <c r="O15" s="164">
        <f>'[1]Podklady RZ'!O385</f>
        <v>7.8245183938798438E-2</v>
      </c>
      <c r="P15" s="81"/>
      <c r="U15" s="97"/>
    </row>
    <row r="16" spans="1:21">
      <c r="A16" s="127" t="s">
        <v>229</v>
      </c>
      <c r="B16" s="232">
        <f>'[1]Podklady RZ'!B386</f>
        <v>40.752271999999998</v>
      </c>
      <c r="C16" s="157">
        <f>'[1]Podklady RZ'!C386</f>
        <v>27.472013999999998</v>
      </c>
      <c r="D16" s="233">
        <f>'[1]Podklady RZ'!D386</f>
        <v>25.536621</v>
      </c>
      <c r="E16" s="232">
        <f>'[1]Podklady RZ'!E386</f>
        <v>17.869454000000001</v>
      </c>
      <c r="F16" s="157">
        <f>'[1]Podklady RZ'!F386</f>
        <v>9.8716929999999987</v>
      </c>
      <c r="G16" s="233">
        <f>'[1]Podklady RZ'!G386</f>
        <v>0.50800000000000001</v>
      </c>
      <c r="H16" s="157">
        <f>'[1]Podklady RZ'!H386</f>
        <v>0.435</v>
      </c>
      <c r="I16" s="157">
        <f>'[1]Podklady RZ'!I386</f>
        <v>0.42299999999999999</v>
      </c>
      <c r="J16" s="157">
        <f>'[1]Podklady RZ'!J386</f>
        <v>0.79300000000000004</v>
      </c>
      <c r="K16" s="232">
        <f>'[1]Podklady RZ'!K386</f>
        <v>1.6339999999999999</v>
      </c>
      <c r="L16" s="157">
        <f>'[1]Podklady RZ'!L386</f>
        <v>28.031483999999999</v>
      </c>
      <c r="M16" s="233">
        <f>'[1]Podklady RZ'!M386</f>
        <v>37.726894999999999</v>
      </c>
      <c r="N16" s="157">
        <f>'[1]Podklady RZ'!N386</f>
        <v>191.05343299999998</v>
      </c>
      <c r="O16" s="164">
        <f>'[1]Podklady RZ'!O386</f>
        <v>6.2283554435849783E-3</v>
      </c>
      <c r="P16" s="81"/>
      <c r="U16" s="97"/>
    </row>
    <row r="17" spans="1:21">
      <c r="A17" s="127" t="s">
        <v>230</v>
      </c>
      <c r="B17" s="232">
        <f>'[1]Podklady RZ'!B387</f>
        <v>6.5027100000000004</v>
      </c>
      <c r="C17" s="157">
        <f>'[1]Podklady RZ'!C387</f>
        <v>5.5859300000000003</v>
      </c>
      <c r="D17" s="233">
        <f>'[1]Podklady RZ'!D387</f>
        <v>4.9457299999999993</v>
      </c>
      <c r="E17" s="232">
        <f>'[1]Podklady RZ'!E387</f>
        <v>3.5469499999999998</v>
      </c>
      <c r="F17" s="157">
        <f>'[1]Podklady RZ'!F387</f>
        <v>1.5819000000000001</v>
      </c>
      <c r="G17" s="233">
        <f>'[1]Podklady RZ'!G387</f>
        <v>1.0318800000000001</v>
      </c>
      <c r="H17" s="157">
        <f>'[1]Podklady RZ'!H387</f>
        <v>1.0311600000000001</v>
      </c>
      <c r="I17" s="157">
        <f>'[1]Podklady RZ'!I387</f>
        <v>1.0316400000000001</v>
      </c>
      <c r="J17" s="157">
        <f>'[1]Podklady RZ'!J387</f>
        <v>1.3091400000000002</v>
      </c>
      <c r="K17" s="232">
        <f>'[1]Podklady RZ'!K387</f>
        <v>3.2745000000000002</v>
      </c>
      <c r="L17" s="157">
        <f>'[1]Podklady RZ'!L387</f>
        <v>4.9988799999999998</v>
      </c>
      <c r="M17" s="233">
        <f>'[1]Podklady RZ'!M387</f>
        <v>5.9068300000000002</v>
      </c>
      <c r="N17" s="157">
        <f>'[1]Podklady RZ'!N387</f>
        <v>40.747250000000001</v>
      </c>
      <c r="O17" s="164">
        <f>'[1]Podklady RZ'!O387</f>
        <v>4.438823975406711E-2</v>
      </c>
      <c r="P17" s="81"/>
      <c r="U17" s="97"/>
    </row>
    <row r="18" spans="1:21">
      <c r="A18" s="127" t="s">
        <v>231</v>
      </c>
      <c r="B18" s="232">
        <f>'[1]Podklady RZ'!B388</f>
        <v>0</v>
      </c>
      <c r="C18" s="157">
        <f>'[1]Podklady RZ'!C388</f>
        <v>0</v>
      </c>
      <c r="D18" s="233">
        <f>'[1]Podklady RZ'!D388</f>
        <v>0</v>
      </c>
      <c r="E18" s="232">
        <f>'[1]Podklady RZ'!E388</f>
        <v>0</v>
      </c>
      <c r="F18" s="157">
        <f>'[1]Podklady RZ'!F388</f>
        <v>0</v>
      </c>
      <c r="G18" s="233">
        <f>'[1]Podklady RZ'!G388</f>
        <v>0</v>
      </c>
      <c r="H18" s="157">
        <f>'[1]Podklady RZ'!H388</f>
        <v>0</v>
      </c>
      <c r="I18" s="157">
        <f>'[1]Podklady RZ'!I388</f>
        <v>0</v>
      </c>
      <c r="J18" s="157">
        <f>'[1]Podklady RZ'!J388</f>
        <v>0</v>
      </c>
      <c r="K18" s="232">
        <f>'[1]Podklady RZ'!K388</f>
        <v>0</v>
      </c>
      <c r="L18" s="157">
        <f>'[1]Podklady RZ'!L388</f>
        <v>0</v>
      </c>
      <c r="M18" s="233">
        <f>'[1]Podklady RZ'!M388</f>
        <v>0</v>
      </c>
      <c r="N18" s="157">
        <f>'[1]Podklady RZ'!N388</f>
        <v>0</v>
      </c>
      <c r="O18" s="164">
        <f>'[1]Podklady RZ'!O388</f>
        <v>0</v>
      </c>
      <c r="P18" s="81"/>
      <c r="U18" s="97"/>
    </row>
    <row r="19" spans="1:21">
      <c r="A19" s="127" t="s">
        <v>232</v>
      </c>
      <c r="B19" s="232">
        <f>'[1]Podklady RZ'!B389</f>
        <v>1.4998710000000002</v>
      </c>
      <c r="C19" s="157">
        <f>'[1]Podklady RZ'!C389</f>
        <v>1.988853</v>
      </c>
      <c r="D19" s="233">
        <f>'[1]Podklady RZ'!D389</f>
        <v>1.8523479999999999</v>
      </c>
      <c r="E19" s="232">
        <f>'[1]Podklady RZ'!E389</f>
        <v>1.6113459999999999</v>
      </c>
      <c r="F19" s="157">
        <f>'[1]Podklady RZ'!F389</f>
        <v>1.541201</v>
      </c>
      <c r="G19" s="233">
        <f>'[1]Podklady RZ'!G389</f>
        <v>2.0112670000000001</v>
      </c>
      <c r="H19" s="157">
        <f>'[1]Podklady RZ'!H389</f>
        <v>0.71989800000000004</v>
      </c>
      <c r="I19" s="157">
        <f>'[1]Podklady RZ'!I389</f>
        <v>2.1831899999999997</v>
      </c>
      <c r="J19" s="157">
        <f>'[1]Podklady RZ'!J389</f>
        <v>1.892644</v>
      </c>
      <c r="K19" s="232">
        <f>'[1]Podklady RZ'!K389</f>
        <v>2.1489229999999999</v>
      </c>
      <c r="L19" s="157">
        <f>'[1]Podklady RZ'!L389</f>
        <v>0.97348800000000002</v>
      </c>
      <c r="M19" s="233">
        <f>'[1]Podklady RZ'!M389</f>
        <v>1.412445</v>
      </c>
      <c r="N19" s="157">
        <f>'[1]Podklady RZ'!N389</f>
        <v>19.835474000000005</v>
      </c>
      <c r="O19" s="164">
        <f>'[1]Podklady RZ'!O389</f>
        <v>2.045540425677423E-2</v>
      </c>
      <c r="P19" s="81"/>
      <c r="U19" s="97"/>
    </row>
    <row r="20" spans="1:21">
      <c r="A20" s="127" t="s">
        <v>233</v>
      </c>
      <c r="B20" s="232">
        <f>'[1]Podklady RZ'!B390</f>
        <v>0</v>
      </c>
      <c r="C20" s="157">
        <f>'[1]Podklady RZ'!C390</f>
        <v>0</v>
      </c>
      <c r="D20" s="233">
        <f>'[1]Podklady RZ'!D390</f>
        <v>0</v>
      </c>
      <c r="E20" s="232">
        <f>'[1]Podklady RZ'!E390</f>
        <v>0</v>
      </c>
      <c r="F20" s="157">
        <f>'[1]Podklady RZ'!F390</f>
        <v>0</v>
      </c>
      <c r="G20" s="233">
        <f>'[1]Podklady RZ'!G390</f>
        <v>0</v>
      </c>
      <c r="H20" s="157">
        <f>'[1]Podklady RZ'!H390</f>
        <v>0</v>
      </c>
      <c r="I20" s="157">
        <f>'[1]Podklady RZ'!I390</f>
        <v>0</v>
      </c>
      <c r="J20" s="157">
        <f>'[1]Podklady RZ'!J390</f>
        <v>0</v>
      </c>
      <c r="K20" s="232">
        <f>'[1]Podklady RZ'!K390</f>
        <v>0</v>
      </c>
      <c r="L20" s="157">
        <f>'[1]Podklady RZ'!L390</f>
        <v>0</v>
      </c>
      <c r="M20" s="233">
        <f>'[1]Podklady RZ'!M390</f>
        <v>0</v>
      </c>
      <c r="N20" s="157">
        <f>'[1]Podklady RZ'!N390</f>
        <v>0</v>
      </c>
      <c r="O20" s="164">
        <f>'[1]Podklady RZ'!O390</f>
        <v>0</v>
      </c>
      <c r="P20" s="81"/>
      <c r="U20" s="97"/>
    </row>
    <row r="21" spans="1:21">
      <c r="A21" s="127" t="s">
        <v>234</v>
      </c>
      <c r="B21" s="232">
        <f>'[1]Podklady RZ'!B391</f>
        <v>0.96366700000000005</v>
      </c>
      <c r="C21" s="157">
        <f>'[1]Podklady RZ'!C391</f>
        <v>0.88908500000000001</v>
      </c>
      <c r="D21" s="233">
        <f>'[1]Podklady RZ'!D391</f>
        <v>0.88085900000000006</v>
      </c>
      <c r="E21" s="232">
        <f>'[1]Podklady RZ'!E391</f>
        <v>0.76936699999999991</v>
      </c>
      <c r="F21" s="157">
        <f>'[1]Podklady RZ'!F391</f>
        <v>0.68213499999999994</v>
      </c>
      <c r="G21" s="233">
        <f>'[1]Podklady RZ'!G391</f>
        <v>0.62950600000000001</v>
      </c>
      <c r="H21" s="157">
        <f>'[1]Podklady RZ'!H391</f>
        <v>9.4968999999999998E-2</v>
      </c>
      <c r="I21" s="157">
        <f>'[1]Podklady RZ'!I391</f>
        <v>0.32699299999999998</v>
      </c>
      <c r="J21" s="157">
        <f>'[1]Podklady RZ'!J391</f>
        <v>0.70570699999999997</v>
      </c>
      <c r="K21" s="232">
        <f>'[1]Podklady RZ'!K391</f>
        <v>1.184606</v>
      </c>
      <c r="L21" s="157">
        <f>'[1]Podklady RZ'!L391</f>
        <v>0.75855700000000004</v>
      </c>
      <c r="M21" s="233">
        <f>'[1]Podklady RZ'!M391</f>
        <v>0.88258900000000007</v>
      </c>
      <c r="N21" s="157">
        <f>'[1]Podklady RZ'!N391</f>
        <v>8.7680399999999992</v>
      </c>
      <c r="O21" s="164">
        <f>'[1]Podklady RZ'!O391</f>
        <v>2.6512982510101435E-3</v>
      </c>
      <c r="P21" s="81"/>
      <c r="U21" s="97"/>
    </row>
    <row r="22" spans="1:21">
      <c r="A22" s="127" t="s">
        <v>235</v>
      </c>
      <c r="B22" s="232">
        <f>'[1]Podklady RZ'!B392</f>
        <v>0</v>
      </c>
      <c r="C22" s="157">
        <f>'[1]Podklady RZ'!C392</f>
        <v>0</v>
      </c>
      <c r="D22" s="233">
        <f>'[1]Podklady RZ'!D392</f>
        <v>0</v>
      </c>
      <c r="E22" s="232">
        <f>'[1]Podklady RZ'!E392</f>
        <v>0</v>
      </c>
      <c r="F22" s="157">
        <f>'[1]Podklady RZ'!F392</f>
        <v>0</v>
      </c>
      <c r="G22" s="233">
        <f>'[1]Podklady RZ'!G392</f>
        <v>0</v>
      </c>
      <c r="H22" s="157">
        <f>'[1]Podklady RZ'!H392</f>
        <v>0</v>
      </c>
      <c r="I22" s="157">
        <f>'[1]Podklady RZ'!I392</f>
        <v>0</v>
      </c>
      <c r="J22" s="157">
        <f>'[1]Podklady RZ'!J392</f>
        <v>0</v>
      </c>
      <c r="K22" s="232">
        <f>'[1]Podklady RZ'!K392</f>
        <v>0</v>
      </c>
      <c r="L22" s="157">
        <f>'[1]Podklady RZ'!L392</f>
        <v>0</v>
      </c>
      <c r="M22" s="233">
        <f>'[1]Podklady RZ'!M392</f>
        <v>0</v>
      </c>
      <c r="N22" s="157">
        <f>'[1]Podklady RZ'!N392</f>
        <v>0</v>
      </c>
      <c r="O22" s="164">
        <f>'[1]Podklady RZ'!O392</f>
        <v>0</v>
      </c>
      <c r="P22" s="81"/>
      <c r="U22" s="97"/>
    </row>
    <row r="23" spans="1:21">
      <c r="A23" s="127" t="s">
        <v>236</v>
      </c>
      <c r="B23" s="232">
        <f>'[1]Podklady RZ'!B393</f>
        <v>0</v>
      </c>
      <c r="C23" s="157">
        <f>'[1]Podklady RZ'!C393</f>
        <v>0</v>
      </c>
      <c r="D23" s="233">
        <f>'[1]Podklady RZ'!D393</f>
        <v>0</v>
      </c>
      <c r="E23" s="232">
        <f>'[1]Podklady RZ'!E393</f>
        <v>0</v>
      </c>
      <c r="F23" s="157">
        <f>'[1]Podklady RZ'!F393</f>
        <v>0</v>
      </c>
      <c r="G23" s="233">
        <f>'[1]Podklady RZ'!G393</f>
        <v>0</v>
      </c>
      <c r="H23" s="157">
        <f>'[1]Podklady RZ'!H393</f>
        <v>0</v>
      </c>
      <c r="I23" s="157">
        <f>'[1]Podklady RZ'!I393</f>
        <v>0</v>
      </c>
      <c r="J23" s="157">
        <f>'[1]Podklady RZ'!J393</f>
        <v>0</v>
      </c>
      <c r="K23" s="232">
        <f>'[1]Podklady RZ'!K393</f>
        <v>0</v>
      </c>
      <c r="L23" s="157">
        <f>'[1]Podklady RZ'!L393</f>
        <v>0</v>
      </c>
      <c r="M23" s="233">
        <f>'[1]Podklady RZ'!M393</f>
        <v>0</v>
      </c>
      <c r="N23" s="157">
        <f>'[1]Podklady RZ'!N393</f>
        <v>0</v>
      </c>
      <c r="O23" s="164">
        <f>'[1]Podklady RZ'!O393</f>
        <v>0</v>
      </c>
      <c r="P23" s="81"/>
      <c r="U23" s="97"/>
    </row>
    <row r="24" spans="1:21">
      <c r="A24" s="127" t="s">
        <v>237</v>
      </c>
      <c r="B24" s="232">
        <f>'[1]Podklady RZ'!B394</f>
        <v>2.9000000000000001E-2</v>
      </c>
      <c r="C24" s="157">
        <f>'[1]Podklady RZ'!C394</f>
        <v>2.5000000000000001E-2</v>
      </c>
      <c r="D24" s="233">
        <f>'[1]Podklady RZ'!D394</f>
        <v>1.2999999999999999E-2</v>
      </c>
      <c r="E24" s="232">
        <f>'[1]Podklady RZ'!E394</f>
        <v>1.2999999999999999E-2</v>
      </c>
      <c r="F24" s="157">
        <f>'[1]Podklady RZ'!F394</f>
        <v>6.0000000000000001E-3</v>
      </c>
      <c r="G24" s="233">
        <f>'[1]Podklady RZ'!G394</f>
        <v>0</v>
      </c>
      <c r="H24" s="157">
        <f>'[1]Podklady RZ'!H394</f>
        <v>0</v>
      </c>
      <c r="I24" s="157">
        <f>'[1]Podklady RZ'!I394</f>
        <v>0</v>
      </c>
      <c r="J24" s="157">
        <f>'[1]Podklady RZ'!J394</f>
        <v>2E-3</v>
      </c>
      <c r="K24" s="232">
        <f>'[1]Podklady RZ'!K394</f>
        <v>1.7000000000000001E-2</v>
      </c>
      <c r="L24" s="157">
        <f>'[1]Podklady RZ'!L394</f>
        <v>2.5000000000000001E-2</v>
      </c>
      <c r="M24" s="233">
        <f>'[1]Podklady RZ'!M394</f>
        <v>3.2000000000000001E-2</v>
      </c>
      <c r="N24" s="157">
        <f>'[1]Podklady RZ'!N394</f>
        <v>0.16200000000000001</v>
      </c>
      <c r="O24" s="164">
        <f>'[1]Podklady RZ'!O394</f>
        <v>7.8125009419006746E-4</v>
      </c>
      <c r="P24" s="81"/>
      <c r="U24" s="97"/>
    </row>
    <row r="25" spans="1:21">
      <c r="A25" s="127" t="s">
        <v>238</v>
      </c>
      <c r="B25" s="232">
        <f>'[1]Podklady RZ'!B395</f>
        <v>89.691853999999992</v>
      </c>
      <c r="C25" s="157">
        <f>'[1]Podklady RZ'!C395</f>
        <v>64.078269999999989</v>
      </c>
      <c r="D25" s="233">
        <f>'[1]Podklady RZ'!D395</f>
        <v>63.545953999999995</v>
      </c>
      <c r="E25" s="232">
        <f>'[1]Podklady RZ'!E395</f>
        <v>38.500699999999995</v>
      </c>
      <c r="F25" s="157">
        <f>'[1]Podklady RZ'!F395</f>
        <v>20.667340999999997</v>
      </c>
      <c r="G25" s="233">
        <f>'[1]Podklady RZ'!G395</f>
        <v>20.590585999999995</v>
      </c>
      <c r="H25" s="157">
        <f>'[1]Podklady RZ'!H395</f>
        <v>20.456079999999993</v>
      </c>
      <c r="I25" s="157">
        <f>'[1]Podklady RZ'!I395</f>
        <v>18.816329000000003</v>
      </c>
      <c r="J25" s="157">
        <f>'[1]Podklady RZ'!J395</f>
        <v>30.103463000000001</v>
      </c>
      <c r="K25" s="232">
        <f>'[1]Podklady RZ'!K395</f>
        <v>60.967462999999981</v>
      </c>
      <c r="L25" s="157">
        <f>'[1]Podklady RZ'!L395</f>
        <v>70.136577000000003</v>
      </c>
      <c r="M25" s="233">
        <f>'[1]Podklady RZ'!M395</f>
        <v>76.57147700000003</v>
      </c>
      <c r="N25" s="157">
        <f>'[1]Podklady RZ'!N395</f>
        <v>574.12609399999997</v>
      </c>
      <c r="O25" s="164">
        <f>'[1]Podklady RZ'!O395</f>
        <v>2.8992731326510906E-2</v>
      </c>
      <c r="P25" s="81"/>
      <c r="U25" s="78"/>
    </row>
    <row r="26" spans="1:21" ht="13.5" customHeight="1">
      <c r="A26" s="125" t="s">
        <v>314</v>
      </c>
      <c r="B26" s="230">
        <f>'[1]Podklady RZ'!B396</f>
        <v>230.22814299999999</v>
      </c>
      <c r="C26" s="156">
        <f>'[1]Podklady RZ'!C396</f>
        <v>157.13875400000003</v>
      </c>
      <c r="D26" s="231">
        <f>'[1]Podklady RZ'!D396</f>
        <v>148.55980199999999</v>
      </c>
      <c r="E26" s="230">
        <f>'[1]Podklady RZ'!E396</f>
        <v>99.264880999999988</v>
      </c>
      <c r="F26" s="156">
        <f>'[1]Podklady RZ'!F396</f>
        <v>54.329326999999999</v>
      </c>
      <c r="G26" s="231">
        <f>'[1]Podklady RZ'!G396</f>
        <v>38.265775999999995</v>
      </c>
      <c r="H26" s="156">
        <f>'[1]Podklady RZ'!H396</f>
        <v>33.867459000000004</v>
      </c>
      <c r="I26" s="156">
        <f>'[1]Podklady RZ'!I396</f>
        <v>31.609889000000003</v>
      </c>
      <c r="J26" s="156">
        <f>'[1]Podklady RZ'!J396</f>
        <v>55.248260000000009</v>
      </c>
      <c r="K26" s="230">
        <f>'[1]Podklady RZ'!K396</f>
        <v>111.78356599999998</v>
      </c>
      <c r="L26" s="156">
        <f>'[1]Podklady RZ'!L396</f>
        <v>175.182762</v>
      </c>
      <c r="M26" s="231">
        <f>'[1]Podklady RZ'!M396</f>
        <v>213.36106999999996</v>
      </c>
      <c r="N26" s="156">
        <f>'[1]Podklady RZ'!N396</f>
        <v>1348.8396889999997</v>
      </c>
      <c r="O26" s="163">
        <f>'[1]Podklady RZ'!O396</f>
        <v>2.0459320185918832E-2</v>
      </c>
      <c r="P26" s="10"/>
      <c r="U26" s="8"/>
    </row>
    <row r="27" spans="1:21" ht="12.75" customHeight="1">
      <c r="A27" s="127" t="s">
        <v>297</v>
      </c>
      <c r="B27" s="232">
        <f>'[1]Podklady RZ'!B397</f>
        <v>20.601843000000002</v>
      </c>
      <c r="C27" s="157">
        <f>'[1]Podklady RZ'!C397</f>
        <v>13.679988999999999</v>
      </c>
      <c r="D27" s="233">
        <f>'[1]Podklady RZ'!D397</f>
        <v>12.993525999999999</v>
      </c>
      <c r="E27" s="232">
        <f>'[1]Podklady RZ'!E397</f>
        <v>9.3660189999999997</v>
      </c>
      <c r="F27" s="157">
        <f>'[1]Podklady RZ'!F397</f>
        <v>6.3748740000000002</v>
      </c>
      <c r="G27" s="233">
        <f>'[1]Podklady RZ'!G397</f>
        <v>6.0840589999999999</v>
      </c>
      <c r="H27" s="157">
        <f>'[1]Podklady RZ'!H397</f>
        <v>5.4972200000000004</v>
      </c>
      <c r="I27" s="157">
        <f>'[1]Podklady RZ'!I397</f>
        <v>4.8102229999999997</v>
      </c>
      <c r="J27" s="157">
        <f>'[1]Podklady RZ'!J397</f>
        <v>5.6749180000000008</v>
      </c>
      <c r="K27" s="232">
        <f>'[1]Podklady RZ'!K397</f>
        <v>10.321073999999999</v>
      </c>
      <c r="L27" s="157">
        <f>'[1]Podklady RZ'!L397</f>
        <v>16.435641</v>
      </c>
      <c r="M27" s="233">
        <f>'[1]Podklady RZ'!M397</f>
        <v>18.254308000000002</v>
      </c>
      <c r="N27" s="157">
        <f>'[1]Podklady RZ'!N397</f>
        <v>130.093694</v>
      </c>
      <c r="O27" s="164">
        <f>'[1]Podklady RZ'!O397</f>
        <v>8.8251603135651082E-3</v>
      </c>
      <c r="P27" s="81"/>
      <c r="U27" s="8"/>
    </row>
    <row r="28" spans="1:21" ht="12.75" customHeight="1">
      <c r="A28" s="127" t="s">
        <v>298</v>
      </c>
      <c r="B28" s="232">
        <f>'[1]Podklady RZ'!B398</f>
        <v>6.50481</v>
      </c>
      <c r="C28" s="157">
        <f>'[1]Podklady RZ'!C398</f>
        <v>5.5860300000000009</v>
      </c>
      <c r="D28" s="233">
        <f>'[1]Podklady RZ'!D398</f>
        <v>4.9457299999999993</v>
      </c>
      <c r="E28" s="232">
        <f>'[1]Podklady RZ'!E398</f>
        <v>3.5469499999999998</v>
      </c>
      <c r="F28" s="157">
        <f>'[1]Podklady RZ'!F398</f>
        <v>1.5819000000000001</v>
      </c>
      <c r="G28" s="233">
        <f>'[1]Podklady RZ'!G398</f>
        <v>1.0318800000000001</v>
      </c>
      <c r="H28" s="157">
        <f>'[1]Podklady RZ'!H398</f>
        <v>1.0311600000000001</v>
      </c>
      <c r="I28" s="157">
        <f>'[1]Podklady RZ'!I398</f>
        <v>1.0316400000000001</v>
      </c>
      <c r="J28" s="157">
        <f>'[1]Podklady RZ'!J398</f>
        <v>1.3091400000000002</v>
      </c>
      <c r="K28" s="232">
        <f>'[1]Podklady RZ'!K398</f>
        <v>3.2745000000000002</v>
      </c>
      <c r="L28" s="157">
        <f>'[1]Podklady RZ'!L398</f>
        <v>4.9989300000000005</v>
      </c>
      <c r="M28" s="233">
        <f>'[1]Podklady RZ'!M398</f>
        <v>5.9068300000000002</v>
      </c>
      <c r="N28" s="157">
        <f>'[1]Podklady RZ'!N398</f>
        <v>40.749499999999998</v>
      </c>
      <c r="O28" s="164">
        <f>'[1]Podklady RZ'!O398</f>
        <v>1.8143513159217223E-2</v>
      </c>
      <c r="P28" s="81"/>
      <c r="U28" s="8"/>
    </row>
    <row r="29" spans="1:21" ht="12.75" customHeight="1">
      <c r="A29" s="127" t="s">
        <v>299</v>
      </c>
      <c r="B29" s="232">
        <f>'[1]Podklady RZ'!B399</f>
        <v>0.57435000000000003</v>
      </c>
      <c r="C29" s="157">
        <f>'[1]Podklady RZ'!C399</f>
        <v>0.37524000000000002</v>
      </c>
      <c r="D29" s="233">
        <f>'[1]Podklady RZ'!D399</f>
        <v>0.31207000000000001</v>
      </c>
      <c r="E29" s="232">
        <f>'[1]Podklady RZ'!E399</f>
        <v>0.13653000000000001</v>
      </c>
      <c r="F29" s="157">
        <f>'[1]Podklady RZ'!F399</f>
        <v>4.3200000000000002E-2</v>
      </c>
      <c r="G29" s="233">
        <f>'[1]Podklady RZ'!G399</f>
        <v>2.366E-2</v>
      </c>
      <c r="H29" s="157">
        <f>'[1]Podklady RZ'!H399</f>
        <v>2.1180000000000001E-2</v>
      </c>
      <c r="I29" s="157">
        <f>'[1]Podklady RZ'!I399</f>
        <v>1.01E-2</v>
      </c>
      <c r="J29" s="157">
        <f>'[1]Podklady RZ'!J399</f>
        <v>3.8119999999999994E-2</v>
      </c>
      <c r="K29" s="232">
        <f>'[1]Podklady RZ'!K399</f>
        <v>0.15665000000000001</v>
      </c>
      <c r="L29" s="157">
        <f>'[1]Podklady RZ'!L399</f>
        <v>0.38061</v>
      </c>
      <c r="M29" s="233">
        <f>'[1]Podklady RZ'!M399</f>
        <v>0.42912</v>
      </c>
      <c r="N29" s="157">
        <f>'[1]Podklady RZ'!N399</f>
        <v>2.5008300000000001</v>
      </c>
      <c r="O29" s="164">
        <f>'[1]Podklady RZ'!O399</f>
        <v>4.699158309630737E-3</v>
      </c>
      <c r="P29" s="81"/>
      <c r="U29" s="8"/>
    </row>
    <row r="30" spans="1:21" ht="12.75" customHeight="1">
      <c r="A30" s="127" t="s">
        <v>300</v>
      </c>
      <c r="B30" s="232">
        <f>'[1]Podklady RZ'!B400</f>
        <v>0.73060000000000003</v>
      </c>
      <c r="C30" s="157">
        <f>'[1]Podklady RZ'!C400</f>
        <v>0.3674</v>
      </c>
      <c r="D30" s="233">
        <f>'[1]Podklady RZ'!D400</f>
        <v>0.32851999999999998</v>
      </c>
      <c r="E30" s="232">
        <f>'[1]Podklady RZ'!E400</f>
        <v>0.19200999999999999</v>
      </c>
      <c r="F30" s="157">
        <f>'[1]Podklady RZ'!F400</f>
        <v>3.8100000000000002E-2</v>
      </c>
      <c r="G30" s="233">
        <f>'[1]Podklady RZ'!G400</f>
        <v>1.4E-2</v>
      </c>
      <c r="H30" s="157">
        <f>'[1]Podklady RZ'!H400</f>
        <v>6.1999999999999989E-3</v>
      </c>
      <c r="I30" s="157">
        <f>'[1]Podklady RZ'!I400</f>
        <v>3.0000000000000001E-3</v>
      </c>
      <c r="J30" s="157">
        <f>'[1]Podklady RZ'!J400</f>
        <v>2.3899999999999998E-2</v>
      </c>
      <c r="K30" s="232">
        <f>'[1]Podklady RZ'!K400</f>
        <v>0.218</v>
      </c>
      <c r="L30" s="157">
        <f>'[1]Podklady RZ'!L400</f>
        <v>0.4587</v>
      </c>
      <c r="M30" s="233">
        <f>'[1]Podklady RZ'!M400</f>
        <v>0.54620000000000002</v>
      </c>
      <c r="N30" s="157">
        <f>'[1]Podklady RZ'!N400</f>
        <v>2.9266300000000003</v>
      </c>
      <c r="O30" s="164">
        <f>'[1]Podklady RZ'!O400</f>
        <v>1.2314528309485356E-2</v>
      </c>
      <c r="P30" s="81"/>
    </row>
    <row r="31" spans="1:21">
      <c r="A31" s="127" t="s">
        <v>301</v>
      </c>
      <c r="B31" s="232">
        <f>'[1]Podklady RZ'!B401</f>
        <v>8.1487879999999997</v>
      </c>
      <c r="C31" s="157">
        <f>'[1]Podklady RZ'!C401</f>
        <v>7.1155110000000006</v>
      </c>
      <c r="D31" s="233">
        <f>'[1]Podklady RZ'!D401</f>
        <v>6.0541700000000001</v>
      </c>
      <c r="E31" s="232">
        <f>'[1]Podklady RZ'!E401</f>
        <v>5.5824199999999999</v>
      </c>
      <c r="F31" s="157">
        <f>'[1]Podklady RZ'!F401</f>
        <v>4.6402610000000006</v>
      </c>
      <c r="G31" s="233">
        <f>'[1]Podklady RZ'!G401</f>
        <v>2.44428</v>
      </c>
      <c r="H31" s="157">
        <f>'[1]Podklady RZ'!H401</f>
        <v>1.6458789999999999</v>
      </c>
      <c r="I31" s="157">
        <f>'[1]Podklady RZ'!I401</f>
        <v>1.42249</v>
      </c>
      <c r="J31" s="157">
        <f>'[1]Podklady RZ'!J401</f>
        <v>3.259827</v>
      </c>
      <c r="K31" s="232">
        <f>'[1]Podklady RZ'!K401</f>
        <v>6.8489019999999998</v>
      </c>
      <c r="L31" s="157">
        <f>'[1]Podklady RZ'!L401</f>
        <v>6.1358379999999997</v>
      </c>
      <c r="M31" s="233">
        <f>'[1]Podklady RZ'!M401</f>
        <v>7.6404230000000011</v>
      </c>
      <c r="N31" s="157">
        <f>'[1]Podklady RZ'!N401</f>
        <v>60.938789000000007</v>
      </c>
      <c r="O31" s="164">
        <f>'[1]Podklady RZ'!O401</f>
        <v>0.11551881874591569</v>
      </c>
      <c r="P31" s="81"/>
    </row>
    <row r="32" spans="1:21">
      <c r="A32" s="127" t="s">
        <v>302</v>
      </c>
      <c r="B32" s="232">
        <f>'[1]Podklady RZ'!B402</f>
        <v>133.08370600000001</v>
      </c>
      <c r="C32" s="157">
        <f>'[1]Podklady RZ'!C402</f>
        <v>87.081234000000023</v>
      </c>
      <c r="D32" s="233">
        <f>'[1]Podklady RZ'!D402</f>
        <v>84.657290999999987</v>
      </c>
      <c r="E32" s="232">
        <f>'[1]Podklady RZ'!E402</f>
        <v>57.134539999999994</v>
      </c>
      <c r="F32" s="157">
        <f>'[1]Podklady RZ'!F402</f>
        <v>31.038869999999999</v>
      </c>
      <c r="G32" s="233">
        <f>'[1]Podklady RZ'!G402</f>
        <v>21.439640000000001</v>
      </c>
      <c r="H32" s="157">
        <f>'[1]Podklady RZ'!H402</f>
        <v>19.304886</v>
      </c>
      <c r="I32" s="157">
        <f>'[1]Podklady RZ'!I402</f>
        <v>18.362452000000001</v>
      </c>
      <c r="J32" s="157">
        <f>'[1]Podklady RZ'!J402</f>
        <v>34.081555000000009</v>
      </c>
      <c r="K32" s="232">
        <f>'[1]Podklady RZ'!K402</f>
        <v>66.029322999999991</v>
      </c>
      <c r="L32" s="157">
        <f>'[1]Podklady RZ'!L402</f>
        <v>103.42830799999999</v>
      </c>
      <c r="M32" s="233">
        <f>'[1]Podklady RZ'!M402</f>
        <v>128.56762499999996</v>
      </c>
      <c r="N32" s="157">
        <f>'[1]Podklady RZ'!N402</f>
        <v>784.20942999999988</v>
      </c>
      <c r="O32" s="164">
        <f>'[1]Podklady RZ'!O402</f>
        <v>2.5346970427483611E-2</v>
      </c>
      <c r="P32" s="81"/>
    </row>
    <row r="33" spans="1:16">
      <c r="A33" s="127" t="s">
        <v>303</v>
      </c>
      <c r="B33" s="232">
        <f>'[1]Podklady RZ'!B403</f>
        <v>59.554235999999996</v>
      </c>
      <c r="C33" s="157">
        <f>'[1]Podklady RZ'!C403</f>
        <v>42.039859999999997</v>
      </c>
      <c r="D33" s="233">
        <f>'[1]Podklady RZ'!D403</f>
        <v>38.286495000000002</v>
      </c>
      <c r="E33" s="232">
        <f>'[1]Podklady RZ'!E403</f>
        <v>22.587351999999999</v>
      </c>
      <c r="F33" s="157">
        <f>'[1]Podklady RZ'!F403</f>
        <v>9.9713220000000025</v>
      </c>
      <c r="G33" s="233">
        <f>'[1]Podklady RZ'!G403</f>
        <v>5.9689469999999991</v>
      </c>
      <c r="H33" s="157">
        <f>'[1]Podklady RZ'!H403</f>
        <v>5.0720640000000001</v>
      </c>
      <c r="I33" s="157">
        <f>'[1]Podklady RZ'!I403</f>
        <v>5.023784</v>
      </c>
      <c r="J33" s="157">
        <f>'[1]Podklady RZ'!J403</f>
        <v>9.8140199999999975</v>
      </c>
      <c r="K33" s="232">
        <f>'[1]Podklady RZ'!K403</f>
        <v>24.910846999999993</v>
      </c>
      <c r="L33" s="157">
        <f>'[1]Podklady RZ'!L403</f>
        <v>43.294245000000018</v>
      </c>
      <c r="M33" s="233">
        <f>'[1]Podklady RZ'!M403</f>
        <v>51.963944000000005</v>
      </c>
      <c r="N33" s="157">
        <f>'[1]Podklady RZ'!N403</f>
        <v>318.48711600000007</v>
      </c>
      <c r="O33" s="164">
        <f>'[1]Podklady RZ'!O403</f>
        <v>2.0953558283408773E-2</v>
      </c>
      <c r="P33" s="81"/>
    </row>
    <row r="34" spans="1:16">
      <c r="A34" s="127" t="s">
        <v>236</v>
      </c>
      <c r="B34" s="232">
        <f>'[1]Podklady RZ'!B404</f>
        <v>1.0298099999999999</v>
      </c>
      <c r="C34" s="157">
        <f>'[1]Podklady RZ'!C404</f>
        <v>0.89349000000000001</v>
      </c>
      <c r="D34" s="233">
        <f>'[1]Podklady RZ'!D404</f>
        <v>0.98199999999999998</v>
      </c>
      <c r="E34" s="232">
        <f>'[1]Podklady RZ'!E404</f>
        <v>0.71905999999999992</v>
      </c>
      <c r="F34" s="157">
        <f>'[1]Podklady RZ'!F404</f>
        <v>0.64079999999999993</v>
      </c>
      <c r="G34" s="233">
        <f>'[1]Podklady RZ'!G404</f>
        <v>1.2593099999999999</v>
      </c>
      <c r="H34" s="157">
        <f>'[1]Podklady RZ'!H404</f>
        <v>1.28887</v>
      </c>
      <c r="I34" s="157">
        <f>'[1]Podklady RZ'!I404</f>
        <v>0.94620000000000004</v>
      </c>
      <c r="J34" s="157">
        <f>'[1]Podklady RZ'!J404</f>
        <v>1.04678</v>
      </c>
      <c r="K34" s="232">
        <f>'[1]Podklady RZ'!K404</f>
        <v>2.427E-2</v>
      </c>
      <c r="L34" s="157">
        <f>'[1]Podklady RZ'!L404</f>
        <v>5.049E-2</v>
      </c>
      <c r="M34" s="233">
        <f>'[1]Podklady RZ'!M404</f>
        <v>5.2620000000000007E-2</v>
      </c>
      <c r="N34" s="157">
        <f>'[1]Podklady RZ'!N404</f>
        <v>8.9336999999999982</v>
      </c>
      <c r="O34" s="164">
        <f>'[1]Podklady RZ'!O404</f>
        <v>5.9372427835291874E-3</v>
      </c>
      <c r="P34" s="81"/>
    </row>
    <row r="35" spans="1:16" ht="11.45" customHeight="1">
      <c r="A35" s="151" t="s">
        <v>315</v>
      </c>
      <c r="B35" s="65"/>
      <c r="C35" s="65"/>
      <c r="D35" s="8"/>
      <c r="F35" s="10"/>
      <c r="G35" s="10"/>
      <c r="H35" s="10"/>
      <c r="I35" s="10"/>
      <c r="J35" s="10"/>
      <c r="K35" s="10"/>
      <c r="O35" s="3"/>
    </row>
    <row r="36" spans="1:16">
      <c r="A36" s="151"/>
      <c r="B36" s="65"/>
      <c r="C36" s="65"/>
    </row>
    <row r="37" spans="1:16">
      <c r="B37" s="8"/>
      <c r="C37" s="8"/>
      <c r="D37" s="8"/>
    </row>
    <row r="38" spans="1:16">
      <c r="B38" s="8"/>
      <c r="C38" s="8"/>
      <c r="D38" s="8"/>
    </row>
    <row r="39" spans="1:16">
      <c r="B39" s="8"/>
      <c r="C39" s="8"/>
      <c r="D39" s="8"/>
      <c r="M39" s="10" t="s">
        <v>316</v>
      </c>
      <c r="N39" s="84">
        <f>O7</f>
        <v>1.6620845588670857E-2</v>
      </c>
    </row>
    <row r="40" spans="1:16">
      <c r="B40" s="1"/>
      <c r="C40" s="1"/>
      <c r="D40" s="1"/>
      <c r="M40" s="10" t="s">
        <v>215</v>
      </c>
      <c r="N40" s="84">
        <f>O8</f>
        <v>2.6585959876525796E-2</v>
      </c>
    </row>
    <row r="41" spans="1:16">
      <c r="B41" s="8"/>
      <c r="C41" s="8"/>
      <c r="D41" s="8"/>
      <c r="M41" s="10" t="s">
        <v>219</v>
      </c>
      <c r="N41" s="84">
        <f>O9</f>
        <v>2.0368836721475918E-2</v>
      </c>
    </row>
  </sheetData>
  <mergeCells count="6">
    <mergeCell ref="O5:O6"/>
    <mergeCell ref="B5:D5"/>
    <mergeCell ref="E5:G5"/>
    <mergeCell ref="H5:J5"/>
    <mergeCell ref="K5:M5"/>
    <mergeCell ref="N5:N6"/>
  </mergeCells>
  <conditionalFormatting sqref="O10:O25">
    <cfRule type="dataBar" priority="2">
      <dataBar>
        <cfvo type="num" val="0"/>
        <cfvo type="num" val="1"/>
        <color theme="9"/>
      </dataBar>
      <extLst>
        <ext xmlns:x14="http://schemas.microsoft.com/office/spreadsheetml/2009/9/main" uri="{B025F937-C7B1-47D3-B67F-A62EFF666E3E}">
          <x14:id>{5A266521-9702-49CC-8735-2801FAA5A20F}</x14:id>
        </ext>
      </extLst>
    </cfRule>
  </conditionalFormatting>
  <conditionalFormatting sqref="O27:O34">
    <cfRule type="dataBar" priority="1">
      <dataBar>
        <cfvo type="num" val="0"/>
        <cfvo type="num" val="1"/>
        <color theme="9"/>
      </dataBar>
      <extLst>
        <ext xmlns:x14="http://schemas.microsoft.com/office/spreadsheetml/2009/9/main" uri="{B025F937-C7B1-47D3-B67F-A62EFF666E3E}">
          <x14:id>{F8394BEE-CFA3-48C5-AEE8-EF2DBA986E2D}</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5A266521-9702-49CC-8735-2801FAA5A20F}">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 xmlns:xm="http://schemas.microsoft.com/office/excel/2006/main">
          <x14:cfRule type="dataBar" id="{F8394BEE-CFA3-48C5-AEE8-EF2DBA986E2D}">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35">
    <tabColor rgb="FF92D050"/>
  </sheetPr>
  <dimension ref="A1:U42"/>
  <sheetViews>
    <sheetView showGridLines="0" view="pageBreakPreview" zoomScaleNormal="70" zoomScaleSheetLayoutView="100" workbookViewId="0">
      <selection activeCell="Q28" sqref="Q28"/>
    </sheetView>
  </sheetViews>
  <sheetFormatPr defaultColWidth="9.140625" defaultRowHeight="12"/>
  <cols>
    <col min="1" max="1" width="33.28515625" style="7" customWidth="1"/>
    <col min="2" max="7" width="7.7109375" style="7" customWidth="1"/>
    <col min="8" max="9" width="8" style="7" customWidth="1"/>
    <col min="10" max="10" width="8.7109375" style="7" customWidth="1"/>
    <col min="11" max="11" width="8" style="7" customWidth="1"/>
    <col min="12" max="12" width="8.28515625" style="7" customWidth="1"/>
    <col min="13" max="13" width="8.7109375" style="7" customWidth="1"/>
    <col min="14" max="14" width="8" style="7" customWidth="1"/>
    <col min="15" max="15" width="6.85546875" style="7" customWidth="1"/>
    <col min="16" max="21" width="9.140625" style="7" customWidth="1"/>
    <col min="22" max="16384" width="9.140625" style="7"/>
  </cols>
  <sheetData>
    <row r="1" spans="1:21" ht="18">
      <c r="A1" s="193" t="s">
        <v>321</v>
      </c>
      <c r="O1" s="195" t="str">
        <f>'3'!N1</f>
        <v>2022</v>
      </c>
    </row>
    <row r="2" spans="1:21" ht="1.5" customHeight="1">
      <c r="F2" s="10"/>
      <c r="G2" s="10"/>
      <c r="H2" s="10"/>
      <c r="I2" s="10"/>
      <c r="J2" s="10"/>
      <c r="K2" s="10"/>
    </row>
    <row r="3" spans="1:21" ht="12" customHeight="1">
      <c r="F3" s="10"/>
      <c r="G3" s="10"/>
      <c r="H3" s="10"/>
      <c r="I3" s="10"/>
      <c r="J3" s="10"/>
      <c r="K3" s="10"/>
    </row>
    <row r="4" spans="1:21">
      <c r="B4" s="22"/>
      <c r="C4" s="22"/>
      <c r="D4" s="22"/>
      <c r="E4" s="22"/>
      <c r="F4" s="10"/>
      <c r="K4" s="10"/>
      <c r="L4" s="9"/>
    </row>
    <row r="5" spans="1:21" ht="12.75" customHeight="1">
      <c r="A5" s="131"/>
      <c r="B5" s="271" t="s">
        <v>198</v>
      </c>
      <c r="C5" s="272"/>
      <c r="D5" s="273"/>
      <c r="E5" s="271" t="s">
        <v>199</v>
      </c>
      <c r="F5" s="272"/>
      <c r="G5" s="273"/>
      <c r="H5" s="272" t="s">
        <v>200</v>
      </c>
      <c r="I5" s="272"/>
      <c r="J5" s="272"/>
      <c r="K5" s="271" t="s">
        <v>201</v>
      </c>
      <c r="L5" s="272"/>
      <c r="M5" s="273"/>
      <c r="N5" s="274" t="s">
        <v>214</v>
      </c>
      <c r="O5" s="281" t="s">
        <v>309</v>
      </c>
    </row>
    <row r="6" spans="1:21">
      <c r="A6" s="130"/>
      <c r="B6" s="254" t="s">
        <v>202</v>
      </c>
      <c r="C6" s="255" t="s">
        <v>203</v>
      </c>
      <c r="D6" s="256" t="s">
        <v>204</v>
      </c>
      <c r="E6" s="254" t="s">
        <v>205</v>
      </c>
      <c r="F6" s="255" t="s">
        <v>206</v>
      </c>
      <c r="G6" s="256" t="s">
        <v>207</v>
      </c>
      <c r="H6" s="255" t="s">
        <v>208</v>
      </c>
      <c r="I6" s="255" t="s">
        <v>209</v>
      </c>
      <c r="J6" s="255" t="s">
        <v>210</v>
      </c>
      <c r="K6" s="254" t="s">
        <v>211</v>
      </c>
      <c r="L6" s="255" t="s">
        <v>212</v>
      </c>
      <c r="M6" s="256" t="s">
        <v>213</v>
      </c>
      <c r="N6" s="274"/>
      <c r="O6" s="281"/>
      <c r="P6" s="10"/>
      <c r="U6" s="10"/>
    </row>
    <row r="7" spans="1:21">
      <c r="A7" s="124" t="s">
        <v>310</v>
      </c>
      <c r="B7" s="230">
        <f>'[1]Podklady RZ'!B412</f>
        <v>973.08539999999971</v>
      </c>
      <c r="C7" s="156">
        <f>'[1]Podklady RZ'!C412</f>
        <v>972.82509999999979</v>
      </c>
      <c r="D7" s="231">
        <f>'[1]Podklady RZ'!D412</f>
        <v>973.04809999999964</v>
      </c>
      <c r="E7" s="230">
        <f>'[1]Podklady RZ'!E412</f>
        <v>982.94709999999975</v>
      </c>
      <c r="F7" s="156">
        <f>'[1]Podklady RZ'!F412</f>
        <v>982.94709999999975</v>
      </c>
      <c r="G7" s="231">
        <f>'[1]Podklady RZ'!G412</f>
        <v>982.82609999999977</v>
      </c>
      <c r="H7" s="156">
        <f>'[1]Podklady RZ'!H412</f>
        <v>980.74009999999964</v>
      </c>
      <c r="I7" s="156">
        <f>'[1]Podklady RZ'!I412</f>
        <v>980.73109999999963</v>
      </c>
      <c r="J7" s="156">
        <f>'[1]Podklady RZ'!J412</f>
        <v>980.73109999999963</v>
      </c>
      <c r="K7" s="230">
        <f>'[1]Podklady RZ'!K412</f>
        <v>980.73109999999963</v>
      </c>
      <c r="L7" s="156">
        <f>'[1]Podklady RZ'!L412</f>
        <v>980.73109999999963</v>
      </c>
      <c r="M7" s="231">
        <f>'[1]Podklady RZ'!M412</f>
        <v>980.7370999999996</v>
      </c>
      <c r="N7" s="156">
        <f>'[1]Podklady RZ'!N412</f>
        <v>980.7370999999996</v>
      </c>
      <c r="O7" s="162">
        <f>'[1]Podklady RZ'!O412</f>
        <v>2.6049927961658722E-2</v>
      </c>
      <c r="P7" s="10"/>
      <c r="U7" s="56"/>
    </row>
    <row r="8" spans="1:21">
      <c r="A8" s="124" t="s">
        <v>311</v>
      </c>
      <c r="B8" s="230">
        <f>'[1]Podklady RZ'!B413</f>
        <v>624.10397599999988</v>
      </c>
      <c r="C8" s="156">
        <f>'[1]Podklady RZ'!C413</f>
        <v>400.32144900000009</v>
      </c>
      <c r="D8" s="231">
        <f>'[1]Podklady RZ'!D413</f>
        <v>364.19347599999998</v>
      </c>
      <c r="E8" s="230">
        <f>'[1]Podklady RZ'!E413</f>
        <v>298.14970699999992</v>
      </c>
      <c r="F8" s="156">
        <f>'[1]Podklady RZ'!F413</f>
        <v>210.21280800000002</v>
      </c>
      <c r="G8" s="231">
        <f>'[1]Podklady RZ'!G413</f>
        <v>184.26495200000002</v>
      </c>
      <c r="H8" s="156">
        <f>'[1]Podklady RZ'!H413</f>
        <v>159.34067200000001</v>
      </c>
      <c r="I8" s="156">
        <f>'[1]Podklady RZ'!I413</f>
        <v>165.58306800000003</v>
      </c>
      <c r="J8" s="156">
        <f>'[1]Podklady RZ'!J413</f>
        <v>271.45912799999996</v>
      </c>
      <c r="K8" s="230">
        <f>'[1]Podklady RZ'!K413</f>
        <v>424.00305800000001</v>
      </c>
      <c r="L8" s="156">
        <f>'[1]Podklady RZ'!L413</f>
        <v>520.78634899999997</v>
      </c>
      <c r="M8" s="231">
        <f>'[1]Podklady RZ'!M413</f>
        <v>554.00368700000024</v>
      </c>
      <c r="N8" s="156">
        <f>'[1]Podklady RZ'!N413</f>
        <v>4176.4223300000003</v>
      </c>
      <c r="O8" s="162">
        <f>'[1]Podklady RZ'!O413</f>
        <v>3.1440236288626529E-2</v>
      </c>
      <c r="P8" s="10"/>
      <c r="U8" s="56"/>
    </row>
    <row r="9" spans="1:21">
      <c r="A9" s="124" t="s">
        <v>312</v>
      </c>
      <c r="B9" s="230">
        <f>'[1]Podklady RZ'!B414</f>
        <v>400.675363</v>
      </c>
      <c r="C9" s="156">
        <f>'[1]Podklady RZ'!C414</f>
        <v>297.600281</v>
      </c>
      <c r="D9" s="231">
        <f>'[1]Podklady RZ'!D414</f>
        <v>269.70435599999996</v>
      </c>
      <c r="E9" s="230">
        <f>'[1]Podklady RZ'!E414</f>
        <v>215.328979</v>
      </c>
      <c r="F9" s="156">
        <f>'[1]Podklady RZ'!F414</f>
        <v>135.46581300000003</v>
      </c>
      <c r="G9" s="231">
        <f>'[1]Podklady RZ'!G414</f>
        <v>114.16741</v>
      </c>
      <c r="H9" s="156">
        <f>'[1]Podklady RZ'!H414</f>
        <v>91.981617</v>
      </c>
      <c r="I9" s="156">
        <f>'[1]Podklady RZ'!I414</f>
        <v>98.516528999999991</v>
      </c>
      <c r="J9" s="156">
        <f>'[1]Podklady RZ'!J414</f>
        <v>129.38417200000001</v>
      </c>
      <c r="K9" s="230">
        <f>'[1]Podklady RZ'!K414</f>
        <v>219.46292900000003</v>
      </c>
      <c r="L9" s="156">
        <f>'[1]Podklady RZ'!L414</f>
        <v>312.20215399999995</v>
      </c>
      <c r="M9" s="231">
        <f>'[1]Podklady RZ'!M414</f>
        <v>354.40814899999998</v>
      </c>
      <c r="N9" s="156">
        <f>'[1]Podklady RZ'!N414</f>
        <v>2638.8977519999999</v>
      </c>
      <c r="O9" s="163">
        <f>'[1]Podklady RZ'!O414</f>
        <v>3.6148002588109816E-2</v>
      </c>
      <c r="P9" s="81"/>
      <c r="U9" s="83"/>
    </row>
    <row r="10" spans="1:21">
      <c r="A10" s="127" t="s">
        <v>223</v>
      </c>
      <c r="B10" s="232">
        <f>'[1]Podklady RZ'!B415</f>
        <v>84.310324999999992</v>
      </c>
      <c r="C10" s="157">
        <f>'[1]Podklady RZ'!C415</f>
        <v>86.61689100000001</v>
      </c>
      <c r="D10" s="233">
        <f>'[1]Podklady RZ'!D415</f>
        <v>101.48362</v>
      </c>
      <c r="E10" s="232">
        <f>'[1]Podklady RZ'!E415</f>
        <v>63.474550000000001</v>
      </c>
      <c r="F10" s="157">
        <f>'[1]Podklady RZ'!F415</f>
        <v>52.723621999999999</v>
      </c>
      <c r="G10" s="233">
        <f>'[1]Podklady RZ'!G415</f>
        <v>14.22508</v>
      </c>
      <c r="H10" s="157">
        <f>'[1]Podklady RZ'!H415</f>
        <v>2.1672099999999999</v>
      </c>
      <c r="I10" s="157">
        <f>'[1]Podklady RZ'!I415</f>
        <v>32.863410000000002</v>
      </c>
      <c r="J10" s="157">
        <f>'[1]Podklady RZ'!J415</f>
        <v>41.85604</v>
      </c>
      <c r="K10" s="232">
        <f>'[1]Podklady RZ'!K415</f>
        <v>69.576580000000007</v>
      </c>
      <c r="L10" s="157">
        <f>'[1]Podklady RZ'!L415</f>
        <v>53.536139999999996</v>
      </c>
      <c r="M10" s="233">
        <f>'[1]Podklady RZ'!M415</f>
        <v>32.887790000000003</v>
      </c>
      <c r="N10" s="157">
        <f>'[1]Podklady RZ'!N415</f>
        <v>635.72125800000003</v>
      </c>
      <c r="O10" s="164">
        <f>'[1]Podklady RZ'!O415</f>
        <v>6.9795148881110713E-2</v>
      </c>
      <c r="P10" s="81"/>
      <c r="U10" s="97"/>
    </row>
    <row r="11" spans="1:21">
      <c r="A11" s="127" t="s">
        <v>224</v>
      </c>
      <c r="B11" s="232">
        <f>'[1]Podklady RZ'!B416</f>
        <v>4.5910000000000002</v>
      </c>
      <c r="C11" s="157">
        <f>'[1]Podklady RZ'!C416</f>
        <v>3.3340000000000001</v>
      </c>
      <c r="D11" s="233">
        <f>'[1]Podklady RZ'!D416</f>
        <v>3.1019999999999999</v>
      </c>
      <c r="E11" s="232">
        <f>'[1]Podklady RZ'!E416</f>
        <v>2.536</v>
      </c>
      <c r="F11" s="157">
        <f>'[1]Podklady RZ'!F416</f>
        <v>1.341</v>
      </c>
      <c r="G11" s="233">
        <f>'[1]Podklady RZ'!G416</f>
        <v>0.90100000000000002</v>
      </c>
      <c r="H11" s="157">
        <f>'[1]Podklady RZ'!H416</f>
        <v>0.82599999999999996</v>
      </c>
      <c r="I11" s="157">
        <f>'[1]Podklady RZ'!I416</f>
        <v>0.60799999999999998</v>
      </c>
      <c r="J11" s="157">
        <f>'[1]Podklady RZ'!J416</f>
        <v>1.4159999999999999</v>
      </c>
      <c r="K11" s="232">
        <f>'[1]Podklady RZ'!K416</f>
        <v>2.7251669999999999</v>
      </c>
      <c r="L11" s="157">
        <f>'[1]Podklady RZ'!L416</f>
        <v>3.855</v>
      </c>
      <c r="M11" s="233">
        <f>'[1]Podklady RZ'!M416</f>
        <v>3.7160010000000003</v>
      </c>
      <c r="N11" s="157">
        <f>'[1]Podklady RZ'!N416</f>
        <v>28.951168000000003</v>
      </c>
      <c r="O11" s="164">
        <f>'[1]Podklady RZ'!O416</f>
        <v>5.8429733172103905E-2</v>
      </c>
      <c r="P11" s="81"/>
      <c r="U11" s="97"/>
    </row>
    <row r="12" spans="1:21">
      <c r="A12" s="127" t="s">
        <v>225</v>
      </c>
      <c r="B12" s="232">
        <f>'[1]Podklady RZ'!B417</f>
        <v>0</v>
      </c>
      <c r="C12" s="157">
        <f>'[1]Podklady RZ'!C417</f>
        <v>0.18777000000000002</v>
      </c>
      <c r="D12" s="233">
        <f>'[1]Podklady RZ'!D417</f>
        <v>0</v>
      </c>
      <c r="E12" s="232">
        <f>'[1]Podklady RZ'!E417</f>
        <v>0.23519999999999999</v>
      </c>
      <c r="F12" s="157">
        <f>'[1]Podklady RZ'!F417</f>
        <v>0</v>
      </c>
      <c r="G12" s="233">
        <f>'[1]Podklady RZ'!G417</f>
        <v>0.25584000000000001</v>
      </c>
      <c r="H12" s="157">
        <f>'[1]Podklady RZ'!H417</f>
        <v>0.35624</v>
      </c>
      <c r="I12" s="157">
        <f>'[1]Podklady RZ'!I417</f>
        <v>0</v>
      </c>
      <c r="J12" s="157">
        <f>'[1]Podklady RZ'!J417</f>
        <v>7.8650000000000012E-2</v>
      </c>
      <c r="K12" s="232">
        <f>'[1]Podklady RZ'!K417</f>
        <v>0.34067999999999998</v>
      </c>
      <c r="L12" s="157">
        <f>'[1]Podklady RZ'!L417</f>
        <v>0.24965999999999999</v>
      </c>
      <c r="M12" s="233">
        <f>'[1]Podklady RZ'!M417</f>
        <v>0.89946000000000004</v>
      </c>
      <c r="N12" s="157">
        <f>'[1]Podklady RZ'!N417</f>
        <v>2.6034999999999999</v>
      </c>
      <c r="O12" s="164">
        <f>'[1]Podklady RZ'!O417</f>
        <v>5.0491262255991762E-4</v>
      </c>
      <c r="P12" s="81"/>
      <c r="U12" s="97"/>
    </row>
    <row r="13" spans="1:21">
      <c r="A13" s="127" t="s">
        <v>226</v>
      </c>
      <c r="B13" s="232">
        <f>'[1]Podklady RZ'!B418</f>
        <v>0</v>
      </c>
      <c r="C13" s="157">
        <f>'[1]Podklady RZ'!C418</f>
        <v>0.35060000000000002</v>
      </c>
      <c r="D13" s="233">
        <f>'[1]Podklady RZ'!D418</f>
        <v>0.76679999999999993</v>
      </c>
      <c r="E13" s="232">
        <f>'[1]Podklady RZ'!E418</f>
        <v>0.80149999999999999</v>
      </c>
      <c r="F13" s="157">
        <f>'[1]Podklady RZ'!F418</f>
        <v>0.3508</v>
      </c>
      <c r="G13" s="233">
        <f>'[1]Podklady RZ'!G418</f>
        <v>0.39479999999999998</v>
      </c>
      <c r="H13" s="157">
        <f>'[1]Podklady RZ'!H418</f>
        <v>0.1014</v>
      </c>
      <c r="I13" s="157">
        <f>'[1]Podklady RZ'!I418</f>
        <v>0.39539999999999997</v>
      </c>
      <c r="J13" s="157">
        <f>'[1]Podklady RZ'!J418</f>
        <v>0.53539999999999999</v>
      </c>
      <c r="K13" s="232">
        <f>'[1]Podklady RZ'!K418</f>
        <v>0.2863</v>
      </c>
      <c r="L13" s="157">
        <f>'[1]Podklady RZ'!L418</f>
        <v>7.3599999999999999E-2</v>
      </c>
      <c r="M13" s="233">
        <f>'[1]Podklady RZ'!M418</f>
        <v>9.11E-2</v>
      </c>
      <c r="N13" s="157">
        <f>'[1]Podklady RZ'!N418</f>
        <v>4.1476999999999995</v>
      </c>
      <c r="O13" s="164">
        <f>'[1]Podklady RZ'!O418</f>
        <v>4.6990034888319376E-2</v>
      </c>
      <c r="P13" s="81"/>
      <c r="U13" s="97"/>
    </row>
    <row r="14" spans="1:21">
      <c r="A14" s="127" t="s">
        <v>227</v>
      </c>
      <c r="B14" s="232">
        <f>'[1]Podklady RZ'!B419</f>
        <v>0</v>
      </c>
      <c r="C14" s="157">
        <f>'[1]Podklady RZ'!C419</f>
        <v>0</v>
      </c>
      <c r="D14" s="233">
        <f>'[1]Podklady RZ'!D419</f>
        <v>0</v>
      </c>
      <c r="E14" s="232">
        <f>'[1]Podklady RZ'!E419</f>
        <v>0</v>
      </c>
      <c r="F14" s="157">
        <f>'[1]Podklady RZ'!F419</f>
        <v>0</v>
      </c>
      <c r="G14" s="233">
        <f>'[1]Podklady RZ'!G419</f>
        <v>0</v>
      </c>
      <c r="H14" s="157">
        <f>'[1]Podklady RZ'!H419</f>
        <v>0</v>
      </c>
      <c r="I14" s="157">
        <f>'[1]Podklady RZ'!I419</f>
        <v>0</v>
      </c>
      <c r="J14" s="157">
        <f>'[1]Podklady RZ'!J419</f>
        <v>0</v>
      </c>
      <c r="K14" s="232">
        <f>'[1]Podklady RZ'!K419</f>
        <v>0</v>
      </c>
      <c r="L14" s="157">
        <f>'[1]Podklady RZ'!L419</f>
        <v>0</v>
      </c>
      <c r="M14" s="233">
        <f>'[1]Podklady RZ'!M419</f>
        <v>0</v>
      </c>
      <c r="N14" s="157">
        <f>'[1]Podklady RZ'!N419</f>
        <v>0</v>
      </c>
      <c r="O14" s="164">
        <f>'[1]Podklady RZ'!O419</f>
        <v>0</v>
      </c>
      <c r="P14" s="81"/>
      <c r="U14" s="97"/>
    </row>
    <row r="15" spans="1:21">
      <c r="A15" s="127" t="s">
        <v>228</v>
      </c>
      <c r="B15" s="232">
        <f>'[1]Podklady RZ'!B420</f>
        <v>0</v>
      </c>
      <c r="C15" s="157">
        <f>'[1]Podklady RZ'!C420</f>
        <v>0</v>
      </c>
      <c r="D15" s="233">
        <f>'[1]Podklady RZ'!D420</f>
        <v>0</v>
      </c>
      <c r="E15" s="232">
        <f>'[1]Podklady RZ'!E420</f>
        <v>1E-3</v>
      </c>
      <c r="F15" s="157">
        <f>'[1]Podklady RZ'!F420</f>
        <v>2E-3</v>
      </c>
      <c r="G15" s="233">
        <f>'[1]Podklady RZ'!G420</f>
        <v>3.0000000000000001E-3</v>
      </c>
      <c r="H15" s="157">
        <f>'[1]Podklady RZ'!H420</f>
        <v>1.6000000000000001E-3</v>
      </c>
      <c r="I15" s="157">
        <f>'[1]Podklady RZ'!I420</f>
        <v>1.5E-3</v>
      </c>
      <c r="J15" s="157">
        <f>'[1]Podklady RZ'!J420</f>
        <v>1.2999999999999997E-3</v>
      </c>
      <c r="K15" s="232">
        <f>'[1]Podklady RZ'!K420</f>
        <v>5.0000000000000001E-4</v>
      </c>
      <c r="L15" s="157">
        <f>'[1]Podklady RZ'!L420</f>
        <v>0</v>
      </c>
      <c r="M15" s="233">
        <f>'[1]Podklady RZ'!M420</f>
        <v>2.0000000000000001E-4</v>
      </c>
      <c r="N15" s="157">
        <f>'[1]Podklady RZ'!N420</f>
        <v>1.11E-2</v>
      </c>
      <c r="O15" s="164">
        <f>'[1]Podklady RZ'!O420</f>
        <v>5.5603171685061643E-3</v>
      </c>
      <c r="P15" s="81"/>
      <c r="U15" s="97"/>
    </row>
    <row r="16" spans="1:21">
      <c r="A16" s="127" t="s">
        <v>229</v>
      </c>
      <c r="B16" s="232">
        <f>'[1]Podklady RZ'!B421</f>
        <v>169.28968</v>
      </c>
      <c r="C16" s="157">
        <f>'[1]Podklady RZ'!C421</f>
        <v>102.90317</v>
      </c>
      <c r="D16" s="233">
        <f>'[1]Podklady RZ'!D421</f>
        <v>68.497749999999996</v>
      </c>
      <c r="E16" s="232">
        <f>'[1]Podklady RZ'!E421</f>
        <v>78.038629999999998</v>
      </c>
      <c r="F16" s="157">
        <f>'[1]Podklady RZ'!F421</f>
        <v>35.947000000000003</v>
      </c>
      <c r="G16" s="233">
        <f>'[1]Podklady RZ'!G421</f>
        <v>60.888260000000002</v>
      </c>
      <c r="H16" s="157">
        <f>'[1]Podklady RZ'!H421</f>
        <v>55.047530000000002</v>
      </c>
      <c r="I16" s="157">
        <f>'[1]Podklady RZ'!I421</f>
        <v>31.488389999999999</v>
      </c>
      <c r="J16" s="157">
        <f>'[1]Podklady RZ'!J421</f>
        <v>44.310600000000008</v>
      </c>
      <c r="K16" s="232">
        <f>'[1]Podklady RZ'!K421</f>
        <v>70.044330000000002</v>
      </c>
      <c r="L16" s="157">
        <f>'[1]Podklady RZ'!L421</f>
        <v>132.99873000000002</v>
      </c>
      <c r="M16" s="233">
        <f>'[1]Podklady RZ'!M421</f>
        <v>186.85666000000001</v>
      </c>
      <c r="N16" s="157">
        <f>'[1]Podklady RZ'!N421</f>
        <v>1036.3107299999999</v>
      </c>
      <c r="O16" s="164">
        <f>'[1]Podklady RZ'!O421</f>
        <v>3.3783803175319142E-2</v>
      </c>
      <c r="P16" s="81"/>
      <c r="U16" s="97"/>
    </row>
    <row r="17" spans="1:21">
      <c r="A17" s="127" t="s">
        <v>230</v>
      </c>
      <c r="B17" s="232">
        <f>'[1]Podklady RZ'!B422</f>
        <v>0</v>
      </c>
      <c r="C17" s="157">
        <f>'[1]Podklady RZ'!C422</f>
        <v>0</v>
      </c>
      <c r="D17" s="233">
        <f>'[1]Podklady RZ'!D422</f>
        <v>0</v>
      </c>
      <c r="E17" s="232">
        <f>'[1]Podklady RZ'!E422</f>
        <v>0</v>
      </c>
      <c r="F17" s="157">
        <f>'[1]Podklady RZ'!F422</f>
        <v>0</v>
      </c>
      <c r="G17" s="233">
        <f>'[1]Podklady RZ'!G422</f>
        <v>0</v>
      </c>
      <c r="H17" s="157">
        <f>'[1]Podklady RZ'!H422</f>
        <v>0</v>
      </c>
      <c r="I17" s="157">
        <f>'[1]Podklady RZ'!I422</f>
        <v>0</v>
      </c>
      <c r="J17" s="157">
        <f>'[1]Podklady RZ'!J422</f>
        <v>0</v>
      </c>
      <c r="K17" s="232">
        <f>'[1]Podklady RZ'!K422</f>
        <v>0</v>
      </c>
      <c r="L17" s="157">
        <f>'[1]Podklady RZ'!L422</f>
        <v>0</v>
      </c>
      <c r="M17" s="233">
        <f>'[1]Podklady RZ'!M422</f>
        <v>0</v>
      </c>
      <c r="N17" s="157">
        <f>'[1]Podklady RZ'!N422</f>
        <v>0</v>
      </c>
      <c r="O17" s="164">
        <f>'[1]Podklady RZ'!O422</f>
        <v>0</v>
      </c>
      <c r="P17" s="81"/>
      <c r="U17" s="97"/>
    </row>
    <row r="18" spans="1:21">
      <c r="A18" s="127" t="s">
        <v>231</v>
      </c>
      <c r="B18" s="232">
        <f>'[1]Podklady RZ'!B423</f>
        <v>0</v>
      </c>
      <c r="C18" s="157">
        <f>'[1]Podklady RZ'!C423</f>
        <v>0</v>
      </c>
      <c r="D18" s="233">
        <f>'[1]Podklady RZ'!D423</f>
        <v>0</v>
      </c>
      <c r="E18" s="232">
        <f>'[1]Podklady RZ'!E423</f>
        <v>0</v>
      </c>
      <c r="F18" s="157">
        <f>'[1]Podklady RZ'!F423</f>
        <v>0</v>
      </c>
      <c r="G18" s="233">
        <f>'[1]Podklady RZ'!G423</f>
        <v>0</v>
      </c>
      <c r="H18" s="157">
        <f>'[1]Podklady RZ'!H423</f>
        <v>0</v>
      </c>
      <c r="I18" s="157">
        <f>'[1]Podklady RZ'!I423</f>
        <v>0</v>
      </c>
      <c r="J18" s="157">
        <f>'[1]Podklady RZ'!J423</f>
        <v>0</v>
      </c>
      <c r="K18" s="232">
        <f>'[1]Podklady RZ'!K423</f>
        <v>0</v>
      </c>
      <c r="L18" s="157">
        <f>'[1]Podklady RZ'!L423</f>
        <v>0</v>
      </c>
      <c r="M18" s="233">
        <f>'[1]Podklady RZ'!M423</f>
        <v>0</v>
      </c>
      <c r="N18" s="157">
        <f>'[1]Podklady RZ'!N423</f>
        <v>0</v>
      </c>
      <c r="O18" s="164">
        <f>'[1]Podklady RZ'!O423</f>
        <v>0</v>
      </c>
      <c r="P18" s="81"/>
      <c r="U18" s="97"/>
    </row>
    <row r="19" spans="1:21">
      <c r="A19" s="127" t="s">
        <v>232</v>
      </c>
      <c r="B19" s="232">
        <f>'[1]Podklady RZ'!B424</f>
        <v>0</v>
      </c>
      <c r="C19" s="157">
        <f>'[1]Podklady RZ'!C424</f>
        <v>0</v>
      </c>
      <c r="D19" s="233">
        <f>'[1]Podklady RZ'!D424</f>
        <v>0</v>
      </c>
      <c r="E19" s="232">
        <f>'[1]Podklady RZ'!E424</f>
        <v>0</v>
      </c>
      <c r="F19" s="157">
        <f>'[1]Podklady RZ'!F424</f>
        <v>0</v>
      </c>
      <c r="G19" s="233">
        <f>'[1]Podklady RZ'!G424</f>
        <v>0</v>
      </c>
      <c r="H19" s="157">
        <f>'[1]Podklady RZ'!H424</f>
        <v>0</v>
      </c>
      <c r="I19" s="157">
        <f>'[1]Podklady RZ'!I424</f>
        <v>0</v>
      </c>
      <c r="J19" s="157">
        <f>'[1]Podklady RZ'!J424</f>
        <v>0</v>
      </c>
      <c r="K19" s="232">
        <f>'[1]Podklady RZ'!K424</f>
        <v>0</v>
      </c>
      <c r="L19" s="157">
        <f>'[1]Podklady RZ'!L424</f>
        <v>0</v>
      </c>
      <c r="M19" s="233">
        <f>'[1]Podklady RZ'!M424</f>
        <v>0</v>
      </c>
      <c r="N19" s="157">
        <f>'[1]Podklady RZ'!N424</f>
        <v>0</v>
      </c>
      <c r="O19" s="164">
        <f>'[1]Podklady RZ'!O424</f>
        <v>0</v>
      </c>
      <c r="P19" s="81"/>
      <c r="U19" s="97"/>
    </row>
    <row r="20" spans="1:21">
      <c r="A20" s="127" t="s">
        <v>233</v>
      </c>
      <c r="B20" s="232">
        <f>'[1]Podklady RZ'!B425</f>
        <v>0</v>
      </c>
      <c r="C20" s="157">
        <f>'[1]Podklady RZ'!C425</f>
        <v>0</v>
      </c>
      <c r="D20" s="233">
        <f>'[1]Podklady RZ'!D425</f>
        <v>0</v>
      </c>
      <c r="E20" s="232">
        <f>'[1]Podklady RZ'!E425</f>
        <v>0</v>
      </c>
      <c r="F20" s="157">
        <f>'[1]Podklady RZ'!F425</f>
        <v>0</v>
      </c>
      <c r="G20" s="233">
        <f>'[1]Podklady RZ'!G425</f>
        <v>0</v>
      </c>
      <c r="H20" s="157">
        <f>'[1]Podklady RZ'!H425</f>
        <v>0</v>
      </c>
      <c r="I20" s="157">
        <f>'[1]Podklady RZ'!I425</f>
        <v>0</v>
      </c>
      <c r="J20" s="157">
        <f>'[1]Podklady RZ'!J425</f>
        <v>0</v>
      </c>
      <c r="K20" s="232">
        <f>'[1]Podklady RZ'!K425</f>
        <v>0</v>
      </c>
      <c r="L20" s="157">
        <f>'[1]Podklady RZ'!L425</f>
        <v>0</v>
      </c>
      <c r="M20" s="233">
        <f>'[1]Podklady RZ'!M425</f>
        <v>0</v>
      </c>
      <c r="N20" s="157">
        <f>'[1]Podklady RZ'!N425</f>
        <v>0</v>
      </c>
      <c r="O20" s="164">
        <f>'[1]Podklady RZ'!O425</f>
        <v>0</v>
      </c>
      <c r="P20" s="81"/>
      <c r="U20" s="97"/>
    </row>
    <row r="21" spans="1:21">
      <c r="A21" s="127" t="s">
        <v>234</v>
      </c>
      <c r="B21" s="232">
        <f>'[1]Podklady RZ'!B426</f>
        <v>0</v>
      </c>
      <c r="C21" s="157">
        <f>'[1]Podklady RZ'!C426</f>
        <v>0</v>
      </c>
      <c r="D21" s="233">
        <f>'[1]Podklady RZ'!D426</f>
        <v>0</v>
      </c>
      <c r="E21" s="232">
        <f>'[1]Podklady RZ'!E426</f>
        <v>0</v>
      </c>
      <c r="F21" s="157">
        <f>'[1]Podklady RZ'!F426</f>
        <v>0</v>
      </c>
      <c r="G21" s="233">
        <f>'[1]Podklady RZ'!G426</f>
        <v>0</v>
      </c>
      <c r="H21" s="157">
        <f>'[1]Podklady RZ'!H426</f>
        <v>0</v>
      </c>
      <c r="I21" s="157">
        <f>'[1]Podklady RZ'!I426</f>
        <v>0</v>
      </c>
      <c r="J21" s="157">
        <f>'[1]Podklady RZ'!J426</f>
        <v>0</v>
      </c>
      <c r="K21" s="232">
        <f>'[1]Podklady RZ'!K426</f>
        <v>0</v>
      </c>
      <c r="L21" s="157">
        <f>'[1]Podklady RZ'!L426</f>
        <v>0</v>
      </c>
      <c r="M21" s="233">
        <f>'[1]Podklady RZ'!M426</f>
        <v>0</v>
      </c>
      <c r="N21" s="157">
        <f>'[1]Podklady RZ'!N426</f>
        <v>0</v>
      </c>
      <c r="O21" s="164">
        <f>'[1]Podklady RZ'!O426</f>
        <v>0</v>
      </c>
      <c r="P21" s="81"/>
      <c r="U21" s="97"/>
    </row>
    <row r="22" spans="1:21">
      <c r="A22" s="127" t="s">
        <v>235</v>
      </c>
      <c r="B22" s="232">
        <f>'[1]Podklady RZ'!B427</f>
        <v>0</v>
      </c>
      <c r="C22" s="157">
        <f>'[1]Podklady RZ'!C427</f>
        <v>0</v>
      </c>
      <c r="D22" s="233">
        <f>'[1]Podklady RZ'!D427</f>
        <v>0</v>
      </c>
      <c r="E22" s="232">
        <f>'[1]Podklady RZ'!E427</f>
        <v>0</v>
      </c>
      <c r="F22" s="157">
        <f>'[1]Podklady RZ'!F427</f>
        <v>0</v>
      </c>
      <c r="G22" s="233">
        <f>'[1]Podklady RZ'!G427</f>
        <v>0</v>
      </c>
      <c r="H22" s="157">
        <f>'[1]Podklady RZ'!H427</f>
        <v>0</v>
      </c>
      <c r="I22" s="157">
        <f>'[1]Podklady RZ'!I427</f>
        <v>0</v>
      </c>
      <c r="J22" s="157">
        <f>'[1]Podklady RZ'!J427</f>
        <v>0</v>
      </c>
      <c r="K22" s="232">
        <f>'[1]Podklady RZ'!K427</f>
        <v>0</v>
      </c>
      <c r="L22" s="157">
        <f>'[1]Podklady RZ'!L427</f>
        <v>0</v>
      </c>
      <c r="M22" s="233">
        <f>'[1]Podklady RZ'!M427</f>
        <v>0</v>
      </c>
      <c r="N22" s="157">
        <f>'[1]Podklady RZ'!N427</f>
        <v>0</v>
      </c>
      <c r="O22" s="164">
        <f>'[1]Podklady RZ'!O427</f>
        <v>0</v>
      </c>
      <c r="P22" s="81"/>
      <c r="U22" s="97"/>
    </row>
    <row r="23" spans="1:21">
      <c r="A23" s="127" t="s">
        <v>236</v>
      </c>
      <c r="B23" s="232">
        <f>'[1]Podklady RZ'!B428</f>
        <v>0</v>
      </c>
      <c r="C23" s="157">
        <f>'[1]Podklady RZ'!C428</f>
        <v>0</v>
      </c>
      <c r="D23" s="233">
        <f>'[1]Podklady RZ'!D428</f>
        <v>0</v>
      </c>
      <c r="E23" s="232">
        <f>'[1]Podklady RZ'!E428</f>
        <v>0</v>
      </c>
      <c r="F23" s="157">
        <f>'[1]Podklady RZ'!F428</f>
        <v>0</v>
      </c>
      <c r="G23" s="233">
        <f>'[1]Podklady RZ'!G428</f>
        <v>0</v>
      </c>
      <c r="H23" s="157">
        <f>'[1]Podklady RZ'!H428</f>
        <v>0</v>
      </c>
      <c r="I23" s="157">
        <f>'[1]Podklady RZ'!I428</f>
        <v>0</v>
      </c>
      <c r="J23" s="157">
        <f>'[1]Podklady RZ'!J428</f>
        <v>0</v>
      </c>
      <c r="K23" s="232">
        <f>'[1]Podklady RZ'!K428</f>
        <v>0</v>
      </c>
      <c r="L23" s="157">
        <f>'[1]Podklady RZ'!L428</f>
        <v>0</v>
      </c>
      <c r="M23" s="233">
        <f>'[1]Podklady RZ'!M428</f>
        <v>0</v>
      </c>
      <c r="N23" s="157">
        <f>'[1]Podklady RZ'!N428</f>
        <v>0</v>
      </c>
      <c r="O23" s="164">
        <f>'[1]Podklady RZ'!O428</f>
        <v>0</v>
      </c>
      <c r="P23" s="81"/>
      <c r="U23" s="97"/>
    </row>
    <row r="24" spans="1:21">
      <c r="A24" s="127" t="s">
        <v>237</v>
      </c>
      <c r="B24" s="232">
        <f>'[1]Podklady RZ'!B429</f>
        <v>0.4</v>
      </c>
      <c r="C24" s="157">
        <f>'[1]Podklady RZ'!C429</f>
        <v>0.30199999999999999</v>
      </c>
      <c r="D24" s="233">
        <f>'[1]Podklady RZ'!D429</f>
        <v>1.1703800000000002</v>
      </c>
      <c r="E24" s="232">
        <f>'[1]Podklady RZ'!E429</f>
        <v>0.14399999999999999</v>
      </c>
      <c r="F24" s="157">
        <f>'[1]Podklady RZ'!F429</f>
        <v>0.126</v>
      </c>
      <c r="G24" s="233">
        <f>'[1]Podklady RZ'!G429</f>
        <v>7.1999999999999995E-2</v>
      </c>
      <c r="H24" s="157">
        <f>'[1]Podklady RZ'!H429</f>
        <v>0</v>
      </c>
      <c r="I24" s="157">
        <f>'[1]Podklady RZ'!I429</f>
        <v>4.7799999999999995E-2</v>
      </c>
      <c r="J24" s="157">
        <f>'[1]Podklady RZ'!J429</f>
        <v>8.9950000000000002E-2</v>
      </c>
      <c r="K24" s="232">
        <f>'[1]Podklady RZ'!K429</f>
        <v>0.24489</v>
      </c>
      <c r="L24" s="157">
        <f>'[1]Podklady RZ'!L429</f>
        <v>0.42130000000000001</v>
      </c>
      <c r="M24" s="233">
        <f>'[1]Podklady RZ'!M429</f>
        <v>0.34970999999999997</v>
      </c>
      <c r="N24" s="157">
        <f>'[1]Podklady RZ'!N429</f>
        <v>3.3680300000000001</v>
      </c>
      <c r="O24" s="164">
        <f>'[1]Podklady RZ'!O429</f>
        <v>1.6242430584783783E-2</v>
      </c>
      <c r="P24" s="81"/>
      <c r="U24" s="97"/>
    </row>
    <row r="25" spans="1:21">
      <c r="A25" s="127" t="s">
        <v>238</v>
      </c>
      <c r="B25" s="232">
        <f>'[1]Podklady RZ'!B430</f>
        <v>142.08435800000001</v>
      </c>
      <c r="C25" s="157">
        <f>'[1]Podklady RZ'!C430</f>
        <v>103.90585</v>
      </c>
      <c r="D25" s="233">
        <f>'[1]Podklady RZ'!D430</f>
        <v>94.68380599999999</v>
      </c>
      <c r="E25" s="232">
        <f>'[1]Podklady RZ'!E430</f>
        <v>70.098098999999991</v>
      </c>
      <c r="F25" s="157">
        <f>'[1]Podklady RZ'!F430</f>
        <v>44.975391000000002</v>
      </c>
      <c r="G25" s="233">
        <f>'[1]Podklady RZ'!G430</f>
        <v>37.427430000000001</v>
      </c>
      <c r="H25" s="157">
        <f>'[1]Podklady RZ'!H430</f>
        <v>33.481636999999999</v>
      </c>
      <c r="I25" s="157">
        <f>'[1]Podklady RZ'!I430</f>
        <v>33.112028999999993</v>
      </c>
      <c r="J25" s="157">
        <f>'[1]Podklady RZ'!J430</f>
        <v>41.096232000000001</v>
      </c>
      <c r="K25" s="232">
        <f>'[1]Podklady RZ'!K430</f>
        <v>76.244481999999991</v>
      </c>
      <c r="L25" s="157">
        <f>'[1]Podklady RZ'!L430</f>
        <v>121.06772399999997</v>
      </c>
      <c r="M25" s="233">
        <f>'[1]Podklady RZ'!M430</f>
        <v>129.60722800000002</v>
      </c>
      <c r="N25" s="157">
        <f>'[1]Podklady RZ'!N430</f>
        <v>927.78426599999989</v>
      </c>
      <c r="O25" s="164">
        <f>'[1]Podklady RZ'!O430</f>
        <v>4.685207698137149E-2</v>
      </c>
      <c r="P25" s="81"/>
      <c r="U25" s="78"/>
    </row>
    <row r="26" spans="1:21" ht="13.5" customHeight="1">
      <c r="A26" s="125" t="s">
        <v>322</v>
      </c>
      <c r="B26" s="230">
        <f>'[1]Podklady RZ'!B431</f>
        <v>180.91540000000001</v>
      </c>
      <c r="C26" s="156">
        <f>'[1]Podklady RZ'!C431</f>
        <v>120.31319999999999</v>
      </c>
      <c r="D26" s="231">
        <f>'[1]Podklady RZ'!D431</f>
        <v>102.59322099999999</v>
      </c>
      <c r="E26" s="230">
        <f>'[1]Podklady RZ'!E431</f>
        <v>71.25269999999999</v>
      </c>
      <c r="F26" s="156">
        <f>'[1]Podklady RZ'!F431</f>
        <v>28.012398999999998</v>
      </c>
      <c r="G26" s="231">
        <f>'[1]Podklady RZ'!G431</f>
        <v>22.514900999999998</v>
      </c>
      <c r="H26" s="156">
        <f>'[1]Podklady RZ'!H431</f>
        <v>19.392199999999999</v>
      </c>
      <c r="I26" s="156">
        <f>'[1]Podklady RZ'!I431</f>
        <v>19.0733</v>
      </c>
      <c r="J26" s="156">
        <f>'[1]Podklady RZ'!J431</f>
        <v>36.368121000000002</v>
      </c>
      <c r="K26" s="230">
        <f>'[1]Podklady RZ'!K431</f>
        <v>84.674099999999996</v>
      </c>
      <c r="L26" s="156">
        <f>'[1]Podklady RZ'!L431</f>
        <v>137.72190000000003</v>
      </c>
      <c r="M26" s="231">
        <f>'[1]Podklady RZ'!M431</f>
        <v>168.699692</v>
      </c>
      <c r="N26" s="156">
        <f>'[1]Podklady RZ'!N431</f>
        <v>991.53113399999995</v>
      </c>
      <c r="O26" s="163"/>
      <c r="P26" s="10"/>
      <c r="U26" s="8"/>
    </row>
    <row r="27" spans="1:21" ht="13.5" customHeight="1">
      <c r="A27" s="125" t="s">
        <v>314</v>
      </c>
      <c r="B27" s="230">
        <f>'[1]Podklady RZ'!B432</f>
        <v>493.36761399999995</v>
      </c>
      <c r="C27" s="156">
        <f>'[1]Podklady RZ'!C432</f>
        <v>349.63970500000005</v>
      </c>
      <c r="D27" s="231">
        <f>'[1]Podklady RZ'!D432</f>
        <v>303.56349299999994</v>
      </c>
      <c r="E27" s="230">
        <f>'[1]Podklady RZ'!E432</f>
        <v>229.51076399999999</v>
      </c>
      <c r="F27" s="156">
        <f>'[1]Podklady RZ'!F432</f>
        <v>117.84242399999999</v>
      </c>
      <c r="G27" s="231">
        <f>'[1]Podklady RZ'!G432</f>
        <v>97.336069000000023</v>
      </c>
      <c r="H27" s="156">
        <f>'[1]Podklady RZ'!H432</f>
        <v>78.247355000000013</v>
      </c>
      <c r="I27" s="156">
        <f>'[1]Podklady RZ'!I432</f>
        <v>78.573687000000007</v>
      </c>
      <c r="J27" s="156">
        <f>'[1]Podklady RZ'!J432</f>
        <v>125.430521</v>
      </c>
      <c r="K27" s="230">
        <f>'[1]Podklady RZ'!K432</f>
        <v>253.39817100000002</v>
      </c>
      <c r="L27" s="156">
        <f>'[1]Podklady RZ'!L432</f>
        <v>379.26225799999997</v>
      </c>
      <c r="M27" s="231">
        <f>'[1]Podklady RZ'!M432</f>
        <v>458.57528099999996</v>
      </c>
      <c r="N27" s="156">
        <f>'[1]Podklady RZ'!N432</f>
        <v>2964.7473420000001</v>
      </c>
      <c r="O27" s="163">
        <f>'[1]Podklady RZ'!O432</f>
        <v>4.4969550966652956E-2</v>
      </c>
      <c r="P27" s="10"/>
      <c r="U27" s="8"/>
    </row>
    <row r="28" spans="1:21" ht="12.75" customHeight="1">
      <c r="A28" s="127" t="s">
        <v>297</v>
      </c>
      <c r="B28" s="232">
        <f>'[1]Podklady RZ'!B433</f>
        <v>73.710984999999994</v>
      </c>
      <c r="C28" s="157">
        <f>'[1]Podklady RZ'!C433</f>
        <v>65.110943000000006</v>
      </c>
      <c r="D28" s="233">
        <f>'[1]Podklady RZ'!D433</f>
        <v>63.291449</v>
      </c>
      <c r="E28" s="232">
        <f>'[1]Podklady RZ'!E433</f>
        <v>60.960286000000004</v>
      </c>
      <c r="F28" s="157">
        <f>'[1]Podklady RZ'!F433</f>
        <v>45.508822000000002</v>
      </c>
      <c r="G28" s="233">
        <f>'[1]Podklady RZ'!G433</f>
        <v>42.028133000000004</v>
      </c>
      <c r="H28" s="157">
        <f>'[1]Podklady RZ'!H433</f>
        <v>29.532087999999998</v>
      </c>
      <c r="I28" s="157">
        <f>'[1]Podklady RZ'!I433</f>
        <v>30.762128999999998</v>
      </c>
      <c r="J28" s="157">
        <f>'[1]Podklady RZ'!J433</f>
        <v>35.641383000000005</v>
      </c>
      <c r="K28" s="232">
        <f>'[1]Podklady RZ'!K433</f>
        <v>59.549724999999995</v>
      </c>
      <c r="L28" s="157">
        <f>'[1]Podklady RZ'!L433</f>
        <v>67.183488999999994</v>
      </c>
      <c r="M28" s="233">
        <f>'[1]Podklady RZ'!M433</f>
        <v>67.696011999999996</v>
      </c>
      <c r="N28" s="157">
        <f>'[1]Podklady RZ'!N433</f>
        <v>640.97544400000004</v>
      </c>
      <c r="O28" s="164">
        <f>'[1]Podklady RZ'!O433</f>
        <v>4.3481823572160044E-2</v>
      </c>
      <c r="P28" s="81"/>
      <c r="U28" s="8"/>
    </row>
    <row r="29" spans="1:21" ht="12.75" customHeight="1">
      <c r="A29" s="127" t="s">
        <v>298</v>
      </c>
      <c r="B29" s="232">
        <f>'[1]Podklady RZ'!B434</f>
        <v>1.04854</v>
      </c>
      <c r="C29" s="157">
        <f>'[1]Podklady RZ'!C434</f>
        <v>0.66248000000000007</v>
      </c>
      <c r="D29" s="233">
        <f>'[1]Podklady RZ'!D434</f>
        <v>0.58970999999999996</v>
      </c>
      <c r="E29" s="232">
        <f>'[1]Podklady RZ'!E434</f>
        <v>0.64942</v>
      </c>
      <c r="F29" s="157">
        <f>'[1]Podklady RZ'!F434</f>
        <v>0.23637</v>
      </c>
      <c r="G29" s="233">
        <f>'[1]Podklady RZ'!G434</f>
        <v>0.12160999999999998</v>
      </c>
      <c r="H29" s="157">
        <f>'[1]Podklady RZ'!H434</f>
        <v>0.10267999999999999</v>
      </c>
      <c r="I29" s="157">
        <f>'[1]Podklady RZ'!I434</f>
        <v>7.6020000000000004E-2</v>
      </c>
      <c r="J29" s="157">
        <f>'[1]Podklady RZ'!J434</f>
        <v>0.21976000000000001</v>
      </c>
      <c r="K29" s="232">
        <f>'[1]Podklady RZ'!K434</f>
        <v>0.62978000000000001</v>
      </c>
      <c r="L29" s="157">
        <f>'[1]Podklady RZ'!L434</f>
        <v>0.82638999999999996</v>
      </c>
      <c r="M29" s="233">
        <f>'[1]Podklady RZ'!M434</f>
        <v>0.95128000000000013</v>
      </c>
      <c r="N29" s="157">
        <f>'[1]Podklady RZ'!N434</f>
        <v>6.1140399999999993</v>
      </c>
      <c r="O29" s="164">
        <f>'[1]Podklady RZ'!O434</f>
        <v>2.7222460446381051E-3</v>
      </c>
      <c r="P29" s="81"/>
      <c r="U29" s="8"/>
    </row>
    <row r="30" spans="1:21" ht="12.75" customHeight="1">
      <c r="A30" s="127" t="s">
        <v>299</v>
      </c>
      <c r="B30" s="232">
        <f>'[1]Podklady RZ'!B435</f>
        <v>3.1295999999999999</v>
      </c>
      <c r="C30" s="157">
        <f>'[1]Podklady RZ'!C435</f>
        <v>2.0261</v>
      </c>
      <c r="D30" s="233">
        <f>'[1]Podklady RZ'!D435</f>
        <v>1.7610999999999999</v>
      </c>
      <c r="E30" s="232">
        <f>'[1]Podklady RZ'!E435</f>
        <v>1.1670999999999998</v>
      </c>
      <c r="F30" s="157">
        <f>'[1]Podklady RZ'!F435</f>
        <v>0.22059999999999999</v>
      </c>
      <c r="G30" s="233">
        <f>'[1]Podklady RZ'!G435</f>
        <v>5.4299999999999994E-2</v>
      </c>
      <c r="H30" s="157">
        <f>'[1]Podklady RZ'!H435</f>
        <v>2.1899999999999999E-2</v>
      </c>
      <c r="I30" s="157">
        <f>'[1]Podklady RZ'!I435</f>
        <v>1.89E-2</v>
      </c>
      <c r="J30" s="157">
        <f>'[1]Podklady RZ'!J435</f>
        <v>0.2515</v>
      </c>
      <c r="K30" s="232">
        <f>'[1]Podklady RZ'!K435</f>
        <v>1.1990000000000001</v>
      </c>
      <c r="L30" s="157">
        <f>'[1]Podklady RZ'!L435</f>
        <v>1.9852000000000001</v>
      </c>
      <c r="M30" s="233">
        <f>'[1]Podklady RZ'!M435</f>
        <v>2.9830999999999999</v>
      </c>
      <c r="N30" s="157">
        <f>'[1]Podklady RZ'!N435</f>
        <v>14.8184</v>
      </c>
      <c r="O30" s="164">
        <f>'[1]Podklady RZ'!O435</f>
        <v>2.7844358671094045E-2</v>
      </c>
      <c r="P30" s="81"/>
      <c r="U30" s="8"/>
    </row>
    <row r="31" spans="1:21" ht="12.75" customHeight="1">
      <c r="A31" s="127" t="s">
        <v>300</v>
      </c>
      <c r="B31" s="232">
        <f>'[1]Podklady RZ'!B436</f>
        <v>1.262</v>
      </c>
      <c r="C31" s="157">
        <f>'[1]Podklady RZ'!C436</f>
        <v>0.88100000000000001</v>
      </c>
      <c r="D31" s="233">
        <f>'[1]Podklady RZ'!D436</f>
        <v>0.74</v>
      </c>
      <c r="E31" s="232">
        <f>'[1]Podklady RZ'!E436</f>
        <v>0.45400000000000001</v>
      </c>
      <c r="F31" s="157">
        <f>'[1]Podklady RZ'!F436</f>
        <v>0.155</v>
      </c>
      <c r="G31" s="233">
        <f>'[1]Podklady RZ'!G436</f>
        <v>5.7000000000000002E-2</v>
      </c>
      <c r="H31" s="157">
        <f>'[1]Podklady RZ'!H436</f>
        <v>3.5999999999999997E-2</v>
      </c>
      <c r="I31" s="157">
        <f>'[1]Podklady RZ'!I436</f>
        <v>4.1000000000000002E-2</v>
      </c>
      <c r="J31" s="157">
        <f>'[1]Podklady RZ'!J436</f>
        <v>9.7000000000000003E-2</v>
      </c>
      <c r="K31" s="232">
        <f>'[1]Podklady RZ'!K436</f>
        <v>0.32900000000000001</v>
      </c>
      <c r="L31" s="157">
        <f>'[1]Podklady RZ'!L436</f>
        <v>0.69199999999999995</v>
      </c>
      <c r="M31" s="233">
        <f>'[1]Podklady RZ'!M436</f>
        <v>1.3560000000000001</v>
      </c>
      <c r="N31" s="157">
        <f>'[1]Podklady RZ'!N436</f>
        <v>6.1</v>
      </c>
      <c r="O31" s="164">
        <f>'[1]Podklady RZ'!O436</f>
        <v>2.566727693212352E-2</v>
      </c>
      <c r="P31" s="81"/>
    </row>
    <row r="32" spans="1:21">
      <c r="A32" s="127" t="s">
        <v>301</v>
      </c>
      <c r="B32" s="232">
        <f>'[1]Podklady RZ'!B437</f>
        <v>0.184</v>
      </c>
      <c r="C32" s="157">
        <f>'[1]Podklady RZ'!C437</f>
        <v>0.13400000000000001</v>
      </c>
      <c r="D32" s="233">
        <f>'[1]Podklady RZ'!D437</f>
        <v>0.121</v>
      </c>
      <c r="E32" s="232">
        <f>'[1]Podklady RZ'!E437</f>
        <v>8.5999999999999993E-2</v>
      </c>
      <c r="F32" s="157">
        <f>'[1]Podklady RZ'!F437</f>
        <v>4.4999999999999998E-2</v>
      </c>
      <c r="G32" s="233">
        <f>'[1]Podklady RZ'!G437</f>
        <v>3.4000000000000002E-2</v>
      </c>
      <c r="H32" s="157">
        <f>'[1]Podklady RZ'!H437</f>
        <v>2.1999999999999999E-2</v>
      </c>
      <c r="I32" s="157">
        <f>'[1]Podklady RZ'!I437</f>
        <v>6.0000000000000001E-3</v>
      </c>
      <c r="J32" s="157">
        <f>'[1]Podklady RZ'!J437</f>
        <v>2.3E-2</v>
      </c>
      <c r="K32" s="232">
        <f>'[1]Podklady RZ'!K437</f>
        <v>5.6000000000000001E-2</v>
      </c>
      <c r="L32" s="157">
        <f>'[1]Podklady RZ'!L437</f>
        <v>1.9E-2</v>
      </c>
      <c r="M32" s="233">
        <f>'[1]Podklady RZ'!M437</f>
        <v>0.26400000000000001</v>
      </c>
      <c r="N32" s="157">
        <f>'[1]Podklady RZ'!N437</f>
        <v>0.99400000000000022</v>
      </c>
      <c r="O32" s="164">
        <f>'[1]Podklady RZ'!O437</f>
        <v>1.8842794173911169E-3</v>
      </c>
      <c r="P32" s="81"/>
    </row>
    <row r="33" spans="1:16">
      <c r="A33" s="127" t="s">
        <v>302</v>
      </c>
      <c r="B33" s="232">
        <f>'[1]Podklady RZ'!B438</f>
        <v>238.54772799999998</v>
      </c>
      <c r="C33" s="157">
        <f>'[1]Podklady RZ'!C438</f>
        <v>161.36770000000001</v>
      </c>
      <c r="D33" s="233">
        <f>'[1]Podklady RZ'!D438</f>
        <v>135.69893999999996</v>
      </c>
      <c r="E33" s="232">
        <f>'[1]Podklady RZ'!E438</f>
        <v>94.793510000000012</v>
      </c>
      <c r="F33" s="157">
        <f>'[1]Podklady RZ'!F438</f>
        <v>41.427209999999995</v>
      </c>
      <c r="G33" s="233">
        <f>'[1]Podklady RZ'!G438</f>
        <v>32.24136</v>
      </c>
      <c r="H33" s="157">
        <f>'[1]Podklady RZ'!H438</f>
        <v>28.897393000000001</v>
      </c>
      <c r="I33" s="157">
        <f>'[1]Podklady RZ'!I438</f>
        <v>28.921210000000002</v>
      </c>
      <c r="J33" s="157">
        <f>'[1]Podklady RZ'!J438</f>
        <v>52.497219999999999</v>
      </c>
      <c r="K33" s="232">
        <f>'[1]Podklady RZ'!K438</f>
        <v>111.60818300000004</v>
      </c>
      <c r="L33" s="157">
        <f>'[1]Podklady RZ'!L438</f>
        <v>183.98017400000001</v>
      </c>
      <c r="M33" s="233">
        <f>'[1]Podklady RZ'!M438</f>
        <v>225.536068</v>
      </c>
      <c r="N33" s="157">
        <f>'[1]Podklady RZ'!N438</f>
        <v>1335.5166959999997</v>
      </c>
      <c r="O33" s="164">
        <f>'[1]Podklady RZ'!O438</f>
        <v>4.3166150398016273E-2</v>
      </c>
      <c r="P33" s="81"/>
    </row>
    <row r="34" spans="1:16">
      <c r="A34" s="127" t="s">
        <v>303</v>
      </c>
      <c r="B34" s="232">
        <f>'[1]Podklady RZ'!B439</f>
        <v>168.88666999999998</v>
      </c>
      <c r="C34" s="157">
        <f>'[1]Podklady RZ'!C439</f>
        <v>114.666494</v>
      </c>
      <c r="D34" s="233">
        <f>'[1]Podklady RZ'!D439</f>
        <v>97.054155999999978</v>
      </c>
      <c r="E34" s="232">
        <f>'[1]Podklady RZ'!E439</f>
        <v>67.830356000000009</v>
      </c>
      <c r="F34" s="157">
        <f>'[1]Podklady RZ'!F439</f>
        <v>27.634412000000001</v>
      </c>
      <c r="G34" s="233">
        <f>'[1]Podklady RZ'!G439</f>
        <v>20.313971000000002</v>
      </c>
      <c r="H34" s="157">
        <f>'[1]Podklady RZ'!H439</f>
        <v>17.292250000000003</v>
      </c>
      <c r="I34" s="157">
        <f>'[1]Podklady RZ'!I439</f>
        <v>16.650137999999998</v>
      </c>
      <c r="J34" s="157">
        <f>'[1]Podklady RZ'!J439</f>
        <v>34.201387999999994</v>
      </c>
      <c r="K34" s="232">
        <f>'[1]Podklady RZ'!K439</f>
        <v>76.689372999999989</v>
      </c>
      <c r="L34" s="157">
        <f>'[1]Podklady RZ'!L439</f>
        <v>119.955547</v>
      </c>
      <c r="M34" s="233">
        <f>'[1]Podklady RZ'!M439</f>
        <v>154.69626699999998</v>
      </c>
      <c r="N34" s="157">
        <f>'[1]Podklady RZ'!N439</f>
        <v>915.87102199999981</v>
      </c>
      <c r="O34" s="164">
        <f>'[1]Podklady RZ'!O439</f>
        <v>6.025599113893873E-2</v>
      </c>
      <c r="P34" s="81"/>
    </row>
    <row r="35" spans="1:16">
      <c r="A35" s="127" t="s">
        <v>236</v>
      </c>
      <c r="B35" s="232">
        <f>'[1]Podklady RZ'!B440</f>
        <v>6.5980909999999993</v>
      </c>
      <c r="C35" s="157">
        <f>'[1]Podklady RZ'!C440</f>
        <v>4.7909879999999996</v>
      </c>
      <c r="D35" s="233">
        <f>'[1]Podklady RZ'!D440</f>
        <v>4.307138000000001</v>
      </c>
      <c r="E35" s="232">
        <f>'[1]Podklady RZ'!E440</f>
        <v>3.5700919999999998</v>
      </c>
      <c r="F35" s="157">
        <f>'[1]Podklady RZ'!F440</f>
        <v>2.6150099999999998</v>
      </c>
      <c r="G35" s="233">
        <f>'[1]Podklady RZ'!G440</f>
        <v>2.4856950000000002</v>
      </c>
      <c r="H35" s="157">
        <f>'[1]Podklady RZ'!H440</f>
        <v>2.3430440000000003</v>
      </c>
      <c r="I35" s="157">
        <f>'[1]Podklady RZ'!I440</f>
        <v>2.09829</v>
      </c>
      <c r="J35" s="157">
        <f>'[1]Podklady RZ'!J440</f>
        <v>2.4992700000000001</v>
      </c>
      <c r="K35" s="232">
        <f>'[1]Podklady RZ'!K440</f>
        <v>3.33711</v>
      </c>
      <c r="L35" s="157">
        <f>'[1]Podklady RZ'!L440</f>
        <v>4.6204580000000002</v>
      </c>
      <c r="M35" s="233">
        <f>'[1]Podklady RZ'!M440</f>
        <v>5.0925540000000007</v>
      </c>
      <c r="N35" s="157">
        <f>'[1]Podklady RZ'!N440</f>
        <v>44.357739999999993</v>
      </c>
      <c r="O35" s="164">
        <f>'[1]Podklady RZ'!O440</f>
        <v>2.9479686099674711E-2</v>
      </c>
      <c r="P35" s="81"/>
    </row>
    <row r="36" spans="1:16" ht="12" customHeight="1">
      <c r="A36" s="151" t="s">
        <v>315</v>
      </c>
      <c r="B36" s="65"/>
      <c r="C36" s="65"/>
      <c r="D36" s="8"/>
      <c r="F36" s="10"/>
      <c r="G36" s="10"/>
      <c r="H36" s="10"/>
      <c r="I36" s="10"/>
      <c r="J36" s="10"/>
      <c r="K36" s="10"/>
      <c r="O36" s="3"/>
    </row>
    <row r="37" spans="1:16">
      <c r="A37" s="151"/>
      <c r="B37" s="65" t="s">
        <v>73</v>
      </c>
      <c r="C37" s="65"/>
    </row>
    <row r="38" spans="1:16">
      <c r="A38" s="176"/>
      <c r="B38" s="8"/>
      <c r="C38" s="8"/>
      <c r="D38" s="8"/>
    </row>
    <row r="39" spans="1:16">
      <c r="B39" s="8"/>
      <c r="C39" s="8"/>
      <c r="D39" s="8"/>
    </row>
    <row r="40" spans="1:16">
      <c r="B40" s="8"/>
      <c r="C40" s="8"/>
      <c r="D40" s="8"/>
      <c r="M40" s="10" t="s">
        <v>316</v>
      </c>
      <c r="N40" s="84">
        <f>O7</f>
        <v>2.6049927961658722E-2</v>
      </c>
    </row>
    <row r="41" spans="1:16">
      <c r="B41" s="1"/>
      <c r="C41" s="1"/>
      <c r="D41" s="1"/>
      <c r="M41" s="10" t="s">
        <v>215</v>
      </c>
      <c r="N41" s="84">
        <f>O8</f>
        <v>3.1440236288626529E-2</v>
      </c>
    </row>
    <row r="42" spans="1:16">
      <c r="B42" s="8"/>
      <c r="C42" s="8"/>
      <c r="D42" s="8"/>
      <c r="M42" s="10" t="s">
        <v>219</v>
      </c>
      <c r="N42" s="84">
        <f>O9</f>
        <v>3.6148002588109816E-2</v>
      </c>
    </row>
  </sheetData>
  <mergeCells count="6">
    <mergeCell ref="O5:O6"/>
    <mergeCell ref="B5:D5"/>
    <mergeCell ref="E5:G5"/>
    <mergeCell ref="H5:J5"/>
    <mergeCell ref="K5:M5"/>
    <mergeCell ref="N5:N6"/>
  </mergeCells>
  <conditionalFormatting sqref="O10:O25 O28:O35">
    <cfRule type="dataBar" priority="1">
      <dataBar>
        <cfvo type="num" val="0"/>
        <cfvo type="num" val="1"/>
        <color theme="9"/>
      </dataBar>
      <extLst>
        <ext xmlns:x14="http://schemas.microsoft.com/office/spreadsheetml/2009/9/main" uri="{B025F937-C7B1-47D3-B67F-A62EFF666E3E}">
          <x14:id>{22CC47AD-DA4E-4964-99B9-A52F197068DC}</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22CC47AD-DA4E-4964-99B9-A52F197068DC}">
            <x14:dataBar minLength="0" maxLength="100" gradient="0" direction="rightToLeft">
              <x14:cfvo type="num">
                <xm:f>0</xm:f>
              </x14:cfvo>
              <x14:cfvo type="num">
                <xm:f>1</xm:f>
              </x14:cfvo>
              <x14:negativeFillColor rgb="FFFF0000"/>
              <x14:axisColor rgb="FF000000"/>
            </x14:dataBar>
          </x14:cfRule>
          <xm:sqref>O10:O25 O28:O35</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36">
    <tabColor rgb="FF92D050"/>
  </sheetPr>
  <dimension ref="A1:U41"/>
  <sheetViews>
    <sheetView showGridLines="0" view="pageBreakPreview" zoomScaleNormal="70" zoomScaleSheetLayoutView="100" workbookViewId="0">
      <selection activeCell="T31" sqref="T31"/>
    </sheetView>
  </sheetViews>
  <sheetFormatPr defaultColWidth="9.140625" defaultRowHeight="12"/>
  <cols>
    <col min="1" max="1" width="31.7109375" style="7" customWidth="1"/>
    <col min="2" max="7" width="7.7109375" style="7" customWidth="1"/>
    <col min="8" max="9" width="8" style="7" customWidth="1"/>
    <col min="10" max="10" width="8.7109375" style="7" customWidth="1"/>
    <col min="11" max="11" width="8" style="7" customWidth="1"/>
    <col min="12" max="12" width="8.28515625" style="7" customWidth="1"/>
    <col min="13" max="13" width="8.7109375" style="7" customWidth="1"/>
    <col min="14" max="14" width="8.42578125" style="7" customWidth="1"/>
    <col min="15" max="15" width="7.85546875" style="7" customWidth="1"/>
    <col min="16" max="21" width="9.140625" style="7" customWidth="1"/>
    <col min="22" max="16384" width="9.140625" style="7"/>
  </cols>
  <sheetData>
    <row r="1" spans="1:21" ht="18">
      <c r="A1" s="193" t="s">
        <v>323</v>
      </c>
      <c r="O1" s="195" t="str">
        <f>'3'!N1</f>
        <v>2022</v>
      </c>
    </row>
    <row r="2" spans="1:21" ht="1.5" customHeight="1">
      <c r="F2" s="10"/>
      <c r="G2" s="10"/>
      <c r="H2" s="10"/>
      <c r="I2" s="10"/>
      <c r="J2" s="10"/>
      <c r="K2" s="10"/>
    </row>
    <row r="3" spans="1:21" ht="12" customHeight="1">
      <c r="F3" s="10"/>
      <c r="G3" s="10"/>
      <c r="H3" s="10"/>
      <c r="I3" s="10"/>
      <c r="J3" s="10"/>
      <c r="K3" s="10"/>
    </row>
    <row r="4" spans="1:21">
      <c r="B4" s="22"/>
      <c r="C4" s="22"/>
      <c r="D4" s="22"/>
      <c r="E4" s="22"/>
      <c r="F4" s="10"/>
      <c r="K4" s="10"/>
      <c r="L4" s="9"/>
    </row>
    <row r="5" spans="1:21" ht="12.75" customHeight="1">
      <c r="A5" s="131"/>
      <c r="B5" s="271" t="s">
        <v>198</v>
      </c>
      <c r="C5" s="272"/>
      <c r="D5" s="273"/>
      <c r="E5" s="271" t="s">
        <v>199</v>
      </c>
      <c r="F5" s="272"/>
      <c r="G5" s="273"/>
      <c r="H5" s="272" t="s">
        <v>200</v>
      </c>
      <c r="I5" s="272"/>
      <c r="J5" s="272"/>
      <c r="K5" s="271" t="s">
        <v>201</v>
      </c>
      <c r="L5" s="272"/>
      <c r="M5" s="273"/>
      <c r="N5" s="274" t="s">
        <v>214</v>
      </c>
      <c r="O5" s="281" t="s">
        <v>309</v>
      </c>
    </row>
    <row r="6" spans="1:21">
      <c r="A6" s="130"/>
      <c r="B6" s="254" t="s">
        <v>202</v>
      </c>
      <c r="C6" s="255" t="s">
        <v>203</v>
      </c>
      <c r="D6" s="256" t="s">
        <v>204</v>
      </c>
      <c r="E6" s="254" t="s">
        <v>205</v>
      </c>
      <c r="F6" s="255" t="s">
        <v>206</v>
      </c>
      <c r="G6" s="256" t="s">
        <v>207</v>
      </c>
      <c r="H6" s="255" t="s">
        <v>208</v>
      </c>
      <c r="I6" s="255" t="s">
        <v>209</v>
      </c>
      <c r="J6" s="255" t="s">
        <v>210</v>
      </c>
      <c r="K6" s="254" t="s">
        <v>211</v>
      </c>
      <c r="L6" s="255" t="s">
        <v>212</v>
      </c>
      <c r="M6" s="256" t="s">
        <v>213</v>
      </c>
      <c r="N6" s="274"/>
      <c r="O6" s="281"/>
      <c r="P6" s="10"/>
      <c r="U6" s="10"/>
    </row>
    <row r="7" spans="1:21">
      <c r="A7" s="124" t="s">
        <v>310</v>
      </c>
      <c r="B7" s="230">
        <f>'[1]Podklady RZ'!B448</f>
        <v>452.0224</v>
      </c>
      <c r="C7" s="156">
        <f>'[1]Podklady RZ'!C448</f>
        <v>452.32439999999991</v>
      </c>
      <c r="D7" s="231">
        <f>'[1]Podklady RZ'!D448</f>
        <v>451.76940000000002</v>
      </c>
      <c r="E7" s="230">
        <f>'[1]Podklady RZ'!E448</f>
        <v>451.76940000000002</v>
      </c>
      <c r="F7" s="156">
        <f>'[1]Podklady RZ'!F448</f>
        <v>452.77139999999997</v>
      </c>
      <c r="G7" s="231">
        <f>'[1]Podklady RZ'!G448</f>
        <v>453.98839999999996</v>
      </c>
      <c r="H7" s="156">
        <f>'[1]Podklady RZ'!H448</f>
        <v>453.89839999999998</v>
      </c>
      <c r="I7" s="156">
        <f>'[1]Podklady RZ'!I448</f>
        <v>454.61739999999998</v>
      </c>
      <c r="J7" s="156">
        <f>'[1]Podklady RZ'!J448</f>
        <v>454.61739999999998</v>
      </c>
      <c r="K7" s="230">
        <f>'[1]Podklady RZ'!K448</f>
        <v>456.91540000000003</v>
      </c>
      <c r="L7" s="156">
        <f>'[1]Podklady RZ'!L448</f>
        <v>455.56140000000005</v>
      </c>
      <c r="M7" s="231">
        <f>'[1]Podklady RZ'!M448</f>
        <v>455.56140000000005</v>
      </c>
      <c r="N7" s="156">
        <f>'[1]Podklady RZ'!N448</f>
        <v>455.56140000000005</v>
      </c>
      <c r="O7" s="162">
        <f>'[1]Podklady RZ'!O448</f>
        <v>1.210043104529481E-2</v>
      </c>
      <c r="P7" s="10"/>
      <c r="U7" s="56"/>
    </row>
    <row r="8" spans="1:21">
      <c r="A8" s="124" t="s">
        <v>311</v>
      </c>
      <c r="B8" s="230">
        <f>'[1]Podklady RZ'!B449</f>
        <v>336.69994299999985</v>
      </c>
      <c r="C8" s="156">
        <f>'[1]Podklady RZ'!C449</f>
        <v>241.64006899999998</v>
      </c>
      <c r="D8" s="231">
        <f>'[1]Podklady RZ'!D449</f>
        <v>222.05525599999996</v>
      </c>
      <c r="E8" s="230">
        <f>'[1]Podklady RZ'!E449</f>
        <v>176.52892300000002</v>
      </c>
      <c r="F8" s="156">
        <f>'[1]Podklady RZ'!F449</f>
        <v>104.03813300000003</v>
      </c>
      <c r="G8" s="231">
        <f>'[1]Podklady RZ'!G449</f>
        <v>93.603289999999944</v>
      </c>
      <c r="H8" s="156">
        <f>'[1]Podklady RZ'!H449</f>
        <v>107.61549300000001</v>
      </c>
      <c r="I8" s="156">
        <f>'[1]Podklady RZ'!I449</f>
        <v>107.62465600000002</v>
      </c>
      <c r="J8" s="156">
        <f>'[1]Podklady RZ'!J449</f>
        <v>124.13233500000004</v>
      </c>
      <c r="K8" s="230">
        <f>'[1]Podklady RZ'!K449</f>
        <v>186.40111000000002</v>
      </c>
      <c r="L8" s="156">
        <f>'[1]Podklady RZ'!L449</f>
        <v>253.41796700000006</v>
      </c>
      <c r="M8" s="231">
        <f>'[1]Podklady RZ'!M449</f>
        <v>299.07327600000013</v>
      </c>
      <c r="N8" s="156">
        <f>'[1]Podklady RZ'!N449</f>
        <v>2252.8304510000003</v>
      </c>
      <c r="O8" s="162">
        <f>'[1]Podklady RZ'!O449</f>
        <v>1.6959377213571471E-2</v>
      </c>
      <c r="P8" s="10"/>
      <c r="U8" s="56"/>
    </row>
    <row r="9" spans="1:21">
      <c r="A9" s="124" t="s">
        <v>312</v>
      </c>
      <c r="B9" s="230">
        <f>'[1]Podklady RZ'!B450</f>
        <v>301.05451499999992</v>
      </c>
      <c r="C9" s="156">
        <f>'[1]Podklady RZ'!C450</f>
        <v>214.662263</v>
      </c>
      <c r="D9" s="231">
        <f>'[1]Podklady RZ'!D450</f>
        <v>194.378973</v>
      </c>
      <c r="E9" s="230">
        <f>'[1]Podklady RZ'!E450</f>
        <v>143.41268600000001</v>
      </c>
      <c r="F9" s="156">
        <f>'[1]Podklady RZ'!F450</f>
        <v>71.260225000000005</v>
      </c>
      <c r="G9" s="231">
        <f>'[1]Podklady RZ'!G450</f>
        <v>56.364818999999997</v>
      </c>
      <c r="H9" s="156">
        <f>'[1]Podklady RZ'!H450</f>
        <v>50.762085999999996</v>
      </c>
      <c r="I9" s="156">
        <f>'[1]Podklady RZ'!I450</f>
        <v>50.103701000000001</v>
      </c>
      <c r="J9" s="156">
        <f>'[1]Podklady RZ'!J450</f>
        <v>73.143433000000002</v>
      </c>
      <c r="K9" s="230">
        <f>'[1]Podklady RZ'!K450</f>
        <v>152.71107900000001</v>
      </c>
      <c r="L9" s="156">
        <f>'[1]Podklady RZ'!L450</f>
        <v>224.15395600000002</v>
      </c>
      <c r="M9" s="231">
        <f>'[1]Podklady RZ'!M450</f>
        <v>267.76402099999996</v>
      </c>
      <c r="N9" s="156">
        <f>'[1]Podklady RZ'!N450</f>
        <v>1799.771757</v>
      </c>
      <c r="O9" s="163">
        <f>'[1]Podklady RZ'!O450</f>
        <v>2.465353349925585E-2</v>
      </c>
      <c r="P9" s="81"/>
      <c r="U9" s="83"/>
    </row>
    <row r="10" spans="1:21">
      <c r="A10" s="127" t="s">
        <v>223</v>
      </c>
      <c r="B10" s="232">
        <f>'[1]Podklady RZ'!B451</f>
        <v>0.29074099999999997</v>
      </c>
      <c r="C10" s="157">
        <f>'[1]Podklady RZ'!C451</f>
        <v>0.583422</v>
      </c>
      <c r="D10" s="233">
        <f>'[1]Podklady RZ'!D451</f>
        <v>0.37980999999999998</v>
      </c>
      <c r="E10" s="232">
        <f>'[1]Podklady RZ'!E451</f>
        <v>2.06E-2</v>
      </c>
      <c r="F10" s="157">
        <f>'[1]Podklady RZ'!F451</f>
        <v>2.8799999999999997E-3</v>
      </c>
      <c r="G10" s="233">
        <f>'[1]Podklady RZ'!G451</f>
        <v>0</v>
      </c>
      <c r="H10" s="157">
        <f>'[1]Podklady RZ'!H451</f>
        <v>0</v>
      </c>
      <c r="I10" s="157">
        <f>'[1]Podklady RZ'!I451</f>
        <v>0</v>
      </c>
      <c r="J10" s="157">
        <f>'[1]Podklady RZ'!J451</f>
        <v>7.1641999999999997E-2</v>
      </c>
      <c r="K10" s="232">
        <f>'[1]Podklady RZ'!K451</f>
        <v>0.10665899999999999</v>
      </c>
      <c r="L10" s="157">
        <f>'[1]Podklady RZ'!L451</f>
        <v>0.40099699999999999</v>
      </c>
      <c r="M10" s="233">
        <f>'[1]Podklady RZ'!M451</f>
        <v>0.38419700000000001</v>
      </c>
      <c r="N10" s="157">
        <f>'[1]Podklady RZ'!N451</f>
        <v>2.2409479999999999</v>
      </c>
      <c r="O10" s="164">
        <f>'[1]Podklady RZ'!O451</f>
        <v>2.4603125556456898E-4</v>
      </c>
      <c r="P10" s="81"/>
      <c r="U10" s="97"/>
    </row>
    <row r="11" spans="1:21">
      <c r="A11" s="127" t="s">
        <v>224</v>
      </c>
      <c r="B11" s="232">
        <f>'[1]Podklady RZ'!B452</f>
        <v>0.81299999999999994</v>
      </c>
      <c r="C11" s="157">
        <f>'[1]Podklady RZ'!C452</f>
        <v>0.26835999999999999</v>
      </c>
      <c r="D11" s="233">
        <f>'[1]Podklady RZ'!D452</f>
        <v>8.1640000000000004E-2</v>
      </c>
      <c r="E11" s="232">
        <f>'[1]Podklady RZ'!E452</f>
        <v>1.0846300000000002</v>
      </c>
      <c r="F11" s="157">
        <f>'[1]Podklady RZ'!F452</f>
        <v>1.0664200000000001</v>
      </c>
      <c r="G11" s="233">
        <f>'[1]Podklady RZ'!G452</f>
        <v>1.01688</v>
      </c>
      <c r="H11" s="157">
        <f>'[1]Podklady RZ'!H452</f>
        <v>0.59892000000000012</v>
      </c>
      <c r="I11" s="157">
        <f>'[1]Podklady RZ'!I452</f>
        <v>0.48769999999999997</v>
      </c>
      <c r="J11" s="157">
        <f>'[1]Podklady RZ'!J452</f>
        <v>0.52437</v>
      </c>
      <c r="K11" s="232">
        <f>'[1]Podklady RZ'!K452</f>
        <v>0.60980000000000001</v>
      </c>
      <c r="L11" s="157">
        <f>'[1]Podklady RZ'!L452</f>
        <v>0.7779299999999999</v>
      </c>
      <c r="M11" s="233">
        <f>'[1]Podklady RZ'!M452</f>
        <v>0.8617999999999999</v>
      </c>
      <c r="N11" s="157">
        <f>'[1]Podklady RZ'!N452</f>
        <v>8.1914499999999997</v>
      </c>
      <c r="O11" s="164">
        <f>'[1]Podklady RZ'!O452</f>
        <v>1.6532121874759265E-2</v>
      </c>
      <c r="P11" s="81"/>
      <c r="U11" s="97"/>
    </row>
    <row r="12" spans="1:21">
      <c r="A12" s="127" t="s">
        <v>225</v>
      </c>
      <c r="B12" s="232">
        <f>'[1]Podklady RZ'!B453</f>
        <v>0</v>
      </c>
      <c r="C12" s="157">
        <f>'[1]Podklady RZ'!C453</f>
        <v>0</v>
      </c>
      <c r="D12" s="233">
        <f>'[1]Podklady RZ'!D453</f>
        <v>0</v>
      </c>
      <c r="E12" s="232">
        <f>'[1]Podklady RZ'!E453</f>
        <v>0</v>
      </c>
      <c r="F12" s="157">
        <f>'[1]Podklady RZ'!F453</f>
        <v>0</v>
      </c>
      <c r="G12" s="233">
        <f>'[1]Podklady RZ'!G453</f>
        <v>0</v>
      </c>
      <c r="H12" s="157">
        <f>'[1]Podklady RZ'!H453</f>
        <v>0</v>
      </c>
      <c r="I12" s="157">
        <f>'[1]Podklady RZ'!I453</f>
        <v>0</v>
      </c>
      <c r="J12" s="157">
        <f>'[1]Podklady RZ'!J453</f>
        <v>0</v>
      </c>
      <c r="K12" s="232">
        <f>'[1]Podklady RZ'!K453</f>
        <v>0</v>
      </c>
      <c r="L12" s="157">
        <f>'[1]Podklady RZ'!L453</f>
        <v>0.17066999999999999</v>
      </c>
      <c r="M12" s="233">
        <f>'[1]Podklady RZ'!M453</f>
        <v>0</v>
      </c>
      <c r="N12" s="157">
        <f>'[1]Podklady RZ'!N453</f>
        <v>0.17066999999999999</v>
      </c>
      <c r="O12" s="164">
        <f>'[1]Podklady RZ'!O453</f>
        <v>3.3099073283004085E-5</v>
      </c>
      <c r="P12" s="81"/>
      <c r="U12" s="97"/>
    </row>
    <row r="13" spans="1:21">
      <c r="A13" s="127" t="s">
        <v>226</v>
      </c>
      <c r="B13" s="232">
        <f>'[1]Podklady RZ'!B454</f>
        <v>1.9E-2</v>
      </c>
      <c r="C13" s="157">
        <f>'[1]Podklady RZ'!C454</f>
        <v>3.3000000000000002E-2</v>
      </c>
      <c r="D13" s="233">
        <f>'[1]Podklady RZ'!D454</f>
        <v>6.7000000000000004E-2</v>
      </c>
      <c r="E13" s="232">
        <f>'[1]Podklady RZ'!E454</f>
        <v>3.1E-2</v>
      </c>
      <c r="F13" s="157">
        <f>'[1]Podklady RZ'!F454</f>
        <v>9.1816000000000009E-2</v>
      </c>
      <c r="G13" s="233">
        <f>'[1]Podklady RZ'!G454</f>
        <v>5.3194000000000005E-2</v>
      </c>
      <c r="H13" s="157">
        <f>'[1]Podklady RZ'!H454</f>
        <v>6.8650000000000003E-2</v>
      </c>
      <c r="I13" s="157">
        <f>'[1]Podklady RZ'!I454</f>
        <v>0.13</v>
      </c>
      <c r="J13" s="157">
        <f>'[1]Podklady RZ'!J454</f>
        <v>8.8999999999999996E-2</v>
      </c>
      <c r="K13" s="232">
        <f>'[1]Podklady RZ'!K454</f>
        <v>3.5999999999999997E-2</v>
      </c>
      <c r="L13" s="157">
        <f>'[1]Podklady RZ'!L454</f>
        <v>2E-3</v>
      </c>
      <c r="M13" s="233">
        <f>'[1]Podklady RZ'!M454</f>
        <v>2.1000000000000001E-2</v>
      </c>
      <c r="N13" s="157">
        <f>'[1]Podklady RZ'!N454</f>
        <v>0.64166000000000012</v>
      </c>
      <c r="O13" s="164">
        <f>'[1]Podklady RZ'!O454</f>
        <v>7.2694808656457843E-3</v>
      </c>
      <c r="P13" s="81"/>
      <c r="U13" s="97"/>
    </row>
    <row r="14" spans="1:21">
      <c r="A14" s="127" t="s">
        <v>227</v>
      </c>
      <c r="B14" s="232">
        <f>'[1]Podklady RZ'!B455</f>
        <v>0.496</v>
      </c>
      <c r="C14" s="157">
        <f>'[1]Podklady RZ'!C455</f>
        <v>0.129</v>
      </c>
      <c r="D14" s="233">
        <f>'[1]Podklady RZ'!D455</f>
        <v>0.127</v>
      </c>
      <c r="E14" s="232">
        <f>'[1]Podklady RZ'!E455</f>
        <v>8.4000000000000005E-2</v>
      </c>
      <c r="F14" s="157">
        <f>'[1]Podklady RZ'!F455</f>
        <v>7.6499999999999999E-2</v>
      </c>
      <c r="G14" s="233">
        <f>'[1]Podklady RZ'!G455</f>
        <v>6.4500000000000002E-2</v>
      </c>
      <c r="H14" s="157">
        <f>'[1]Podklady RZ'!H455</f>
        <v>6.2170000000000003E-2</v>
      </c>
      <c r="I14" s="157">
        <f>'[1]Podklady RZ'!I455</f>
        <v>6.7000000000000004E-2</v>
      </c>
      <c r="J14" s="157">
        <f>'[1]Podklady RZ'!J455</f>
        <v>6.3090000000000007E-2</v>
      </c>
      <c r="K14" s="232">
        <f>'[1]Podklady RZ'!K455</f>
        <v>6.2170000000000003E-2</v>
      </c>
      <c r="L14" s="157">
        <f>'[1]Podklady RZ'!L455</f>
        <v>6.7000000000000004E-2</v>
      </c>
      <c r="M14" s="233">
        <f>'[1]Podklady RZ'!M455</f>
        <v>6.3090000000000007E-2</v>
      </c>
      <c r="N14" s="157">
        <f>'[1]Podklady RZ'!N455</f>
        <v>1.3615200000000001</v>
      </c>
      <c r="O14" s="164">
        <f>'[1]Podklady RZ'!O455</f>
        <v>1.4455059328626875E-2</v>
      </c>
      <c r="P14" s="81"/>
      <c r="U14" s="97"/>
    </row>
    <row r="15" spans="1:21">
      <c r="A15" s="127" t="s">
        <v>228</v>
      </c>
      <c r="B15" s="232">
        <f>'[1]Podklady RZ'!B456</f>
        <v>0</v>
      </c>
      <c r="C15" s="157">
        <f>'[1]Podklady RZ'!C456</f>
        <v>0</v>
      </c>
      <c r="D15" s="233">
        <f>'[1]Podklady RZ'!D456</f>
        <v>0</v>
      </c>
      <c r="E15" s="232">
        <f>'[1]Podklady RZ'!E456</f>
        <v>0</v>
      </c>
      <c r="F15" s="157">
        <f>'[1]Podklady RZ'!F456</f>
        <v>0</v>
      </c>
      <c r="G15" s="233">
        <f>'[1]Podklady RZ'!G456</f>
        <v>0</v>
      </c>
      <c r="H15" s="157">
        <f>'[1]Podklady RZ'!H456</f>
        <v>0</v>
      </c>
      <c r="I15" s="157">
        <f>'[1]Podklady RZ'!I456</f>
        <v>0</v>
      </c>
      <c r="J15" s="157">
        <f>'[1]Podklady RZ'!J456</f>
        <v>0</v>
      </c>
      <c r="K15" s="232">
        <f>'[1]Podklady RZ'!K456</f>
        <v>0</v>
      </c>
      <c r="L15" s="157">
        <f>'[1]Podklady RZ'!L456</f>
        <v>0</v>
      </c>
      <c r="M15" s="233">
        <f>'[1]Podklady RZ'!M456</f>
        <v>0</v>
      </c>
      <c r="N15" s="157">
        <f>'[1]Podklady RZ'!N456</f>
        <v>0</v>
      </c>
      <c r="O15" s="164">
        <f>'[1]Podklady RZ'!O456</f>
        <v>0</v>
      </c>
      <c r="P15" s="81"/>
      <c r="U15" s="97"/>
    </row>
    <row r="16" spans="1:21">
      <c r="A16" s="127" t="s">
        <v>229</v>
      </c>
      <c r="B16" s="232">
        <f>'[1]Podklady RZ'!B457</f>
        <v>12.040109000000001</v>
      </c>
      <c r="C16" s="157">
        <f>'[1]Podklady RZ'!C457</f>
        <v>8.2592859999999995</v>
      </c>
      <c r="D16" s="233">
        <f>'[1]Podklady RZ'!D457</f>
        <v>7.720815</v>
      </c>
      <c r="E16" s="232">
        <f>'[1]Podklady RZ'!E457</f>
        <v>5.7545000000000002</v>
      </c>
      <c r="F16" s="157">
        <f>'[1]Podklady RZ'!F457</f>
        <v>3.5910000000000002</v>
      </c>
      <c r="G16" s="233">
        <f>'[1]Podklady RZ'!G457</f>
        <v>2.8639999999999999</v>
      </c>
      <c r="H16" s="157">
        <f>'[1]Podklady RZ'!H457</f>
        <v>2.5059999999999998</v>
      </c>
      <c r="I16" s="157">
        <f>'[1]Podklady RZ'!I457</f>
        <v>3.0011100000000002</v>
      </c>
      <c r="J16" s="157">
        <f>'[1]Podklady RZ'!J457</f>
        <v>3.59091</v>
      </c>
      <c r="K16" s="232">
        <f>'[1]Podklady RZ'!K457</f>
        <v>6.5979999999999999</v>
      </c>
      <c r="L16" s="157">
        <f>'[1]Podklady RZ'!L457</f>
        <v>9.1259999999999994</v>
      </c>
      <c r="M16" s="233">
        <f>'[1]Podklady RZ'!M457</f>
        <v>10.795639999999999</v>
      </c>
      <c r="N16" s="157">
        <f>'[1]Podklady RZ'!N457</f>
        <v>75.847369999999984</v>
      </c>
      <c r="O16" s="164">
        <f>'[1]Podklady RZ'!O457</f>
        <v>2.4726296324709533E-3</v>
      </c>
      <c r="P16" s="81"/>
      <c r="U16" s="97"/>
    </row>
    <row r="17" spans="1:21">
      <c r="A17" s="127" t="s">
        <v>230</v>
      </c>
      <c r="B17" s="232">
        <f>'[1]Podklady RZ'!B458</f>
        <v>0</v>
      </c>
      <c r="C17" s="157">
        <f>'[1]Podklady RZ'!C458</f>
        <v>0</v>
      </c>
      <c r="D17" s="233">
        <f>'[1]Podklady RZ'!D458</f>
        <v>0</v>
      </c>
      <c r="E17" s="232">
        <f>'[1]Podklady RZ'!E458</f>
        <v>0</v>
      </c>
      <c r="F17" s="157">
        <f>'[1]Podklady RZ'!F458</f>
        <v>0</v>
      </c>
      <c r="G17" s="233">
        <f>'[1]Podklady RZ'!G458</f>
        <v>0</v>
      </c>
      <c r="H17" s="157">
        <f>'[1]Podklady RZ'!H458</f>
        <v>0</v>
      </c>
      <c r="I17" s="157">
        <f>'[1]Podklady RZ'!I458</f>
        <v>0</v>
      </c>
      <c r="J17" s="157">
        <f>'[1]Podklady RZ'!J458</f>
        <v>0</v>
      </c>
      <c r="K17" s="232">
        <f>'[1]Podklady RZ'!K458</f>
        <v>0</v>
      </c>
      <c r="L17" s="157">
        <f>'[1]Podklady RZ'!L458</f>
        <v>0</v>
      </c>
      <c r="M17" s="233">
        <f>'[1]Podklady RZ'!M458</f>
        <v>0</v>
      </c>
      <c r="N17" s="157">
        <f>'[1]Podklady RZ'!N458</f>
        <v>0</v>
      </c>
      <c r="O17" s="164">
        <f>'[1]Podklady RZ'!O458</f>
        <v>0</v>
      </c>
      <c r="P17" s="81"/>
      <c r="U17" s="97"/>
    </row>
    <row r="18" spans="1:21">
      <c r="A18" s="127" t="s">
        <v>231</v>
      </c>
      <c r="B18" s="232">
        <f>'[1]Podklady RZ'!B459</f>
        <v>0</v>
      </c>
      <c r="C18" s="157">
        <f>'[1]Podklady RZ'!C459</f>
        <v>0</v>
      </c>
      <c r="D18" s="233">
        <f>'[1]Podklady RZ'!D459</f>
        <v>0</v>
      </c>
      <c r="E18" s="232">
        <f>'[1]Podklady RZ'!E459</f>
        <v>0</v>
      </c>
      <c r="F18" s="157">
        <f>'[1]Podklady RZ'!F459</f>
        <v>0</v>
      </c>
      <c r="G18" s="233">
        <f>'[1]Podklady RZ'!G459</f>
        <v>0</v>
      </c>
      <c r="H18" s="157">
        <f>'[1]Podklady RZ'!H459</f>
        <v>0</v>
      </c>
      <c r="I18" s="157">
        <f>'[1]Podklady RZ'!I459</f>
        <v>0</v>
      </c>
      <c r="J18" s="157">
        <f>'[1]Podklady RZ'!J459</f>
        <v>0</v>
      </c>
      <c r="K18" s="232">
        <f>'[1]Podklady RZ'!K459</f>
        <v>0</v>
      </c>
      <c r="L18" s="157">
        <f>'[1]Podklady RZ'!L459</f>
        <v>0</v>
      </c>
      <c r="M18" s="233">
        <f>'[1]Podklady RZ'!M459</f>
        <v>0</v>
      </c>
      <c r="N18" s="157">
        <f>'[1]Podklady RZ'!N459</f>
        <v>0</v>
      </c>
      <c r="O18" s="164">
        <f>'[1]Podklady RZ'!O459</f>
        <v>0</v>
      </c>
      <c r="P18" s="81"/>
      <c r="U18" s="97"/>
    </row>
    <row r="19" spans="1:21">
      <c r="A19" s="127" t="s">
        <v>232</v>
      </c>
      <c r="B19" s="232">
        <f>'[1]Podklady RZ'!B460</f>
        <v>0.35969999999999996</v>
      </c>
      <c r="C19" s="157">
        <f>'[1]Podklady RZ'!C460</f>
        <v>0.33300000000000002</v>
      </c>
      <c r="D19" s="233">
        <f>'[1]Podklady RZ'!D460</f>
        <v>0.313</v>
      </c>
      <c r="E19" s="232">
        <f>'[1]Podklady RZ'!E460</f>
        <v>0.216</v>
      </c>
      <c r="F19" s="157">
        <f>'[1]Podklady RZ'!F460</f>
        <v>0.16900000000000001</v>
      </c>
      <c r="G19" s="233">
        <f>'[1]Podklady RZ'!G460</f>
        <v>3.73E-2</v>
      </c>
      <c r="H19" s="157">
        <f>'[1]Podklady RZ'!H460</f>
        <v>6.4700000000000008E-2</v>
      </c>
      <c r="I19" s="157">
        <f>'[1]Podklady RZ'!I460</f>
        <v>0.16639999999999999</v>
      </c>
      <c r="J19" s="157">
        <f>'[1]Podklady RZ'!J460</f>
        <v>0.2576</v>
      </c>
      <c r="K19" s="232">
        <f>'[1]Podklady RZ'!K460</f>
        <v>0.311</v>
      </c>
      <c r="L19" s="157">
        <f>'[1]Podklady RZ'!L460</f>
        <v>0.37330000000000002</v>
      </c>
      <c r="M19" s="233">
        <f>'[1]Podklady RZ'!M460</f>
        <v>0.41470000000000001</v>
      </c>
      <c r="N19" s="157">
        <f>'[1]Podklady RZ'!N460</f>
        <v>3.0156999999999998</v>
      </c>
      <c r="O19" s="164">
        <f>'[1]Podklady RZ'!O460</f>
        <v>3.1099515250885374E-3</v>
      </c>
      <c r="P19" s="81"/>
      <c r="U19" s="97"/>
    </row>
    <row r="20" spans="1:21">
      <c r="A20" s="127" t="s">
        <v>233</v>
      </c>
      <c r="B20" s="232">
        <f>'[1]Podklady RZ'!B461</f>
        <v>0</v>
      </c>
      <c r="C20" s="157">
        <f>'[1]Podklady RZ'!C461</f>
        <v>0</v>
      </c>
      <c r="D20" s="233">
        <f>'[1]Podklady RZ'!D461</f>
        <v>0</v>
      </c>
      <c r="E20" s="232">
        <f>'[1]Podklady RZ'!E461</f>
        <v>0</v>
      </c>
      <c r="F20" s="157">
        <f>'[1]Podklady RZ'!F461</f>
        <v>0</v>
      </c>
      <c r="G20" s="233">
        <f>'[1]Podklady RZ'!G461</f>
        <v>0</v>
      </c>
      <c r="H20" s="157">
        <f>'[1]Podklady RZ'!H461</f>
        <v>0</v>
      </c>
      <c r="I20" s="157">
        <f>'[1]Podklady RZ'!I461</f>
        <v>0</v>
      </c>
      <c r="J20" s="157">
        <f>'[1]Podklady RZ'!J461</f>
        <v>0</v>
      </c>
      <c r="K20" s="232">
        <f>'[1]Podklady RZ'!K461</f>
        <v>0</v>
      </c>
      <c r="L20" s="157">
        <f>'[1]Podklady RZ'!L461</f>
        <v>0</v>
      </c>
      <c r="M20" s="233">
        <f>'[1]Podklady RZ'!M461</f>
        <v>0</v>
      </c>
      <c r="N20" s="157">
        <f>'[1]Podklady RZ'!N461</f>
        <v>0</v>
      </c>
      <c r="O20" s="164">
        <f>'[1]Podklady RZ'!O461</f>
        <v>0</v>
      </c>
      <c r="P20" s="81"/>
      <c r="U20" s="97"/>
    </row>
    <row r="21" spans="1:21">
      <c r="A21" s="127" t="s">
        <v>234</v>
      </c>
      <c r="B21" s="232">
        <f>'[1]Podklady RZ'!B462</f>
        <v>52.03</v>
      </c>
      <c r="C21" s="157">
        <f>'[1]Podklady RZ'!C462</f>
        <v>61.183</v>
      </c>
      <c r="D21" s="233">
        <f>'[1]Podklady RZ'!D462</f>
        <v>63.125999999999998</v>
      </c>
      <c r="E21" s="232">
        <f>'[1]Podklady RZ'!E462</f>
        <v>54.052</v>
      </c>
      <c r="F21" s="157">
        <f>'[1]Podklady RZ'!F462</f>
        <v>19.66</v>
      </c>
      <c r="G21" s="233">
        <f>'[1]Podklady RZ'!G462</f>
        <v>16.82</v>
      </c>
      <c r="H21" s="157">
        <f>'[1]Podklady RZ'!H462</f>
        <v>21.231999999999999</v>
      </c>
      <c r="I21" s="157">
        <f>'[1]Podklady RZ'!I462</f>
        <v>20.873000000000001</v>
      </c>
      <c r="J21" s="157">
        <f>'[1]Podklady RZ'!J462</f>
        <v>29.69</v>
      </c>
      <c r="K21" s="232">
        <f>'[1]Podklady RZ'!K462</f>
        <v>56.755000000000003</v>
      </c>
      <c r="L21" s="157">
        <f>'[1]Podklady RZ'!L462</f>
        <v>50.058</v>
      </c>
      <c r="M21" s="233">
        <f>'[1]Podklady RZ'!M462</f>
        <v>64.944999999999993</v>
      </c>
      <c r="N21" s="157">
        <f>'[1]Podklady RZ'!N462</f>
        <v>510.42399999999992</v>
      </c>
      <c r="O21" s="164">
        <f>'[1]Podklady RZ'!O462</f>
        <v>0.1543430753593279</v>
      </c>
      <c r="P21" s="81"/>
      <c r="U21" s="97"/>
    </row>
    <row r="22" spans="1:21">
      <c r="A22" s="127" t="s">
        <v>235</v>
      </c>
      <c r="B22" s="232">
        <f>'[1]Podklady RZ'!B463</f>
        <v>0</v>
      </c>
      <c r="C22" s="157">
        <f>'[1]Podklady RZ'!C463</f>
        <v>0</v>
      </c>
      <c r="D22" s="233">
        <f>'[1]Podklady RZ'!D463</f>
        <v>0</v>
      </c>
      <c r="E22" s="232">
        <f>'[1]Podklady RZ'!E463</f>
        <v>0</v>
      </c>
      <c r="F22" s="157">
        <f>'[1]Podklady RZ'!F463</f>
        <v>0</v>
      </c>
      <c r="G22" s="233">
        <f>'[1]Podklady RZ'!G463</f>
        <v>0</v>
      </c>
      <c r="H22" s="157">
        <f>'[1]Podklady RZ'!H463</f>
        <v>0</v>
      </c>
      <c r="I22" s="157">
        <f>'[1]Podklady RZ'!I463</f>
        <v>0</v>
      </c>
      <c r="J22" s="157">
        <f>'[1]Podklady RZ'!J463</f>
        <v>0</v>
      </c>
      <c r="K22" s="232">
        <f>'[1]Podklady RZ'!K463</f>
        <v>0</v>
      </c>
      <c r="L22" s="157">
        <f>'[1]Podklady RZ'!L463</f>
        <v>0</v>
      </c>
      <c r="M22" s="233">
        <f>'[1]Podklady RZ'!M463</f>
        <v>0</v>
      </c>
      <c r="N22" s="157">
        <f>'[1]Podklady RZ'!N463</f>
        <v>0</v>
      </c>
      <c r="O22" s="164">
        <f>'[1]Podklady RZ'!O463</f>
        <v>0</v>
      </c>
      <c r="P22" s="81"/>
      <c r="U22" s="97"/>
    </row>
    <row r="23" spans="1:21">
      <c r="A23" s="127" t="s">
        <v>236</v>
      </c>
      <c r="B23" s="232">
        <f>'[1]Podklady RZ'!B464</f>
        <v>0</v>
      </c>
      <c r="C23" s="157">
        <f>'[1]Podklady RZ'!C464</f>
        <v>0</v>
      </c>
      <c r="D23" s="233">
        <f>'[1]Podklady RZ'!D464</f>
        <v>0</v>
      </c>
      <c r="E23" s="232">
        <f>'[1]Podklady RZ'!E464</f>
        <v>0</v>
      </c>
      <c r="F23" s="157">
        <f>'[1]Podklady RZ'!F464</f>
        <v>0</v>
      </c>
      <c r="G23" s="233">
        <f>'[1]Podklady RZ'!G464</f>
        <v>0</v>
      </c>
      <c r="H23" s="157">
        <f>'[1]Podklady RZ'!H464</f>
        <v>0</v>
      </c>
      <c r="I23" s="157">
        <f>'[1]Podklady RZ'!I464</f>
        <v>0</v>
      </c>
      <c r="J23" s="157">
        <f>'[1]Podklady RZ'!J464</f>
        <v>0</v>
      </c>
      <c r="K23" s="232">
        <f>'[1]Podklady RZ'!K464</f>
        <v>0</v>
      </c>
      <c r="L23" s="157">
        <f>'[1]Podklady RZ'!L464</f>
        <v>0</v>
      </c>
      <c r="M23" s="233">
        <f>'[1]Podklady RZ'!M464</f>
        <v>0</v>
      </c>
      <c r="N23" s="157">
        <f>'[1]Podklady RZ'!N464</f>
        <v>0</v>
      </c>
      <c r="O23" s="164">
        <f>'[1]Podklady RZ'!O464</f>
        <v>0</v>
      </c>
      <c r="P23" s="81"/>
      <c r="U23" s="97"/>
    </row>
    <row r="24" spans="1:21">
      <c r="A24" s="127" t="s">
        <v>237</v>
      </c>
      <c r="B24" s="232">
        <f>'[1]Podklady RZ'!B465</f>
        <v>7.6997999999999998</v>
      </c>
      <c r="C24" s="157">
        <f>'[1]Podklady RZ'!C465</f>
        <v>0.67334000000000005</v>
      </c>
      <c r="D24" s="233">
        <f>'[1]Podklady RZ'!D465</f>
        <v>0.632683</v>
      </c>
      <c r="E24" s="232">
        <f>'[1]Podklady RZ'!E465</f>
        <v>0.84698000000000007</v>
      </c>
      <c r="F24" s="157">
        <f>'[1]Podklady RZ'!F465</f>
        <v>0.10997999999999999</v>
      </c>
      <c r="G24" s="233">
        <f>'[1]Podklady RZ'!G465</f>
        <v>3.5899999999999999E-3</v>
      </c>
      <c r="H24" s="157">
        <f>'[1]Podklady RZ'!H465</f>
        <v>0</v>
      </c>
      <c r="I24" s="157">
        <f>'[1]Podklady RZ'!I465</f>
        <v>9.1199999999999996E-3</v>
      </c>
      <c r="J24" s="157">
        <f>'[1]Podklady RZ'!J465</f>
        <v>0.36038700000000001</v>
      </c>
      <c r="K24" s="232">
        <f>'[1]Podklady RZ'!K465</f>
        <v>0.62179000000000006</v>
      </c>
      <c r="L24" s="157">
        <f>'[1]Podklady RZ'!L465</f>
        <v>2.6684510000000001</v>
      </c>
      <c r="M24" s="233">
        <f>'[1]Podklady RZ'!M465</f>
        <v>2.511101</v>
      </c>
      <c r="N24" s="157">
        <f>'[1]Podklady RZ'!N465</f>
        <v>16.137222000000001</v>
      </c>
      <c r="O24" s="164">
        <f>'[1]Podklady RZ'!O465</f>
        <v>7.7822260539913757E-2</v>
      </c>
      <c r="P24" s="81"/>
      <c r="U24" s="97"/>
    </row>
    <row r="25" spans="1:21">
      <c r="A25" s="127" t="s">
        <v>238</v>
      </c>
      <c r="B25" s="232">
        <f>'[1]Podklady RZ'!B466</f>
        <v>227.30616499999994</v>
      </c>
      <c r="C25" s="157">
        <f>'[1]Podklady RZ'!C466</f>
        <v>143.19985499999999</v>
      </c>
      <c r="D25" s="233">
        <f>'[1]Podklady RZ'!D466</f>
        <v>121.93102500000001</v>
      </c>
      <c r="E25" s="232">
        <f>'[1]Podklady RZ'!E466</f>
        <v>81.322975999999997</v>
      </c>
      <c r="F25" s="157">
        <f>'[1]Podklady RZ'!F466</f>
        <v>46.492629000000008</v>
      </c>
      <c r="G25" s="233">
        <f>'[1]Podklady RZ'!G466</f>
        <v>35.505354999999994</v>
      </c>
      <c r="H25" s="157">
        <f>'[1]Podklady RZ'!H466</f>
        <v>26.229645999999995</v>
      </c>
      <c r="I25" s="157">
        <f>'[1]Podklady RZ'!I466</f>
        <v>25.369370999999997</v>
      </c>
      <c r="J25" s="157">
        <f>'[1]Podklady RZ'!J466</f>
        <v>38.496433999999994</v>
      </c>
      <c r="K25" s="232">
        <f>'[1]Podklady RZ'!K466</f>
        <v>87.61066000000001</v>
      </c>
      <c r="L25" s="157">
        <f>'[1]Podklady RZ'!L466</f>
        <v>160.50960800000001</v>
      </c>
      <c r="M25" s="233">
        <f>'[1]Podklady RZ'!M466</f>
        <v>187.767493</v>
      </c>
      <c r="N25" s="157">
        <f>'[1]Podklady RZ'!N466</f>
        <v>1181.741217</v>
      </c>
      <c r="O25" s="164">
        <f>'[1]Podklady RZ'!O466</f>
        <v>5.9676621494833194E-2</v>
      </c>
      <c r="P25" s="81"/>
      <c r="U25" s="78"/>
    </row>
    <row r="26" spans="1:21" ht="13.5" customHeight="1">
      <c r="A26" s="125" t="s">
        <v>314</v>
      </c>
      <c r="B26" s="230">
        <f>'[1]Podklady RZ'!B467</f>
        <v>274.52937699999995</v>
      </c>
      <c r="C26" s="156">
        <f>'[1]Podklady RZ'!C467</f>
        <v>193.66303300000001</v>
      </c>
      <c r="D26" s="231">
        <f>'[1]Podklady RZ'!D467</f>
        <v>170.15940200000003</v>
      </c>
      <c r="E26" s="230">
        <f>'[1]Podklady RZ'!E467</f>
        <v>119.15805899999999</v>
      </c>
      <c r="F26" s="156">
        <f>'[1]Podklady RZ'!F467</f>
        <v>52.441609</v>
      </c>
      <c r="G26" s="231">
        <f>'[1]Podklady RZ'!G467</f>
        <v>41.036733000000005</v>
      </c>
      <c r="H26" s="156">
        <f>'[1]Podklady RZ'!H467</f>
        <v>39.384555999999996</v>
      </c>
      <c r="I26" s="156">
        <f>'[1]Podklady RZ'!I467</f>
        <v>37.344733999999995</v>
      </c>
      <c r="J26" s="156">
        <f>'[1]Podklady RZ'!J467</f>
        <v>59.388354</v>
      </c>
      <c r="K26" s="230">
        <f>'[1]Podklady RZ'!K467</f>
        <v>133.53762599999999</v>
      </c>
      <c r="L26" s="156">
        <f>'[1]Podklady RZ'!L467</f>
        <v>204.22212099999999</v>
      </c>
      <c r="M26" s="231">
        <f>'[1]Podklady RZ'!M467</f>
        <v>243.27276500000002</v>
      </c>
      <c r="N26" s="156">
        <f>'[1]Podklady RZ'!N467</f>
        <v>1568.138369</v>
      </c>
      <c r="O26" s="163">
        <f>'[1]Podklady RZ'!O467</f>
        <v>2.3785662038890036E-2</v>
      </c>
      <c r="P26" s="10"/>
      <c r="U26" s="8"/>
    </row>
    <row r="27" spans="1:21" ht="12.75" customHeight="1">
      <c r="A27" s="127" t="s">
        <v>297</v>
      </c>
      <c r="B27" s="232">
        <f>'[1]Podklady RZ'!B468</f>
        <v>28.577151999999998</v>
      </c>
      <c r="C27" s="157">
        <f>'[1]Podklady RZ'!C468</f>
        <v>19.677493999999999</v>
      </c>
      <c r="D27" s="233">
        <f>'[1]Podklady RZ'!D468</f>
        <v>18.389781999999997</v>
      </c>
      <c r="E27" s="232">
        <f>'[1]Podklady RZ'!E468</f>
        <v>13.006842000000001</v>
      </c>
      <c r="F27" s="157">
        <f>'[1]Podklady RZ'!F468</f>
        <v>4.2411099999999999</v>
      </c>
      <c r="G27" s="233">
        <f>'[1]Podklady RZ'!G468</f>
        <v>3.2244380000000001</v>
      </c>
      <c r="H27" s="157">
        <f>'[1]Podklady RZ'!H468</f>
        <v>3.5775479999999997</v>
      </c>
      <c r="I27" s="157">
        <f>'[1]Podklady RZ'!I468</f>
        <v>3.2973509999999999</v>
      </c>
      <c r="J27" s="157">
        <f>'[1]Podklady RZ'!J468</f>
        <v>5.3137780000000001</v>
      </c>
      <c r="K27" s="232">
        <f>'[1]Podklady RZ'!K468</f>
        <v>13.158844999999999</v>
      </c>
      <c r="L27" s="157">
        <f>'[1]Podklady RZ'!L468</f>
        <v>19.642320000000002</v>
      </c>
      <c r="M27" s="233">
        <f>'[1]Podklady RZ'!M468</f>
        <v>23.691625000000002</v>
      </c>
      <c r="N27" s="157">
        <f>'[1]Podklady RZ'!N468</f>
        <v>155.79828500000002</v>
      </c>
      <c r="O27" s="164">
        <f>'[1]Podklady RZ'!O468</f>
        <v>1.0568881545507551E-2</v>
      </c>
      <c r="P27" s="81"/>
      <c r="U27" s="8"/>
    </row>
    <row r="28" spans="1:21" ht="12.75" customHeight="1">
      <c r="A28" s="127" t="s">
        <v>298</v>
      </c>
      <c r="B28" s="232">
        <f>'[1]Podklady RZ'!B469</f>
        <v>0.53800000000000003</v>
      </c>
      <c r="C28" s="157">
        <f>'[1]Podklady RZ'!C469</f>
        <v>0.33700000000000002</v>
      </c>
      <c r="D28" s="233">
        <f>'[1]Podklady RZ'!D469</f>
        <v>0.29499999999999998</v>
      </c>
      <c r="E28" s="232">
        <f>'[1]Podklady RZ'!E469</f>
        <v>0.16200000000000001</v>
      </c>
      <c r="F28" s="157">
        <f>'[1]Podklady RZ'!F469</f>
        <v>0.01</v>
      </c>
      <c r="G28" s="233">
        <f>'[1]Podklady RZ'!G469</f>
        <v>4.0000000000000001E-3</v>
      </c>
      <c r="H28" s="157">
        <f>'[1]Podklady RZ'!H469</f>
        <v>2.9999999999999997E-4</v>
      </c>
      <c r="I28" s="157">
        <f>'[1]Podklady RZ'!I469</f>
        <v>8.0000000000000004E-4</v>
      </c>
      <c r="J28" s="157">
        <f>'[1]Podklady RZ'!J469</f>
        <v>2.5999999999999999E-2</v>
      </c>
      <c r="K28" s="232">
        <f>'[1]Podklady RZ'!K469</f>
        <v>0.20499999999999999</v>
      </c>
      <c r="L28" s="157">
        <f>'[1]Podklady RZ'!L469</f>
        <v>0.35899999999999999</v>
      </c>
      <c r="M28" s="233">
        <f>'[1]Podklady RZ'!M469</f>
        <v>0.51500000000000001</v>
      </c>
      <c r="N28" s="157">
        <f>'[1]Podklady RZ'!N469</f>
        <v>2.4520999999999997</v>
      </c>
      <c r="O28" s="164">
        <f>'[1]Podklady RZ'!O469</f>
        <v>1.0917853867585259E-3</v>
      </c>
      <c r="P28" s="81"/>
      <c r="U28" s="8"/>
    </row>
    <row r="29" spans="1:21" ht="12.75" customHeight="1">
      <c r="A29" s="127" t="s">
        <v>299</v>
      </c>
      <c r="B29" s="232">
        <f>'[1]Podklady RZ'!B470</f>
        <v>1.41</v>
      </c>
      <c r="C29" s="157">
        <f>'[1]Podklady RZ'!C470</f>
        <v>0.93799999999999994</v>
      </c>
      <c r="D29" s="233">
        <f>'[1]Podklady RZ'!D470</f>
        <v>0.82099999999999995</v>
      </c>
      <c r="E29" s="232">
        <f>'[1]Podklady RZ'!E470</f>
        <v>0.628</v>
      </c>
      <c r="F29" s="157">
        <f>'[1]Podklady RZ'!F470</f>
        <v>0.23</v>
      </c>
      <c r="G29" s="233">
        <f>'[1]Podklady RZ'!G470</f>
        <v>0</v>
      </c>
      <c r="H29" s="157">
        <f>'[1]Podklady RZ'!H470</f>
        <v>0</v>
      </c>
      <c r="I29" s="157">
        <f>'[1]Podklady RZ'!I470</f>
        <v>0</v>
      </c>
      <c r="J29" s="157">
        <f>'[1]Podklady RZ'!J470</f>
        <v>0.14099999999999999</v>
      </c>
      <c r="K29" s="232">
        <f>'[1]Podklady RZ'!K470</f>
        <v>0.47499999999999998</v>
      </c>
      <c r="L29" s="157">
        <f>'[1]Podklady RZ'!L470</f>
        <v>0.98399999999999999</v>
      </c>
      <c r="M29" s="233">
        <f>'[1]Podklady RZ'!M470</f>
        <v>1.27</v>
      </c>
      <c r="N29" s="157">
        <f>'[1]Podklady RZ'!N470</f>
        <v>6.8970000000000002</v>
      </c>
      <c r="O29" s="164">
        <f>'[1]Podklady RZ'!O470</f>
        <v>1.2959735312485532E-2</v>
      </c>
      <c r="P29" s="81"/>
      <c r="U29" s="8"/>
    </row>
    <row r="30" spans="1:21" ht="12.75" customHeight="1">
      <c r="A30" s="127" t="s">
        <v>300</v>
      </c>
      <c r="B30" s="232">
        <f>'[1]Podklady RZ'!B471</f>
        <v>0.2041</v>
      </c>
      <c r="C30" s="157">
        <f>'[1]Podklady RZ'!C471</f>
        <v>0.114</v>
      </c>
      <c r="D30" s="233">
        <f>'[1]Podklady RZ'!D471</f>
        <v>0.09</v>
      </c>
      <c r="E30" s="232">
        <f>'[1]Podklady RZ'!E471</f>
        <v>0.13700000000000001</v>
      </c>
      <c r="F30" s="157">
        <f>'[1]Podklady RZ'!F471</f>
        <v>3.0000000000000001E-3</v>
      </c>
      <c r="G30" s="233">
        <f>'[1]Podklady RZ'!G471</f>
        <v>1.4999999999999999E-2</v>
      </c>
      <c r="H30" s="157">
        <f>'[1]Podklady RZ'!H471</f>
        <v>0</v>
      </c>
      <c r="I30" s="157">
        <f>'[1]Podklady RZ'!I471</f>
        <v>5.0000000000000001E-3</v>
      </c>
      <c r="J30" s="157">
        <f>'[1]Podklady RZ'!J471</f>
        <v>4.0000000000000001E-3</v>
      </c>
      <c r="K30" s="232">
        <f>'[1]Podklady RZ'!K471</f>
        <v>0.1215</v>
      </c>
      <c r="L30" s="157">
        <f>'[1]Podklady RZ'!L471</f>
        <v>0.254</v>
      </c>
      <c r="M30" s="233">
        <f>'[1]Podklady RZ'!M471</f>
        <v>0.34549999999999997</v>
      </c>
      <c r="N30" s="157">
        <f>'[1]Podklady RZ'!N471</f>
        <v>1.2930999999999999</v>
      </c>
      <c r="O30" s="164">
        <f>'[1]Podklady RZ'!O471</f>
        <v>5.4410419345785116E-3</v>
      </c>
      <c r="P30" s="81"/>
    </row>
    <row r="31" spans="1:21">
      <c r="A31" s="127" t="s">
        <v>301</v>
      </c>
      <c r="B31" s="232">
        <f>'[1]Podklady RZ'!B472</f>
        <v>0.81299999999999994</v>
      </c>
      <c r="C31" s="157">
        <f>'[1]Podklady RZ'!C472</f>
        <v>0.26835999999999999</v>
      </c>
      <c r="D31" s="233">
        <f>'[1]Podklady RZ'!D472</f>
        <v>8.1640000000000004E-2</v>
      </c>
      <c r="E31" s="232">
        <f>'[1]Podklady RZ'!E472</f>
        <v>1.0846300000000002</v>
      </c>
      <c r="F31" s="157">
        <f>'[1]Podklady RZ'!F472</f>
        <v>1.0664200000000001</v>
      </c>
      <c r="G31" s="233">
        <f>'[1]Podklady RZ'!G472</f>
        <v>1.01688</v>
      </c>
      <c r="H31" s="157">
        <f>'[1]Podklady RZ'!H472</f>
        <v>0.59892000000000012</v>
      </c>
      <c r="I31" s="157">
        <f>'[1]Podklady RZ'!I472</f>
        <v>0.48769999999999997</v>
      </c>
      <c r="J31" s="157">
        <f>'[1]Podklady RZ'!J472</f>
        <v>0.52437</v>
      </c>
      <c r="K31" s="232">
        <f>'[1]Podklady RZ'!K472</f>
        <v>0.60980000000000001</v>
      </c>
      <c r="L31" s="157">
        <f>'[1]Podklady RZ'!L472</f>
        <v>0.7779299999999999</v>
      </c>
      <c r="M31" s="233">
        <f>'[1]Podklady RZ'!M472</f>
        <v>0.8617999999999999</v>
      </c>
      <c r="N31" s="157">
        <f>'[1]Podklady RZ'!N472</f>
        <v>8.1914499999999997</v>
      </c>
      <c r="O31" s="164">
        <f>'[1]Podklady RZ'!O472</f>
        <v>1.5528149530773101E-2</v>
      </c>
      <c r="P31" s="81"/>
    </row>
    <row r="32" spans="1:21">
      <c r="A32" s="127" t="s">
        <v>302</v>
      </c>
      <c r="B32" s="232">
        <f>'[1]Podklady RZ'!B473</f>
        <v>152.94416599999997</v>
      </c>
      <c r="C32" s="157">
        <f>'[1]Podklady RZ'!C473</f>
        <v>103.489818</v>
      </c>
      <c r="D32" s="233">
        <f>'[1]Podklady RZ'!D473</f>
        <v>96.030140000000017</v>
      </c>
      <c r="E32" s="232">
        <f>'[1]Podklady RZ'!E473</f>
        <v>66.09881399999999</v>
      </c>
      <c r="F32" s="157">
        <f>'[1]Podklady RZ'!F473</f>
        <v>31.597826000000001</v>
      </c>
      <c r="G32" s="233">
        <f>'[1]Podklady RZ'!G473</f>
        <v>26.088938000000002</v>
      </c>
      <c r="H32" s="157">
        <f>'[1]Podklady RZ'!H473</f>
        <v>24.726169000000002</v>
      </c>
      <c r="I32" s="157">
        <f>'[1]Podklady RZ'!I473</f>
        <v>23.955025999999997</v>
      </c>
      <c r="J32" s="157">
        <f>'[1]Podklady RZ'!J473</f>
        <v>37.402032999999996</v>
      </c>
      <c r="K32" s="232">
        <f>'[1]Podklady RZ'!K473</f>
        <v>74.799503000000016</v>
      </c>
      <c r="L32" s="157">
        <f>'[1]Podklady RZ'!L473</f>
        <v>108.75155100000001</v>
      </c>
      <c r="M32" s="233">
        <f>'[1]Podklady RZ'!M473</f>
        <v>136.38903400000001</v>
      </c>
      <c r="N32" s="157">
        <f>'[1]Podklady RZ'!N473</f>
        <v>882.27301800000009</v>
      </c>
      <c r="O32" s="164">
        <f>'[1]Podklady RZ'!O473</f>
        <v>2.8516550860925916E-2</v>
      </c>
      <c r="P32" s="81"/>
    </row>
    <row r="33" spans="1:16">
      <c r="A33" s="127" t="s">
        <v>303</v>
      </c>
      <c r="B33" s="232">
        <f>'[1]Podklady RZ'!B474</f>
        <v>87.969301999999985</v>
      </c>
      <c r="C33" s="157">
        <f>'[1]Podklady RZ'!C474</f>
        <v>67.364936000000014</v>
      </c>
      <c r="D33" s="233">
        <f>'[1]Podklady RZ'!D474</f>
        <v>53.153711999999999</v>
      </c>
      <c r="E33" s="232">
        <f>'[1]Podklady RZ'!E474</f>
        <v>37.194744999999998</v>
      </c>
      <c r="F33" s="157">
        <f>'[1]Podklady RZ'!F474</f>
        <v>14.993192000000001</v>
      </c>
      <c r="G33" s="233">
        <f>'[1]Podklady RZ'!G474</f>
        <v>10.505055</v>
      </c>
      <c r="H33" s="157">
        <f>'[1]Podklady RZ'!H474</f>
        <v>10.347122999999996</v>
      </c>
      <c r="I33" s="157">
        <f>'[1]Podklady RZ'!I474</f>
        <v>9.4683430000000026</v>
      </c>
      <c r="J33" s="157">
        <f>'[1]Podklady RZ'!J474</f>
        <v>15.779181000000003</v>
      </c>
      <c r="K33" s="232">
        <f>'[1]Podklady RZ'!K474</f>
        <v>43.47404499999999</v>
      </c>
      <c r="L33" s="157">
        <f>'[1]Podklady RZ'!L474</f>
        <v>72.106505999999996</v>
      </c>
      <c r="M33" s="233">
        <f>'[1]Podklady RZ'!M474</f>
        <v>78.585168999999993</v>
      </c>
      <c r="N33" s="157">
        <f>'[1]Podklady RZ'!N474</f>
        <v>500.9413090000001</v>
      </c>
      <c r="O33" s="164">
        <f>'[1]Podklady RZ'!O474</f>
        <v>3.2957386303496761E-2</v>
      </c>
      <c r="P33" s="81"/>
    </row>
    <row r="34" spans="1:16">
      <c r="A34" s="127" t="s">
        <v>236</v>
      </c>
      <c r="B34" s="232">
        <f>'[1]Podklady RZ'!B475</f>
        <v>2.0736570000000003</v>
      </c>
      <c r="C34" s="157">
        <f>'[1]Podklady RZ'!C475</f>
        <v>1.4734250000000002</v>
      </c>
      <c r="D34" s="233">
        <f>'[1]Podklady RZ'!D475</f>
        <v>1.2981279999999999</v>
      </c>
      <c r="E34" s="232">
        <f>'[1]Podklady RZ'!E475</f>
        <v>0.846028</v>
      </c>
      <c r="F34" s="157">
        <f>'[1]Podklady RZ'!F475</f>
        <v>0.30006100000000002</v>
      </c>
      <c r="G34" s="233">
        <f>'[1]Podklady RZ'!G475</f>
        <v>0.182422</v>
      </c>
      <c r="H34" s="157">
        <f>'[1]Podklady RZ'!H475</f>
        <v>0.134496</v>
      </c>
      <c r="I34" s="157">
        <f>'[1]Podklady RZ'!I475</f>
        <v>0.13051400000000002</v>
      </c>
      <c r="J34" s="157">
        <f>'[1]Podklady RZ'!J475</f>
        <v>0.19799200000000003</v>
      </c>
      <c r="K34" s="232">
        <f>'[1]Podklady RZ'!K475</f>
        <v>0.69393300000000002</v>
      </c>
      <c r="L34" s="157">
        <f>'[1]Podklady RZ'!L475</f>
        <v>1.346814</v>
      </c>
      <c r="M34" s="233">
        <f>'[1]Podklady RZ'!M475</f>
        <v>1.6146369999999999</v>
      </c>
      <c r="N34" s="157">
        <f>'[1]Podklady RZ'!N475</f>
        <v>10.292107000000001</v>
      </c>
      <c r="O34" s="164">
        <f>'[1]Podklady RZ'!O475</f>
        <v>6.8400257466738586E-3</v>
      </c>
      <c r="P34" s="81"/>
    </row>
    <row r="35" spans="1:16" ht="12.6" customHeight="1">
      <c r="A35" s="151" t="s">
        <v>315</v>
      </c>
      <c r="B35" s="65"/>
      <c r="C35" s="65"/>
      <c r="D35" s="8"/>
      <c r="F35" s="10"/>
      <c r="G35" s="10"/>
      <c r="H35" s="10"/>
      <c r="I35" s="10"/>
      <c r="J35" s="10"/>
      <c r="K35" s="10"/>
      <c r="O35" s="3"/>
    </row>
    <row r="36" spans="1:16">
      <c r="A36" s="151"/>
      <c r="B36" s="65"/>
      <c r="C36" s="65"/>
    </row>
    <row r="37" spans="1:16">
      <c r="B37" s="8"/>
      <c r="C37" s="8"/>
      <c r="D37" s="8"/>
    </row>
    <row r="38" spans="1:16">
      <c r="B38" s="8"/>
      <c r="C38" s="8"/>
      <c r="D38" s="8"/>
    </row>
    <row r="39" spans="1:16">
      <c r="B39" s="8"/>
      <c r="C39" s="8"/>
      <c r="D39" s="8"/>
      <c r="M39" s="10" t="s">
        <v>316</v>
      </c>
      <c r="N39" s="84">
        <f>O7</f>
        <v>1.210043104529481E-2</v>
      </c>
    </row>
    <row r="40" spans="1:16">
      <c r="B40" s="1"/>
      <c r="C40" s="1"/>
      <c r="D40" s="1"/>
      <c r="M40" s="10" t="s">
        <v>215</v>
      </c>
      <c r="N40" s="84">
        <f>O8</f>
        <v>1.6959377213571471E-2</v>
      </c>
    </row>
    <row r="41" spans="1:16">
      <c r="B41" s="8"/>
      <c r="C41" s="8"/>
      <c r="D41" s="8"/>
      <c r="M41" s="10" t="s">
        <v>219</v>
      </c>
      <c r="N41" s="84">
        <f>O9</f>
        <v>2.465353349925585E-2</v>
      </c>
    </row>
  </sheetData>
  <mergeCells count="6">
    <mergeCell ref="O5:O6"/>
    <mergeCell ref="B5:D5"/>
    <mergeCell ref="E5:G5"/>
    <mergeCell ref="H5:J5"/>
    <mergeCell ref="K5:M5"/>
    <mergeCell ref="N5:N6"/>
  </mergeCells>
  <conditionalFormatting sqref="O10:O25">
    <cfRule type="dataBar" priority="2">
      <dataBar>
        <cfvo type="num" val="0"/>
        <cfvo type="num" val="1"/>
        <color theme="9"/>
      </dataBar>
      <extLst>
        <ext xmlns:x14="http://schemas.microsoft.com/office/spreadsheetml/2009/9/main" uri="{B025F937-C7B1-47D3-B67F-A62EFF666E3E}">
          <x14:id>{AEE0A819-629A-42C9-B789-AFD16ED22035}</x14:id>
        </ext>
      </extLst>
    </cfRule>
  </conditionalFormatting>
  <conditionalFormatting sqref="O27:O34">
    <cfRule type="dataBar" priority="1">
      <dataBar>
        <cfvo type="num" val="0"/>
        <cfvo type="num" val="1"/>
        <color theme="9"/>
      </dataBar>
      <extLst>
        <ext xmlns:x14="http://schemas.microsoft.com/office/spreadsheetml/2009/9/main" uri="{B025F937-C7B1-47D3-B67F-A62EFF666E3E}">
          <x14:id>{6EBAF999-7FF2-4CEF-BAE8-81C76B5541C6}</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AEE0A819-629A-42C9-B789-AFD16ED22035}">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 xmlns:xm="http://schemas.microsoft.com/office/excel/2006/main">
          <x14:cfRule type="dataBar" id="{6EBAF999-7FF2-4CEF-BAE8-81C76B5541C6}">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37">
    <tabColor rgb="FF92D050"/>
  </sheetPr>
  <dimension ref="A1:U41"/>
  <sheetViews>
    <sheetView showGridLines="0" view="pageBreakPreview" zoomScaleNormal="70" zoomScaleSheetLayoutView="100" workbookViewId="0">
      <selection activeCell="S20" sqref="S20"/>
    </sheetView>
  </sheetViews>
  <sheetFormatPr defaultColWidth="9.140625" defaultRowHeight="12"/>
  <cols>
    <col min="1" max="1" width="31.7109375" style="7" customWidth="1"/>
    <col min="2" max="7" width="7.7109375" style="7" customWidth="1"/>
    <col min="8" max="9" width="8" style="7" customWidth="1"/>
    <col min="10" max="10" width="8.7109375" style="7" customWidth="1"/>
    <col min="11" max="11" width="8" style="7" customWidth="1"/>
    <col min="12" max="12" width="8.28515625" style="7" customWidth="1"/>
    <col min="13" max="13" width="8.7109375" style="7" customWidth="1"/>
    <col min="14" max="14" width="8.42578125" style="7" customWidth="1"/>
    <col min="15" max="15" width="7.85546875" style="7" customWidth="1"/>
    <col min="16" max="21" width="9.140625" style="7" customWidth="1"/>
    <col min="22" max="16384" width="9.140625" style="7"/>
  </cols>
  <sheetData>
    <row r="1" spans="1:21" ht="18">
      <c r="A1" s="193" t="s">
        <v>324</v>
      </c>
      <c r="O1" s="195" t="str">
        <f>'3'!N1</f>
        <v>2022</v>
      </c>
    </row>
    <row r="2" spans="1:21" ht="1.5" customHeight="1">
      <c r="F2" s="10"/>
      <c r="G2" s="10"/>
      <c r="H2" s="10"/>
      <c r="I2" s="10"/>
      <c r="J2" s="10"/>
      <c r="K2" s="10"/>
    </row>
    <row r="3" spans="1:21" ht="12" customHeight="1">
      <c r="F3" s="10"/>
      <c r="G3" s="10"/>
      <c r="H3" s="10"/>
      <c r="I3" s="10"/>
      <c r="J3" s="10"/>
      <c r="K3" s="10"/>
    </row>
    <row r="4" spans="1:21">
      <c r="B4" s="22"/>
      <c r="C4" s="22"/>
      <c r="D4" s="22"/>
      <c r="E4" s="22"/>
      <c r="F4" s="10"/>
      <c r="K4" s="10"/>
      <c r="L4" s="9"/>
    </row>
    <row r="5" spans="1:21" ht="12.75" customHeight="1">
      <c r="A5" s="131"/>
      <c r="B5" s="271" t="s">
        <v>198</v>
      </c>
      <c r="C5" s="272"/>
      <c r="D5" s="273"/>
      <c r="E5" s="271" t="s">
        <v>199</v>
      </c>
      <c r="F5" s="272"/>
      <c r="G5" s="273"/>
      <c r="H5" s="272" t="s">
        <v>200</v>
      </c>
      <c r="I5" s="272"/>
      <c r="J5" s="272"/>
      <c r="K5" s="271" t="s">
        <v>201</v>
      </c>
      <c r="L5" s="272"/>
      <c r="M5" s="273"/>
      <c r="N5" s="274" t="s">
        <v>214</v>
      </c>
      <c r="O5" s="281" t="s">
        <v>309</v>
      </c>
    </row>
    <row r="6" spans="1:21">
      <c r="A6" s="130"/>
      <c r="B6" s="254" t="s">
        <v>202</v>
      </c>
      <c r="C6" s="255" t="s">
        <v>203</v>
      </c>
      <c r="D6" s="256" t="s">
        <v>204</v>
      </c>
      <c r="E6" s="254" t="s">
        <v>205</v>
      </c>
      <c r="F6" s="255" t="s">
        <v>206</v>
      </c>
      <c r="G6" s="256" t="s">
        <v>207</v>
      </c>
      <c r="H6" s="255" t="s">
        <v>208</v>
      </c>
      <c r="I6" s="255" t="s">
        <v>209</v>
      </c>
      <c r="J6" s="255" t="s">
        <v>210</v>
      </c>
      <c r="K6" s="254" t="s">
        <v>211</v>
      </c>
      <c r="L6" s="255" t="s">
        <v>212</v>
      </c>
      <c r="M6" s="256" t="s">
        <v>213</v>
      </c>
      <c r="N6" s="274"/>
      <c r="O6" s="281"/>
      <c r="P6" s="10"/>
      <c r="U6" s="10"/>
    </row>
    <row r="7" spans="1:21">
      <c r="A7" s="124" t="s">
        <v>310</v>
      </c>
      <c r="B7" s="230">
        <f>'[1]Podklady RZ'!B483</f>
        <v>6018.4544999999925</v>
      </c>
      <c r="C7" s="156">
        <f>'[1]Podklady RZ'!C483</f>
        <v>6018.4545999999928</v>
      </c>
      <c r="D7" s="231">
        <f>'[1]Podklady RZ'!D483</f>
        <v>6018.5139999999928</v>
      </c>
      <c r="E7" s="230">
        <f>'[1]Podklady RZ'!E483</f>
        <v>6030.6209999999928</v>
      </c>
      <c r="F7" s="156">
        <f>'[1]Podklady RZ'!F483</f>
        <v>6028.1939999999931</v>
      </c>
      <c r="G7" s="231">
        <f>'[1]Podklady RZ'!G483</f>
        <v>6011.2179999999944</v>
      </c>
      <c r="H7" s="156">
        <f>'[1]Podklady RZ'!H483</f>
        <v>6006.9599999999946</v>
      </c>
      <c r="I7" s="156">
        <f>'[1]Podklady RZ'!I483</f>
        <v>6005.1439999999948</v>
      </c>
      <c r="J7" s="156">
        <f>'[1]Podklady RZ'!J483</f>
        <v>6000.6279999999952</v>
      </c>
      <c r="K7" s="230">
        <f>'[1]Podklady RZ'!K483</f>
        <v>5968.6262999999963</v>
      </c>
      <c r="L7" s="156">
        <f>'[1]Podklady RZ'!L483</f>
        <v>5968.8062999999966</v>
      </c>
      <c r="M7" s="231">
        <f>'[1]Podklady RZ'!M483</f>
        <v>5968.9677999999967</v>
      </c>
      <c r="N7" s="156">
        <f>'[1]Podklady RZ'!N483</f>
        <v>5968.9677999999967</v>
      </c>
      <c r="O7" s="162">
        <f>'[1]Podklady RZ'!O483</f>
        <v>0.15854522195138793</v>
      </c>
      <c r="P7" s="10"/>
      <c r="U7" s="56"/>
    </row>
    <row r="8" spans="1:21">
      <c r="A8" s="124" t="s">
        <v>311</v>
      </c>
      <c r="B8" s="230">
        <f>'[1]Podklady RZ'!B484</f>
        <v>3074.3490919999999</v>
      </c>
      <c r="C8" s="156">
        <f>'[1]Podklady RZ'!C484</f>
        <v>2261.8771180000008</v>
      </c>
      <c r="D8" s="231">
        <f>'[1]Podklady RZ'!D484</f>
        <v>2225.5582199999999</v>
      </c>
      <c r="E8" s="230">
        <f>'[1]Podklady RZ'!E484</f>
        <v>1870.1665959999998</v>
      </c>
      <c r="F8" s="156">
        <f>'[1]Podklady RZ'!F484</f>
        <v>1496.1469239999997</v>
      </c>
      <c r="G8" s="231">
        <f>'[1]Podklady RZ'!G484</f>
        <v>1400.8250829999995</v>
      </c>
      <c r="H8" s="156">
        <f>'[1]Podklady RZ'!H484</f>
        <v>1321.0558309999994</v>
      </c>
      <c r="I8" s="156">
        <f>'[1]Podklady RZ'!I484</f>
        <v>1223.596038000001</v>
      </c>
      <c r="J8" s="156">
        <f>'[1]Podklady RZ'!J484</f>
        <v>1290.4322760000005</v>
      </c>
      <c r="K8" s="230">
        <f>'[1]Podklady RZ'!K484</f>
        <v>1675.5308000000007</v>
      </c>
      <c r="L8" s="156">
        <f>'[1]Podklady RZ'!L484</f>
        <v>2529.9786650000001</v>
      </c>
      <c r="M8" s="231">
        <f>'[1]Podklady RZ'!M484</f>
        <v>2862.4361590000003</v>
      </c>
      <c r="N8" s="156">
        <f>'[1]Podklady RZ'!N484</f>
        <v>23231.952802</v>
      </c>
      <c r="O8" s="162">
        <f>'[1]Podklady RZ'!O484</f>
        <v>0.17489085820999792</v>
      </c>
      <c r="P8" s="10"/>
      <c r="U8" s="56"/>
    </row>
    <row r="9" spans="1:21">
      <c r="A9" s="124" t="s">
        <v>312</v>
      </c>
      <c r="B9" s="230">
        <f>'[1]Podklady RZ'!B485</f>
        <v>1751.582038</v>
      </c>
      <c r="C9" s="156">
        <f>'[1]Podklady RZ'!C485</f>
        <v>1137.9966350000002</v>
      </c>
      <c r="D9" s="231">
        <f>'[1]Podklady RZ'!D485</f>
        <v>1056.3493410000001</v>
      </c>
      <c r="E9" s="230">
        <f>'[1]Podklady RZ'!E485</f>
        <v>755.10201599999994</v>
      </c>
      <c r="F9" s="156">
        <f>'[1]Podklady RZ'!F485</f>
        <v>393.07591099999996</v>
      </c>
      <c r="G9" s="231">
        <f>'[1]Podklady RZ'!G485</f>
        <v>327.02887700000002</v>
      </c>
      <c r="H9" s="156">
        <f>'[1]Podklady RZ'!H485</f>
        <v>286.50083599999999</v>
      </c>
      <c r="I9" s="156">
        <f>'[1]Podklady RZ'!I485</f>
        <v>294.7867</v>
      </c>
      <c r="J9" s="156">
        <f>'[1]Podklady RZ'!J485</f>
        <v>355.78656799999999</v>
      </c>
      <c r="K9" s="230">
        <f>'[1]Podklady RZ'!K485</f>
        <v>814.27690400000006</v>
      </c>
      <c r="L9" s="156">
        <f>'[1]Podklady RZ'!L485</f>
        <v>1310.2341810000003</v>
      </c>
      <c r="M9" s="231">
        <f>'[1]Podklady RZ'!M485</f>
        <v>1519.0294450000001</v>
      </c>
      <c r="N9" s="156">
        <f>'[1]Podklady RZ'!N485</f>
        <v>10001.749452</v>
      </c>
      <c r="O9" s="163">
        <f>'[1]Podklady RZ'!O485</f>
        <v>0.13700540871752653</v>
      </c>
      <c r="P9" s="81"/>
      <c r="U9" s="83"/>
    </row>
    <row r="10" spans="1:21">
      <c r="A10" s="127" t="s">
        <v>223</v>
      </c>
      <c r="B10" s="232">
        <f>'[1]Podklady RZ'!B486</f>
        <v>89.854146000000014</v>
      </c>
      <c r="C10" s="157">
        <f>'[1]Podklady RZ'!C486</f>
        <v>65.53890899999999</v>
      </c>
      <c r="D10" s="233">
        <f>'[1]Podklady RZ'!D486</f>
        <v>76.77352599999999</v>
      </c>
      <c r="E10" s="232">
        <f>'[1]Podklady RZ'!E486</f>
        <v>48.727542</v>
      </c>
      <c r="F10" s="157">
        <f>'[1]Podklady RZ'!F486</f>
        <v>18.373467999999995</v>
      </c>
      <c r="G10" s="233">
        <f>'[1]Podklady RZ'!G486</f>
        <v>25.705352999999995</v>
      </c>
      <c r="H10" s="157">
        <f>'[1]Podklady RZ'!H486</f>
        <v>24.843421000000003</v>
      </c>
      <c r="I10" s="157">
        <f>'[1]Podklady RZ'!I486</f>
        <v>10.779618000000003</v>
      </c>
      <c r="J10" s="157">
        <f>'[1]Podklady RZ'!J486</f>
        <v>28.523270000000004</v>
      </c>
      <c r="K10" s="232">
        <f>'[1]Podklady RZ'!K486</f>
        <v>72.62876399999999</v>
      </c>
      <c r="L10" s="157">
        <f>'[1]Podklady RZ'!L486</f>
        <v>100.96117999999998</v>
      </c>
      <c r="M10" s="233">
        <f>'[1]Podklady RZ'!M486</f>
        <v>101.50864800000001</v>
      </c>
      <c r="N10" s="157">
        <f>'[1]Podklady RZ'!N486</f>
        <v>664.21784500000001</v>
      </c>
      <c r="O10" s="164">
        <f>'[1]Podklady RZ'!O486</f>
        <v>7.2923758326271848E-2</v>
      </c>
      <c r="P10" s="81"/>
      <c r="U10" s="97"/>
    </row>
    <row r="11" spans="1:21">
      <c r="A11" s="127" t="s">
        <v>224</v>
      </c>
      <c r="B11" s="232">
        <f>'[1]Podklady RZ'!B487</f>
        <v>0.140984</v>
      </c>
      <c r="C11" s="157">
        <f>'[1]Podklady RZ'!C487</f>
        <v>0.106086</v>
      </c>
      <c r="D11" s="233">
        <f>'[1]Podklady RZ'!D487</f>
        <v>0.10123</v>
      </c>
      <c r="E11" s="232">
        <f>'[1]Podklady RZ'!E487</f>
        <v>8.3388999999999991E-2</v>
      </c>
      <c r="F11" s="157">
        <f>'[1]Podklady RZ'!F487</f>
        <v>4.0562000000000001E-2</v>
      </c>
      <c r="G11" s="233">
        <f>'[1]Podklady RZ'!G487</f>
        <v>3.7651999999999998E-2</v>
      </c>
      <c r="H11" s="157">
        <f>'[1]Podklady RZ'!H487</f>
        <v>3.7543E-2</v>
      </c>
      <c r="I11" s="157">
        <f>'[1]Podklady RZ'!I487</f>
        <v>5.0783000000000002E-2</v>
      </c>
      <c r="J11" s="157">
        <f>'[1]Podklady RZ'!J487</f>
        <v>5.3973999999999994E-2</v>
      </c>
      <c r="K11" s="232">
        <f>'[1]Podklady RZ'!K487</f>
        <v>8.4173999999999999E-2</v>
      </c>
      <c r="L11" s="157">
        <f>'[1]Podklady RZ'!L487</f>
        <v>0.122614</v>
      </c>
      <c r="M11" s="233">
        <f>'[1]Podklady RZ'!M487</f>
        <v>0.14971099999999998</v>
      </c>
      <c r="N11" s="157">
        <f>'[1]Podklady RZ'!N487</f>
        <v>1.008702</v>
      </c>
      <c r="O11" s="164">
        <f>'[1]Podklady RZ'!O487</f>
        <v>2.0357793063881758E-3</v>
      </c>
      <c r="P11" s="81"/>
      <c r="U11" s="97"/>
    </row>
    <row r="12" spans="1:21">
      <c r="A12" s="127" t="s">
        <v>225</v>
      </c>
      <c r="B12" s="232">
        <f>'[1]Podklady RZ'!B488</f>
        <v>1056.5183559999998</v>
      </c>
      <c r="C12" s="157">
        <f>'[1]Podklady RZ'!C488</f>
        <v>632.90731000000005</v>
      </c>
      <c r="D12" s="233">
        <f>'[1]Podklady RZ'!D488</f>
        <v>576.76862399999993</v>
      </c>
      <c r="E12" s="232">
        <f>'[1]Podklady RZ'!E488</f>
        <v>390.468703</v>
      </c>
      <c r="F12" s="157">
        <f>'[1]Podklady RZ'!F488</f>
        <v>157.50368700000001</v>
      </c>
      <c r="G12" s="233">
        <f>'[1]Podklady RZ'!G488</f>
        <v>117.51583600000001</v>
      </c>
      <c r="H12" s="157">
        <f>'[1]Podklady RZ'!H488</f>
        <v>83.975839999999991</v>
      </c>
      <c r="I12" s="157">
        <f>'[1]Podklady RZ'!I488</f>
        <v>100.400992</v>
      </c>
      <c r="J12" s="157">
        <f>'[1]Podklady RZ'!J488</f>
        <v>126.45357800000001</v>
      </c>
      <c r="K12" s="232">
        <f>'[1]Podklady RZ'!K488</f>
        <v>374.190766</v>
      </c>
      <c r="L12" s="157">
        <f>'[1]Podklady RZ'!L488</f>
        <v>698.25529000000017</v>
      </c>
      <c r="M12" s="233">
        <f>'[1]Podklady RZ'!M488</f>
        <v>809.76138600000002</v>
      </c>
      <c r="N12" s="157">
        <f>'[1]Podklady RZ'!N488</f>
        <v>5124.7203680000002</v>
      </c>
      <c r="O12" s="164">
        <f>'[1]Podklady RZ'!O488</f>
        <v>0.99386825461613459</v>
      </c>
      <c r="P12" s="81"/>
      <c r="U12" s="97"/>
    </row>
    <row r="13" spans="1:21">
      <c r="A13" s="127" t="s">
        <v>226</v>
      </c>
      <c r="B13" s="232">
        <f>'[1]Podklady RZ'!B489</f>
        <v>0</v>
      </c>
      <c r="C13" s="157">
        <f>'[1]Podklady RZ'!C489</f>
        <v>0</v>
      </c>
      <c r="D13" s="233">
        <f>'[1]Podklady RZ'!D489</f>
        <v>0</v>
      </c>
      <c r="E13" s="232">
        <f>'[1]Podklady RZ'!E489</f>
        <v>0</v>
      </c>
      <c r="F13" s="157">
        <f>'[1]Podklady RZ'!F489</f>
        <v>2.7414000000000001E-2</v>
      </c>
      <c r="G13" s="233">
        <f>'[1]Podklady RZ'!G489</f>
        <v>2.5376000000000003E-2</v>
      </c>
      <c r="H13" s="157">
        <f>'[1]Podklady RZ'!H489</f>
        <v>1.5458E-2</v>
      </c>
      <c r="I13" s="157">
        <f>'[1]Podklady RZ'!I489</f>
        <v>3.2606000000000003E-2</v>
      </c>
      <c r="J13" s="157">
        <f>'[1]Podklady RZ'!J489</f>
        <v>1.4121E-2</v>
      </c>
      <c r="K13" s="232">
        <f>'[1]Podklady RZ'!K489</f>
        <v>1.0999999999999999E-2</v>
      </c>
      <c r="L13" s="157">
        <f>'[1]Podklady RZ'!L489</f>
        <v>9.8110000000000003E-3</v>
      </c>
      <c r="M13" s="233">
        <f>'[1]Podklady RZ'!M489</f>
        <v>1.2074E-2</v>
      </c>
      <c r="N13" s="157">
        <f>'[1]Podklady RZ'!N489</f>
        <v>0.14786000000000002</v>
      </c>
      <c r="O13" s="164">
        <f>'[1]Podklady RZ'!O489</f>
        <v>1.6751323766393193E-3</v>
      </c>
      <c r="P13" s="81"/>
      <c r="U13" s="97"/>
    </row>
    <row r="14" spans="1:21">
      <c r="A14" s="127" t="s">
        <v>227</v>
      </c>
      <c r="B14" s="232">
        <f>'[1]Podklady RZ'!B490</f>
        <v>0</v>
      </c>
      <c r="C14" s="157">
        <f>'[1]Podklady RZ'!C490</f>
        <v>0</v>
      </c>
      <c r="D14" s="233">
        <f>'[1]Podklady RZ'!D490</f>
        <v>0</v>
      </c>
      <c r="E14" s="232">
        <f>'[1]Podklady RZ'!E490</f>
        <v>0</v>
      </c>
      <c r="F14" s="157">
        <f>'[1]Podklady RZ'!F490</f>
        <v>0</v>
      </c>
      <c r="G14" s="233">
        <f>'[1]Podklady RZ'!G490</f>
        <v>0</v>
      </c>
      <c r="H14" s="157">
        <f>'[1]Podklady RZ'!H490</f>
        <v>0</v>
      </c>
      <c r="I14" s="157">
        <f>'[1]Podklady RZ'!I490</f>
        <v>0</v>
      </c>
      <c r="J14" s="157">
        <f>'[1]Podklady RZ'!J490</f>
        <v>0</v>
      </c>
      <c r="K14" s="232">
        <f>'[1]Podklady RZ'!K490</f>
        <v>0</v>
      </c>
      <c r="L14" s="157">
        <f>'[1]Podklady RZ'!L490</f>
        <v>0</v>
      </c>
      <c r="M14" s="233">
        <f>'[1]Podklady RZ'!M490</f>
        <v>0</v>
      </c>
      <c r="N14" s="157">
        <f>'[1]Podklady RZ'!N490</f>
        <v>0</v>
      </c>
      <c r="O14" s="164">
        <f>'[1]Podklady RZ'!O490</f>
        <v>0</v>
      </c>
      <c r="P14" s="81"/>
      <c r="U14" s="97"/>
    </row>
    <row r="15" spans="1:21">
      <c r="A15" s="127" t="s">
        <v>228</v>
      </c>
      <c r="B15" s="232">
        <f>'[1]Podklady RZ'!B491</f>
        <v>0</v>
      </c>
      <c r="C15" s="157">
        <f>'[1]Podklady RZ'!C491</f>
        <v>0</v>
      </c>
      <c r="D15" s="233">
        <f>'[1]Podklady RZ'!D491</f>
        <v>0</v>
      </c>
      <c r="E15" s="232">
        <f>'[1]Podklady RZ'!E491</f>
        <v>0</v>
      </c>
      <c r="F15" s="157">
        <f>'[1]Podklady RZ'!F491</f>
        <v>0</v>
      </c>
      <c r="G15" s="233">
        <f>'[1]Podklady RZ'!G491</f>
        <v>0</v>
      </c>
      <c r="H15" s="157">
        <f>'[1]Podklady RZ'!H491</f>
        <v>0</v>
      </c>
      <c r="I15" s="157">
        <f>'[1]Podklady RZ'!I491</f>
        <v>0</v>
      </c>
      <c r="J15" s="157">
        <f>'[1]Podklady RZ'!J491</f>
        <v>0</v>
      </c>
      <c r="K15" s="232">
        <f>'[1]Podklady RZ'!K491</f>
        <v>0</v>
      </c>
      <c r="L15" s="157">
        <f>'[1]Podklady RZ'!L491</f>
        <v>0</v>
      </c>
      <c r="M15" s="233">
        <f>'[1]Podklady RZ'!M491</f>
        <v>0</v>
      </c>
      <c r="N15" s="157">
        <f>'[1]Podklady RZ'!N491</f>
        <v>0</v>
      </c>
      <c r="O15" s="164">
        <f>'[1]Podklady RZ'!O491</f>
        <v>0</v>
      </c>
      <c r="P15" s="81"/>
      <c r="U15" s="97"/>
    </row>
    <row r="16" spans="1:21">
      <c r="A16" s="127" t="s">
        <v>229</v>
      </c>
      <c r="B16" s="232">
        <f>'[1]Podklady RZ'!B492</f>
        <v>78.410438999999997</v>
      </c>
      <c r="C16" s="157">
        <f>'[1]Podklady RZ'!C492</f>
        <v>58.241909</v>
      </c>
      <c r="D16" s="233">
        <f>'[1]Podklady RZ'!D492</f>
        <v>37.691724000000001</v>
      </c>
      <c r="E16" s="232">
        <f>'[1]Podklady RZ'!E492</f>
        <v>9.7476140000000004</v>
      </c>
      <c r="F16" s="157">
        <f>'[1]Podklady RZ'!F492</f>
        <v>5.9341299999999997</v>
      </c>
      <c r="G16" s="233">
        <f>'[1]Podklady RZ'!G492</f>
        <v>3.0116900000000002</v>
      </c>
      <c r="H16" s="157">
        <f>'[1]Podklady RZ'!H492</f>
        <v>3.0697399999999999</v>
      </c>
      <c r="I16" s="157">
        <f>'[1]Podklady RZ'!I492</f>
        <v>6.2800699999999994</v>
      </c>
      <c r="J16" s="157">
        <f>'[1]Podklady RZ'!J492</f>
        <v>5.8952999999999998</v>
      </c>
      <c r="K16" s="232">
        <f>'[1]Podklady RZ'!K492</f>
        <v>16.382709999999999</v>
      </c>
      <c r="L16" s="157">
        <f>'[1]Podklady RZ'!L492</f>
        <v>29.775976999999997</v>
      </c>
      <c r="M16" s="233">
        <f>'[1]Podklady RZ'!M492</f>
        <v>30.016249999999999</v>
      </c>
      <c r="N16" s="157">
        <f>'[1]Podklady RZ'!N492</f>
        <v>284.45755299999996</v>
      </c>
      <c r="O16" s="164">
        <f>'[1]Podklady RZ'!O492</f>
        <v>9.2733363691842804E-3</v>
      </c>
      <c r="P16" s="81"/>
      <c r="U16" s="97"/>
    </row>
    <row r="17" spans="1:21">
      <c r="A17" s="127" t="s">
        <v>230</v>
      </c>
      <c r="B17" s="232">
        <f>'[1]Podklady RZ'!B493</f>
        <v>0</v>
      </c>
      <c r="C17" s="157">
        <f>'[1]Podklady RZ'!C493</f>
        <v>0</v>
      </c>
      <c r="D17" s="233">
        <f>'[1]Podklady RZ'!D493</f>
        <v>0</v>
      </c>
      <c r="E17" s="232">
        <f>'[1]Podklady RZ'!E493</f>
        <v>0</v>
      </c>
      <c r="F17" s="157">
        <f>'[1]Podklady RZ'!F493</f>
        <v>0</v>
      </c>
      <c r="G17" s="233">
        <f>'[1]Podklady RZ'!G493</f>
        <v>0</v>
      </c>
      <c r="H17" s="157">
        <f>'[1]Podklady RZ'!H493</f>
        <v>0</v>
      </c>
      <c r="I17" s="157">
        <f>'[1]Podklady RZ'!I493</f>
        <v>0</v>
      </c>
      <c r="J17" s="157">
        <f>'[1]Podklady RZ'!J493</f>
        <v>0</v>
      </c>
      <c r="K17" s="232">
        <f>'[1]Podklady RZ'!K493</f>
        <v>0</v>
      </c>
      <c r="L17" s="157">
        <f>'[1]Podklady RZ'!L493</f>
        <v>0</v>
      </c>
      <c r="M17" s="233">
        <f>'[1]Podklady RZ'!M493</f>
        <v>0</v>
      </c>
      <c r="N17" s="157">
        <f>'[1]Podklady RZ'!N493</f>
        <v>0</v>
      </c>
      <c r="O17" s="164">
        <f>'[1]Podklady RZ'!O493</f>
        <v>0</v>
      </c>
      <c r="P17" s="81"/>
      <c r="U17" s="97"/>
    </row>
    <row r="18" spans="1:21">
      <c r="A18" s="127" t="s">
        <v>231</v>
      </c>
      <c r="B18" s="232">
        <f>'[1]Podklady RZ'!B494</f>
        <v>0</v>
      </c>
      <c r="C18" s="157">
        <f>'[1]Podklady RZ'!C494</f>
        <v>0</v>
      </c>
      <c r="D18" s="233">
        <f>'[1]Podklady RZ'!D494</f>
        <v>0</v>
      </c>
      <c r="E18" s="232">
        <f>'[1]Podklady RZ'!E494</f>
        <v>0</v>
      </c>
      <c r="F18" s="157">
        <f>'[1]Podklady RZ'!F494</f>
        <v>0</v>
      </c>
      <c r="G18" s="233">
        <f>'[1]Podklady RZ'!G494</f>
        <v>0</v>
      </c>
      <c r="H18" s="157">
        <f>'[1]Podklady RZ'!H494</f>
        <v>0</v>
      </c>
      <c r="I18" s="157">
        <f>'[1]Podklady RZ'!I494</f>
        <v>0</v>
      </c>
      <c r="J18" s="157">
        <f>'[1]Podklady RZ'!J494</f>
        <v>0</v>
      </c>
      <c r="K18" s="232">
        <f>'[1]Podklady RZ'!K494</f>
        <v>0</v>
      </c>
      <c r="L18" s="157">
        <f>'[1]Podklady RZ'!L494</f>
        <v>0</v>
      </c>
      <c r="M18" s="233">
        <f>'[1]Podklady RZ'!M494</f>
        <v>0</v>
      </c>
      <c r="N18" s="157">
        <f>'[1]Podklady RZ'!N494</f>
        <v>0</v>
      </c>
      <c r="O18" s="164">
        <f>'[1]Podklady RZ'!O494</f>
        <v>0</v>
      </c>
      <c r="P18" s="81"/>
      <c r="U18" s="97"/>
    </row>
    <row r="19" spans="1:21">
      <c r="A19" s="127" t="s">
        <v>232</v>
      </c>
      <c r="B19" s="232">
        <f>'[1]Podklady RZ'!B495</f>
        <v>58.995570000000001</v>
      </c>
      <c r="C19" s="157">
        <f>'[1]Podklady RZ'!C495</f>
        <v>52.776729999999993</v>
      </c>
      <c r="D19" s="233">
        <f>'[1]Podklady RZ'!D495</f>
        <v>47.84422</v>
      </c>
      <c r="E19" s="232">
        <f>'[1]Podklady RZ'!E495</f>
        <v>55.272829999999999</v>
      </c>
      <c r="F19" s="157">
        <f>'[1]Podklady RZ'!F495</f>
        <v>46.059719999999999</v>
      </c>
      <c r="G19" s="233">
        <f>'[1]Podklady RZ'!G495</f>
        <v>45.937559999999998</v>
      </c>
      <c r="H19" s="157">
        <f>'[1]Podklady RZ'!H495</f>
        <v>47.894980000000004</v>
      </c>
      <c r="I19" s="157">
        <f>'[1]Podklady RZ'!I495</f>
        <v>47.189800000000005</v>
      </c>
      <c r="J19" s="157">
        <f>'[1]Podklady RZ'!J495</f>
        <v>36.778109999999998</v>
      </c>
      <c r="K19" s="232">
        <f>'[1]Podklady RZ'!K495</f>
        <v>36.576010000000004</v>
      </c>
      <c r="L19" s="157">
        <f>'[1]Podklady RZ'!L495</f>
        <v>56.26699</v>
      </c>
      <c r="M19" s="233">
        <f>'[1]Podklady RZ'!M495</f>
        <v>55.204639999999998</v>
      </c>
      <c r="N19" s="157">
        <f>'[1]Podklady RZ'!N495</f>
        <v>586.79715999999996</v>
      </c>
      <c r="O19" s="164">
        <f>'[1]Podklady RZ'!O495</f>
        <v>0.60513669219737454</v>
      </c>
      <c r="P19" s="81"/>
      <c r="U19" s="97"/>
    </row>
    <row r="20" spans="1:21">
      <c r="A20" s="127" t="s">
        <v>233</v>
      </c>
      <c r="B20" s="232">
        <f>'[1]Podklady RZ'!B496</f>
        <v>0</v>
      </c>
      <c r="C20" s="157">
        <f>'[1]Podklady RZ'!C496</f>
        <v>0</v>
      </c>
      <c r="D20" s="233">
        <f>'[1]Podklady RZ'!D496</f>
        <v>0</v>
      </c>
      <c r="E20" s="232">
        <f>'[1]Podklady RZ'!E496</f>
        <v>0</v>
      </c>
      <c r="F20" s="157">
        <f>'[1]Podklady RZ'!F496</f>
        <v>0</v>
      </c>
      <c r="G20" s="233">
        <f>'[1]Podklady RZ'!G496</f>
        <v>0</v>
      </c>
      <c r="H20" s="157">
        <f>'[1]Podklady RZ'!H496</f>
        <v>0</v>
      </c>
      <c r="I20" s="157">
        <f>'[1]Podklady RZ'!I496</f>
        <v>0</v>
      </c>
      <c r="J20" s="157">
        <f>'[1]Podklady RZ'!J496</f>
        <v>0</v>
      </c>
      <c r="K20" s="232">
        <f>'[1]Podklady RZ'!K496</f>
        <v>0</v>
      </c>
      <c r="L20" s="157">
        <f>'[1]Podklady RZ'!L496</f>
        <v>0</v>
      </c>
      <c r="M20" s="233">
        <f>'[1]Podklady RZ'!M496</f>
        <v>0</v>
      </c>
      <c r="N20" s="157">
        <f>'[1]Podklady RZ'!N496</f>
        <v>0</v>
      </c>
      <c r="O20" s="164">
        <f>'[1]Podklady RZ'!O496</f>
        <v>0</v>
      </c>
      <c r="P20" s="81"/>
      <c r="U20" s="97"/>
    </row>
    <row r="21" spans="1:21">
      <c r="A21" s="127" t="s">
        <v>234</v>
      </c>
      <c r="B21" s="232">
        <f>'[1]Podklady RZ'!B497</f>
        <v>3.3039999999999998</v>
      </c>
      <c r="C21" s="157">
        <f>'[1]Podklady RZ'!C497</f>
        <v>0</v>
      </c>
      <c r="D21" s="233">
        <f>'[1]Podklady RZ'!D497</f>
        <v>1.0860000000000001</v>
      </c>
      <c r="E21" s="232">
        <f>'[1]Podklady RZ'!E497</f>
        <v>1.246</v>
      </c>
      <c r="F21" s="157">
        <f>'[1]Podklady RZ'!F497</f>
        <v>1.23</v>
      </c>
      <c r="G21" s="233">
        <f>'[1]Podklady RZ'!G497</f>
        <v>0.92100000000000004</v>
      </c>
      <c r="H21" s="157">
        <f>'[1]Podklady RZ'!H497</f>
        <v>0.85099999999999998</v>
      </c>
      <c r="I21" s="157">
        <f>'[1]Podklady RZ'!I497</f>
        <v>0</v>
      </c>
      <c r="J21" s="157">
        <f>'[1]Podklady RZ'!J497</f>
        <v>0</v>
      </c>
      <c r="K21" s="232">
        <f>'[1]Podklady RZ'!K497</f>
        <v>1.857</v>
      </c>
      <c r="L21" s="157">
        <f>'[1]Podklady RZ'!L497</f>
        <v>3.8180000000000001</v>
      </c>
      <c r="M21" s="233">
        <f>'[1]Podklady RZ'!M497</f>
        <v>1.8009999999999999</v>
      </c>
      <c r="N21" s="157">
        <f>'[1]Podklady RZ'!N497</f>
        <v>16.113999999999997</v>
      </c>
      <c r="O21" s="164">
        <f>'[1]Podklady RZ'!O497</f>
        <v>4.8725849809966026E-3</v>
      </c>
      <c r="P21" s="81"/>
      <c r="U21" s="97"/>
    </row>
    <row r="22" spans="1:21">
      <c r="A22" s="127" t="s">
        <v>235</v>
      </c>
      <c r="B22" s="232">
        <f>'[1]Podklady RZ'!B498</f>
        <v>154.34350099999995</v>
      </c>
      <c r="C22" s="157">
        <f>'[1]Podklady RZ'!C498</f>
        <v>132.04446799999999</v>
      </c>
      <c r="D22" s="233">
        <f>'[1]Podklady RZ'!D498</f>
        <v>141.42764599999998</v>
      </c>
      <c r="E22" s="232">
        <f>'[1]Podklady RZ'!E498</f>
        <v>125.05806200000001</v>
      </c>
      <c r="F22" s="157">
        <f>'[1]Podklady RZ'!F498</f>
        <v>102.737495</v>
      </c>
      <c r="G22" s="233">
        <f>'[1]Podklady RZ'!G498</f>
        <v>76.183166</v>
      </c>
      <c r="H22" s="157">
        <f>'[1]Podklady RZ'!H498</f>
        <v>70.877424000000005</v>
      </c>
      <c r="I22" s="157">
        <f>'[1]Podklady RZ'!I498</f>
        <v>70.841999999999985</v>
      </c>
      <c r="J22" s="157">
        <f>'[1]Podklady RZ'!J498</f>
        <v>74.048994999999991</v>
      </c>
      <c r="K22" s="232">
        <f>'[1]Podklady RZ'!K498</f>
        <v>151.42209399999999</v>
      </c>
      <c r="L22" s="157">
        <f>'[1]Podklady RZ'!L498</f>
        <v>136.27462899999998</v>
      </c>
      <c r="M22" s="233">
        <f>'[1]Podklady RZ'!M498</f>
        <v>142.50844800000002</v>
      </c>
      <c r="N22" s="157">
        <f>'[1]Podklady RZ'!N498</f>
        <v>1377.767928</v>
      </c>
      <c r="O22" s="164">
        <f>'[1]Podklady RZ'!O498</f>
        <v>0.64444902550151495</v>
      </c>
      <c r="P22" s="81"/>
      <c r="U22" s="97"/>
    </row>
    <row r="23" spans="1:21">
      <c r="A23" s="127" t="s">
        <v>236</v>
      </c>
      <c r="B23" s="232">
        <f>'[1]Podklady RZ'!B499</f>
        <v>0</v>
      </c>
      <c r="C23" s="157">
        <f>'[1]Podklady RZ'!C499</f>
        <v>0</v>
      </c>
      <c r="D23" s="233">
        <f>'[1]Podklady RZ'!D499</f>
        <v>0</v>
      </c>
      <c r="E23" s="232">
        <f>'[1]Podklady RZ'!E499</f>
        <v>0</v>
      </c>
      <c r="F23" s="157">
        <f>'[1]Podklady RZ'!F499</f>
        <v>0</v>
      </c>
      <c r="G23" s="233">
        <f>'[1]Podklady RZ'!G499</f>
        <v>0</v>
      </c>
      <c r="H23" s="157">
        <f>'[1]Podklady RZ'!H499</f>
        <v>0</v>
      </c>
      <c r="I23" s="157">
        <f>'[1]Podklady RZ'!I499</f>
        <v>0</v>
      </c>
      <c r="J23" s="157">
        <f>'[1]Podklady RZ'!J499</f>
        <v>0</v>
      </c>
      <c r="K23" s="232">
        <f>'[1]Podklady RZ'!K499</f>
        <v>0</v>
      </c>
      <c r="L23" s="157">
        <f>'[1]Podklady RZ'!L499</f>
        <v>0</v>
      </c>
      <c r="M23" s="233">
        <f>'[1]Podklady RZ'!M499</f>
        <v>0</v>
      </c>
      <c r="N23" s="157">
        <f>'[1]Podklady RZ'!N499</f>
        <v>0</v>
      </c>
      <c r="O23" s="164">
        <f>'[1]Podklady RZ'!O499</f>
        <v>0</v>
      </c>
      <c r="P23" s="81"/>
      <c r="U23" s="97"/>
    </row>
    <row r="24" spans="1:21">
      <c r="A24" s="127" t="s">
        <v>237</v>
      </c>
      <c r="B24" s="232">
        <f>'[1]Podklady RZ'!B500</f>
        <v>19.533911</v>
      </c>
      <c r="C24" s="157">
        <f>'[1]Podklady RZ'!C500</f>
        <v>0.79048400000000008</v>
      </c>
      <c r="D24" s="233">
        <f>'[1]Podklady RZ'!D500</f>
        <v>2.332522</v>
      </c>
      <c r="E24" s="232">
        <f>'[1]Podklady RZ'!E500</f>
        <v>0.35749499999999995</v>
      </c>
      <c r="F24" s="157">
        <f>'[1]Podklady RZ'!F500</f>
        <v>6.8269999999999997E-2</v>
      </c>
      <c r="G24" s="233">
        <f>'[1]Podklady RZ'!G500</f>
        <v>7.4899000000000007E-2</v>
      </c>
      <c r="H24" s="157">
        <f>'[1]Podklady RZ'!H500</f>
        <v>1.1769550000000002</v>
      </c>
      <c r="I24" s="157">
        <f>'[1]Podklady RZ'!I500</f>
        <v>7.7784000000000006E-2</v>
      </c>
      <c r="J24" s="157">
        <f>'[1]Podklady RZ'!J500</f>
        <v>0.121658</v>
      </c>
      <c r="K24" s="232">
        <f>'[1]Podklady RZ'!K500</f>
        <v>0.89404099999999997</v>
      </c>
      <c r="L24" s="157">
        <f>'[1]Podklady RZ'!L500</f>
        <v>6.6982860000000004</v>
      </c>
      <c r="M24" s="233">
        <f>'[1]Podklady RZ'!M500</f>
        <v>14.536057999999999</v>
      </c>
      <c r="N24" s="157">
        <f>'[1]Podklady RZ'!N500</f>
        <v>46.662362999999999</v>
      </c>
      <c r="O24" s="164">
        <f>'[1]Podklady RZ'!O500</f>
        <v>0.22503071289432788</v>
      </c>
      <c r="P24" s="81"/>
      <c r="U24" s="97"/>
    </row>
    <row r="25" spans="1:21">
      <c r="A25" s="127" t="s">
        <v>238</v>
      </c>
      <c r="B25" s="232">
        <f>'[1]Podklady RZ'!B501</f>
        <v>290.481131</v>
      </c>
      <c r="C25" s="157">
        <f>'[1]Podklady RZ'!C501</f>
        <v>195.59073900000007</v>
      </c>
      <c r="D25" s="233">
        <f>'[1]Podklady RZ'!D501</f>
        <v>172.32384900000005</v>
      </c>
      <c r="E25" s="232">
        <f>'[1]Podklady RZ'!E501</f>
        <v>124.140381</v>
      </c>
      <c r="F25" s="157">
        <f>'[1]Podklady RZ'!F501</f>
        <v>61.101164999999995</v>
      </c>
      <c r="G25" s="233">
        <f>'[1]Podklady RZ'!G501</f>
        <v>57.61634500000001</v>
      </c>
      <c r="H25" s="157">
        <f>'[1]Podklady RZ'!H501</f>
        <v>53.758475000000004</v>
      </c>
      <c r="I25" s="157">
        <f>'[1]Podklady RZ'!I501</f>
        <v>59.133047000000012</v>
      </c>
      <c r="J25" s="157">
        <f>'[1]Podklady RZ'!J501</f>
        <v>83.897562000000022</v>
      </c>
      <c r="K25" s="232">
        <f>'[1]Podklady RZ'!K501</f>
        <v>160.23034500000003</v>
      </c>
      <c r="L25" s="157">
        <f>'[1]Podklady RZ'!L501</f>
        <v>278.05140400000005</v>
      </c>
      <c r="M25" s="233">
        <f>'[1]Podklady RZ'!M501</f>
        <v>363.53123000000011</v>
      </c>
      <c r="N25" s="157">
        <f>'[1]Podklady RZ'!N501</f>
        <v>1899.8556730000003</v>
      </c>
      <c r="O25" s="164">
        <f>'[1]Podklady RZ'!O501</f>
        <v>9.5940605490814998E-2</v>
      </c>
      <c r="P25" s="81"/>
      <c r="U25" s="78"/>
    </row>
    <row r="26" spans="1:21" ht="13.5" customHeight="1">
      <c r="A26" s="125" t="s">
        <v>314</v>
      </c>
      <c r="B26" s="230">
        <f>'[1]Podklady RZ'!B502</f>
        <v>1689.1320889999997</v>
      </c>
      <c r="C26" s="156">
        <f>'[1]Podklady RZ'!C502</f>
        <v>1093.5350570000001</v>
      </c>
      <c r="D26" s="231">
        <f>'[1]Podklady RZ'!D502</f>
        <v>1016.835676</v>
      </c>
      <c r="E26" s="230">
        <f>'[1]Podklady RZ'!E502</f>
        <v>717.39272600000015</v>
      </c>
      <c r="F26" s="156">
        <f>'[1]Podklady RZ'!F502</f>
        <v>372.68363200000005</v>
      </c>
      <c r="G26" s="231">
        <f>'[1]Podklady RZ'!G502</f>
        <v>311.15609000000001</v>
      </c>
      <c r="H26" s="156">
        <f>'[1]Podklady RZ'!H502</f>
        <v>271.38729600000005</v>
      </c>
      <c r="I26" s="156">
        <f>'[1]Podklady RZ'!I502</f>
        <v>280.39877100000001</v>
      </c>
      <c r="J26" s="156">
        <f>'[1]Podklady RZ'!J502</f>
        <v>339.65704500000004</v>
      </c>
      <c r="K26" s="230">
        <f>'[1]Podklady RZ'!K502</f>
        <v>776.91176099999996</v>
      </c>
      <c r="L26" s="156">
        <f>'[1]Podklady RZ'!L502</f>
        <v>1254.4183140000002</v>
      </c>
      <c r="M26" s="231">
        <f>'[1]Podklady RZ'!M502</f>
        <v>1467.8814989999998</v>
      </c>
      <c r="N26" s="156">
        <f>'[1]Podklady RZ'!N502</f>
        <v>9591.3899560000009</v>
      </c>
      <c r="O26" s="163">
        <f>'[1]Podklady RZ'!O502</f>
        <v>0.14548305461214078</v>
      </c>
      <c r="P26" s="10"/>
      <c r="U26" s="8"/>
    </row>
    <row r="27" spans="1:21" ht="12.75" customHeight="1">
      <c r="A27" s="127" t="s">
        <v>297</v>
      </c>
      <c r="B27" s="232">
        <f>'[1]Podklady RZ'!B503</f>
        <v>266.51571499999994</v>
      </c>
      <c r="C27" s="157">
        <f>'[1]Podklady RZ'!C503</f>
        <v>172.08909600000004</v>
      </c>
      <c r="D27" s="233">
        <f>'[1]Podklady RZ'!D503</f>
        <v>171.930104</v>
      </c>
      <c r="E27" s="232">
        <f>'[1]Podklady RZ'!E503</f>
        <v>145.12412699999999</v>
      </c>
      <c r="F27" s="157">
        <f>'[1]Podklady RZ'!F503</f>
        <v>113.67609700000001</v>
      </c>
      <c r="G27" s="233">
        <f>'[1]Podklady RZ'!G503</f>
        <v>104.04237000000003</v>
      </c>
      <c r="H27" s="157">
        <f>'[1]Podklady RZ'!H503</f>
        <v>87.720153999999994</v>
      </c>
      <c r="I27" s="157">
        <f>'[1]Podklady RZ'!I503</f>
        <v>79.657956999999996</v>
      </c>
      <c r="J27" s="157">
        <f>'[1]Podklady RZ'!J503</f>
        <v>81.076229000000026</v>
      </c>
      <c r="K27" s="232">
        <f>'[1]Podklady RZ'!K503</f>
        <v>130.20207799999997</v>
      </c>
      <c r="L27" s="157">
        <f>'[1]Podklady RZ'!L503</f>
        <v>182.98829999999998</v>
      </c>
      <c r="M27" s="233">
        <f>'[1]Podklady RZ'!M503</f>
        <v>211.80210600000004</v>
      </c>
      <c r="N27" s="157">
        <f>'[1]Podklady RZ'!N503</f>
        <v>1746.824333</v>
      </c>
      <c r="O27" s="164">
        <f>'[1]Podklady RZ'!O503</f>
        <v>0.11849924699933144</v>
      </c>
      <c r="P27" s="81"/>
      <c r="U27" s="8"/>
    </row>
    <row r="28" spans="1:21" ht="12.75" customHeight="1">
      <c r="A28" s="127" t="s">
        <v>298</v>
      </c>
      <c r="B28" s="232">
        <f>'[1]Podklady RZ'!B504</f>
        <v>95.984451000000007</v>
      </c>
      <c r="C28" s="157">
        <f>'[1]Podklady RZ'!C504</f>
        <v>78.022976</v>
      </c>
      <c r="D28" s="233">
        <f>'[1]Podklady RZ'!D504</f>
        <v>73.935588999999993</v>
      </c>
      <c r="E28" s="232">
        <f>'[1]Podklady RZ'!E504</f>
        <v>44.267494000000006</v>
      </c>
      <c r="F28" s="157">
        <f>'[1]Podklady RZ'!F504</f>
        <v>32.012352</v>
      </c>
      <c r="G28" s="233">
        <f>'[1]Podklady RZ'!G504</f>
        <v>27.266660999999999</v>
      </c>
      <c r="H28" s="157">
        <f>'[1]Podklady RZ'!H504</f>
        <v>24.12116</v>
      </c>
      <c r="I28" s="157">
        <f>'[1]Podklady RZ'!I504</f>
        <v>31.863061999999996</v>
      </c>
      <c r="J28" s="157">
        <f>'[1]Podklady RZ'!J504</f>
        <v>22.183999999999997</v>
      </c>
      <c r="K28" s="232">
        <f>'[1]Podklady RZ'!K504</f>
        <v>46.406412000000003</v>
      </c>
      <c r="L28" s="157">
        <f>'[1]Podklady RZ'!L504</f>
        <v>66.176998999999995</v>
      </c>
      <c r="M28" s="233">
        <f>'[1]Podklady RZ'!M504</f>
        <v>82.073600000000013</v>
      </c>
      <c r="N28" s="157">
        <f>'[1]Podklady RZ'!N504</f>
        <v>624.31475599999999</v>
      </c>
      <c r="O28" s="164">
        <f>'[1]Podklady RZ'!O504</f>
        <v>0.27797305466274408</v>
      </c>
      <c r="P28" s="81"/>
      <c r="U28" s="8"/>
    </row>
    <row r="29" spans="1:21" ht="12.75" customHeight="1">
      <c r="A29" s="127" t="s">
        <v>299</v>
      </c>
      <c r="B29" s="232">
        <f>'[1]Podklady RZ'!B505</f>
        <v>9.3676890000000004</v>
      </c>
      <c r="C29" s="157">
        <f>'[1]Podklady RZ'!C505</f>
        <v>5.5151030000000008</v>
      </c>
      <c r="D29" s="233">
        <f>'[1]Podklady RZ'!D505</f>
        <v>4.9213880000000003</v>
      </c>
      <c r="E29" s="232">
        <f>'[1]Podklady RZ'!E505</f>
        <v>2.6906580000000004</v>
      </c>
      <c r="F29" s="157">
        <f>'[1]Podklady RZ'!F505</f>
        <v>0.66173899999999986</v>
      </c>
      <c r="G29" s="233">
        <f>'[1]Podklady RZ'!G505</f>
        <v>0.41081999999999996</v>
      </c>
      <c r="H29" s="157">
        <f>'[1]Podklady RZ'!H505</f>
        <v>0.37917200000000001</v>
      </c>
      <c r="I29" s="157">
        <f>'[1]Podklady RZ'!I505</f>
        <v>0.34613100000000008</v>
      </c>
      <c r="J29" s="157">
        <f>'[1]Podklady RZ'!J505</f>
        <v>0.40904100000000004</v>
      </c>
      <c r="K29" s="232">
        <f>'[1]Podklady RZ'!K505</f>
        <v>2.7482289999999998</v>
      </c>
      <c r="L29" s="157">
        <f>'[1]Podklady RZ'!L505</f>
        <v>8.7829260000000016</v>
      </c>
      <c r="M29" s="233">
        <f>'[1]Podklady RZ'!M505</f>
        <v>7.3522480000000003</v>
      </c>
      <c r="N29" s="157">
        <f>'[1]Podklady RZ'!N505</f>
        <v>43.585144000000007</v>
      </c>
      <c r="O29" s="164">
        <f>'[1]Podklady RZ'!O505</f>
        <v>8.1898206437083801E-2</v>
      </c>
      <c r="P29" s="81"/>
      <c r="U29" s="8"/>
    </row>
    <row r="30" spans="1:21" ht="12.75" customHeight="1">
      <c r="A30" s="127" t="s">
        <v>300</v>
      </c>
      <c r="B30" s="232">
        <f>'[1]Podklady RZ'!B506</f>
        <v>23.414240999999997</v>
      </c>
      <c r="C30" s="157">
        <f>'[1]Podklady RZ'!C506</f>
        <v>12.471139000000001</v>
      </c>
      <c r="D30" s="233">
        <f>'[1]Podklady RZ'!D506</f>
        <v>10.363882999999998</v>
      </c>
      <c r="E30" s="232">
        <f>'[1]Podklady RZ'!E506</f>
        <v>7.5256569999999998</v>
      </c>
      <c r="F30" s="157">
        <f>'[1]Podklady RZ'!F506</f>
        <v>2.6581550000000003</v>
      </c>
      <c r="G30" s="233">
        <f>'[1]Podklady RZ'!G506</f>
        <v>1.3982319999999999</v>
      </c>
      <c r="H30" s="157">
        <f>'[1]Podklady RZ'!H506</f>
        <v>0.97317299999999995</v>
      </c>
      <c r="I30" s="157">
        <f>'[1]Podklady RZ'!I506</f>
        <v>1.472183</v>
      </c>
      <c r="J30" s="157">
        <f>'[1]Podklady RZ'!J506</f>
        <v>2.3244719999999996</v>
      </c>
      <c r="K30" s="232">
        <f>'[1]Podklady RZ'!K506</f>
        <v>6.9426699999999997</v>
      </c>
      <c r="L30" s="157">
        <f>'[1]Podklady RZ'!L506</f>
        <v>15.206470000000001</v>
      </c>
      <c r="M30" s="233">
        <f>'[1]Podklady RZ'!M506</f>
        <v>17.701450000000001</v>
      </c>
      <c r="N30" s="157">
        <f>'[1]Podklady RZ'!N506</f>
        <v>102.45172500000001</v>
      </c>
      <c r="O30" s="164">
        <f>'[1]Podklady RZ'!O506</f>
        <v>0.43109127831946931</v>
      </c>
      <c r="P30" s="81"/>
    </row>
    <row r="31" spans="1:21">
      <c r="A31" s="127" t="s">
        <v>301</v>
      </c>
      <c r="B31" s="232">
        <f>'[1]Podklady RZ'!B507</f>
        <v>4.17964</v>
      </c>
      <c r="C31" s="157">
        <f>'[1]Podklady RZ'!C507</f>
        <v>4.0472450000000002</v>
      </c>
      <c r="D31" s="233">
        <f>'[1]Podklady RZ'!D507</f>
        <v>3.7741500000000001</v>
      </c>
      <c r="E31" s="232">
        <f>'[1]Podklady RZ'!E507</f>
        <v>3.977214</v>
      </c>
      <c r="F31" s="157">
        <f>'[1]Podklady RZ'!F507</f>
        <v>3.6698729999999999</v>
      </c>
      <c r="G31" s="233">
        <f>'[1]Podklady RZ'!G507</f>
        <v>3.2703709999999999</v>
      </c>
      <c r="H31" s="157">
        <f>'[1]Podklady RZ'!H507</f>
        <v>1.4716600000000002</v>
      </c>
      <c r="I31" s="157">
        <f>'[1]Podklady RZ'!I507</f>
        <v>3.019987</v>
      </c>
      <c r="J31" s="157">
        <f>'[1]Podklady RZ'!J507</f>
        <v>1.5543150000000001</v>
      </c>
      <c r="K31" s="232">
        <f>'[1]Podklady RZ'!K507</f>
        <v>2.0264859999999998</v>
      </c>
      <c r="L31" s="157">
        <f>'[1]Podklady RZ'!L507</f>
        <v>3.0571890000000002</v>
      </c>
      <c r="M31" s="233">
        <f>'[1]Podklady RZ'!M507</f>
        <v>1.5728550000000001</v>
      </c>
      <c r="N31" s="157">
        <f>'[1]Podklady RZ'!N507</f>
        <v>35.620984999999997</v>
      </c>
      <c r="O31" s="164">
        <f>'[1]Podklady RZ'!O507</f>
        <v>6.7525039097281386E-2</v>
      </c>
      <c r="P31" s="81"/>
    </row>
    <row r="32" spans="1:21">
      <c r="A32" s="127" t="s">
        <v>302</v>
      </c>
      <c r="B32" s="232">
        <f>'[1]Podklady RZ'!B508</f>
        <v>834.97646199999997</v>
      </c>
      <c r="C32" s="157">
        <f>'[1]Podklady RZ'!C508</f>
        <v>536.27091000000007</v>
      </c>
      <c r="D32" s="233">
        <f>'[1]Podklady RZ'!D508</f>
        <v>498.94566599999996</v>
      </c>
      <c r="E32" s="232">
        <f>'[1]Podklady RZ'!E508</f>
        <v>372.11696500000005</v>
      </c>
      <c r="F32" s="157">
        <f>'[1]Podklady RZ'!F508</f>
        <v>162.38005100000001</v>
      </c>
      <c r="G32" s="233">
        <f>'[1]Podklady RZ'!G508</f>
        <v>132.57120699999996</v>
      </c>
      <c r="H32" s="157">
        <f>'[1]Podklady RZ'!H508</f>
        <v>112.02601200000002</v>
      </c>
      <c r="I32" s="157">
        <f>'[1]Podklady RZ'!I508</f>
        <v>114.97259800000002</v>
      </c>
      <c r="J32" s="157">
        <f>'[1]Podklady RZ'!J508</f>
        <v>170.058378</v>
      </c>
      <c r="K32" s="232">
        <f>'[1]Podklady RZ'!K508</f>
        <v>433.51193600000005</v>
      </c>
      <c r="L32" s="157">
        <f>'[1]Podklady RZ'!L508</f>
        <v>691.87733100000014</v>
      </c>
      <c r="M32" s="233">
        <f>'[1]Podklady RZ'!M508</f>
        <v>813.80917899999997</v>
      </c>
      <c r="N32" s="157">
        <f>'[1]Podklady RZ'!N508</f>
        <v>4873.5166950000003</v>
      </c>
      <c r="O32" s="164">
        <f>'[1]Podklady RZ'!O508</f>
        <v>0.15752027305513616</v>
      </c>
      <c r="P32" s="81"/>
    </row>
    <row r="33" spans="1:16">
      <c r="A33" s="127" t="s">
        <v>303</v>
      </c>
      <c r="B33" s="232">
        <f>'[1]Podklady RZ'!B509</f>
        <v>430.08456099999995</v>
      </c>
      <c r="C33" s="157">
        <f>'[1]Podklady RZ'!C509</f>
        <v>270.33730499999996</v>
      </c>
      <c r="D33" s="233">
        <f>'[1]Podklady RZ'!D509</f>
        <v>239.72715700000001</v>
      </c>
      <c r="E33" s="232">
        <f>'[1]Podklady RZ'!E509</f>
        <v>133.12749000000002</v>
      </c>
      <c r="F33" s="157">
        <f>'[1]Podklady RZ'!F509</f>
        <v>54.07023800000001</v>
      </c>
      <c r="G33" s="233">
        <f>'[1]Podklady RZ'!G509</f>
        <v>39.548406999999983</v>
      </c>
      <c r="H33" s="157">
        <f>'[1]Podklady RZ'!H509</f>
        <v>41.971299999999999</v>
      </c>
      <c r="I33" s="157">
        <f>'[1]Podklady RZ'!I509</f>
        <v>46.695399000000009</v>
      </c>
      <c r="J33" s="157">
        <f>'[1]Podklady RZ'!J509</f>
        <v>58.468935000000002</v>
      </c>
      <c r="K33" s="232">
        <f>'[1]Podklady RZ'!K509</f>
        <v>145.75508199999999</v>
      </c>
      <c r="L33" s="157">
        <f>'[1]Podklady RZ'!L509</f>
        <v>269.18541800000003</v>
      </c>
      <c r="M33" s="233">
        <f>'[1]Podklady RZ'!M509</f>
        <v>312.547777</v>
      </c>
      <c r="N33" s="157">
        <f>'[1]Podklady RZ'!N509</f>
        <v>2041.5190689999999</v>
      </c>
      <c r="O33" s="164">
        <f>'[1]Podklady RZ'!O509</f>
        <v>0.1343134043732617</v>
      </c>
      <c r="P33" s="81"/>
    </row>
    <row r="34" spans="1:16">
      <c r="A34" s="127" t="s">
        <v>236</v>
      </c>
      <c r="B34" s="232">
        <f>'[1]Podklady RZ'!B510</f>
        <v>24.609330000000003</v>
      </c>
      <c r="C34" s="157">
        <f>'[1]Podklady RZ'!C510</f>
        <v>14.781283</v>
      </c>
      <c r="D34" s="233">
        <f>'[1]Podklady RZ'!D510</f>
        <v>13.237739000000001</v>
      </c>
      <c r="E34" s="232">
        <f>'[1]Podklady RZ'!E510</f>
        <v>8.5631210000000006</v>
      </c>
      <c r="F34" s="157">
        <f>'[1]Podklady RZ'!F510</f>
        <v>3.5551269999999997</v>
      </c>
      <c r="G34" s="233">
        <f>'[1]Podklady RZ'!G510</f>
        <v>2.6480220000000001</v>
      </c>
      <c r="H34" s="157">
        <f>'[1]Podklady RZ'!H510</f>
        <v>2.7246650000000003</v>
      </c>
      <c r="I34" s="157">
        <f>'[1]Podklady RZ'!I510</f>
        <v>2.3714539999999995</v>
      </c>
      <c r="J34" s="157">
        <f>'[1]Podklady RZ'!J510</f>
        <v>3.5816750000000002</v>
      </c>
      <c r="K34" s="232">
        <f>'[1]Podklady RZ'!K510</f>
        <v>9.3188680000000002</v>
      </c>
      <c r="L34" s="157">
        <f>'[1]Podklady RZ'!L510</f>
        <v>17.143681000000001</v>
      </c>
      <c r="M34" s="233">
        <f>'[1]Podklady RZ'!M510</f>
        <v>21.022283999999999</v>
      </c>
      <c r="N34" s="157">
        <f>'[1]Podklady RZ'!N510</f>
        <v>123.55724900000001</v>
      </c>
      <c r="O34" s="164">
        <f>'[1]Podklady RZ'!O510</f>
        <v>8.2114844350937355E-2</v>
      </c>
      <c r="P34" s="81"/>
    </row>
    <row r="35" spans="1:16" ht="12" customHeight="1">
      <c r="A35" s="151" t="s">
        <v>315</v>
      </c>
      <c r="B35" s="65"/>
      <c r="C35" s="65"/>
      <c r="D35" s="8"/>
      <c r="F35" s="10"/>
      <c r="G35" s="10"/>
      <c r="H35" s="10"/>
      <c r="I35" s="10"/>
      <c r="J35" s="10"/>
      <c r="K35" s="10"/>
      <c r="O35" s="3"/>
    </row>
    <row r="36" spans="1:16">
      <c r="A36" s="151"/>
      <c r="B36" s="65"/>
      <c r="C36" s="65"/>
    </row>
    <row r="37" spans="1:16">
      <c r="B37" s="8"/>
      <c r="C37" s="8"/>
      <c r="D37" s="8"/>
    </row>
    <row r="38" spans="1:16">
      <c r="B38" s="8"/>
      <c r="C38" s="8"/>
      <c r="D38" s="8"/>
    </row>
    <row r="39" spans="1:16">
      <c r="B39" s="8"/>
      <c r="C39" s="8"/>
      <c r="D39" s="8"/>
      <c r="M39" s="10" t="s">
        <v>316</v>
      </c>
      <c r="N39" s="84">
        <f>O7</f>
        <v>0.15854522195138793</v>
      </c>
    </row>
    <row r="40" spans="1:16">
      <c r="B40" s="1"/>
      <c r="C40" s="1"/>
      <c r="D40" s="1"/>
      <c r="M40" s="10" t="s">
        <v>215</v>
      </c>
      <c r="N40" s="84">
        <f>O8</f>
        <v>0.17489085820999792</v>
      </c>
    </row>
    <row r="41" spans="1:16">
      <c r="B41" s="8"/>
      <c r="C41" s="8"/>
      <c r="D41" s="8"/>
      <c r="M41" s="10" t="s">
        <v>219</v>
      </c>
      <c r="N41" s="84">
        <f>O9</f>
        <v>0.13700540871752653</v>
      </c>
    </row>
  </sheetData>
  <mergeCells count="6">
    <mergeCell ref="O5:O6"/>
    <mergeCell ref="B5:D5"/>
    <mergeCell ref="E5:G5"/>
    <mergeCell ref="H5:J5"/>
    <mergeCell ref="K5:M5"/>
    <mergeCell ref="N5:N6"/>
  </mergeCells>
  <conditionalFormatting sqref="O10:O25">
    <cfRule type="dataBar" priority="2">
      <dataBar>
        <cfvo type="num" val="0"/>
        <cfvo type="num" val="1"/>
        <color theme="9"/>
      </dataBar>
      <extLst>
        <ext xmlns:x14="http://schemas.microsoft.com/office/spreadsheetml/2009/9/main" uri="{B025F937-C7B1-47D3-B67F-A62EFF666E3E}">
          <x14:id>{F6D3C878-2A29-4348-8AAD-7FEE4D3E5798}</x14:id>
        </ext>
      </extLst>
    </cfRule>
  </conditionalFormatting>
  <conditionalFormatting sqref="O27:O34">
    <cfRule type="dataBar" priority="1">
      <dataBar>
        <cfvo type="num" val="0"/>
        <cfvo type="num" val="1"/>
        <color theme="9"/>
      </dataBar>
      <extLst>
        <ext xmlns:x14="http://schemas.microsoft.com/office/spreadsheetml/2009/9/main" uri="{B025F937-C7B1-47D3-B67F-A62EFF666E3E}">
          <x14:id>{BAF5A3E8-4CEF-4823-9EFD-D6978A947904}</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F6D3C878-2A29-4348-8AAD-7FEE4D3E5798}">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 xmlns:xm="http://schemas.microsoft.com/office/excel/2006/main">
          <x14:cfRule type="dataBar" id="{BAF5A3E8-4CEF-4823-9EFD-D6978A947904}">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38">
    <tabColor rgb="FF92D050"/>
  </sheetPr>
  <dimension ref="A1:U41"/>
  <sheetViews>
    <sheetView showGridLines="0" view="pageBreakPreview" zoomScaleNormal="70" zoomScaleSheetLayoutView="100" workbookViewId="0">
      <selection activeCell="T40" sqref="T40"/>
    </sheetView>
  </sheetViews>
  <sheetFormatPr defaultColWidth="9.140625" defaultRowHeight="12"/>
  <cols>
    <col min="1" max="1" width="31.7109375" style="7" customWidth="1"/>
    <col min="2" max="7" width="7.7109375" style="7" customWidth="1"/>
    <col min="8" max="9" width="8" style="7" customWidth="1"/>
    <col min="10" max="10" width="8.7109375" style="7" customWidth="1"/>
    <col min="11" max="11" width="8" style="7" customWidth="1"/>
    <col min="12" max="12" width="8.28515625" style="7" customWidth="1"/>
    <col min="13" max="13" width="8.7109375" style="7" customWidth="1"/>
    <col min="14" max="14" width="8.42578125" style="7" customWidth="1"/>
    <col min="15" max="15" width="7.85546875" style="7" customWidth="1"/>
    <col min="16" max="21" width="9.140625" style="7" customWidth="1"/>
    <col min="22" max="16384" width="9.140625" style="7"/>
  </cols>
  <sheetData>
    <row r="1" spans="1:21" ht="18">
      <c r="A1" s="193" t="s">
        <v>325</v>
      </c>
      <c r="O1" s="195" t="str">
        <f>'3'!N1</f>
        <v>2022</v>
      </c>
    </row>
    <row r="2" spans="1:21" ht="1.5" customHeight="1">
      <c r="F2" s="10"/>
      <c r="G2" s="10"/>
      <c r="H2" s="10"/>
      <c r="I2" s="10"/>
      <c r="J2" s="10"/>
      <c r="K2" s="10"/>
    </row>
    <row r="3" spans="1:21" ht="12" customHeight="1">
      <c r="F3" s="10"/>
      <c r="G3" s="10"/>
      <c r="H3" s="10"/>
      <c r="I3" s="10"/>
      <c r="J3" s="10"/>
      <c r="K3" s="10"/>
    </row>
    <row r="4" spans="1:21">
      <c r="B4" s="22"/>
      <c r="C4" s="22"/>
      <c r="D4" s="22"/>
      <c r="E4" s="22"/>
      <c r="F4" s="10"/>
      <c r="K4" s="10"/>
      <c r="L4" s="9"/>
    </row>
    <row r="5" spans="1:21" ht="12.75" customHeight="1">
      <c r="A5" s="131"/>
      <c r="B5" s="271" t="s">
        <v>198</v>
      </c>
      <c r="C5" s="272"/>
      <c r="D5" s="273"/>
      <c r="E5" s="271" t="s">
        <v>199</v>
      </c>
      <c r="F5" s="272"/>
      <c r="G5" s="273"/>
      <c r="H5" s="272" t="s">
        <v>200</v>
      </c>
      <c r="I5" s="272"/>
      <c r="J5" s="272"/>
      <c r="K5" s="271" t="s">
        <v>201</v>
      </c>
      <c r="L5" s="272"/>
      <c r="M5" s="273"/>
      <c r="N5" s="274" t="s">
        <v>214</v>
      </c>
      <c r="O5" s="281" t="s">
        <v>309</v>
      </c>
    </row>
    <row r="6" spans="1:21">
      <c r="A6" s="130"/>
      <c r="B6" s="254" t="s">
        <v>202</v>
      </c>
      <c r="C6" s="255" t="s">
        <v>203</v>
      </c>
      <c r="D6" s="256" t="s">
        <v>204</v>
      </c>
      <c r="E6" s="254" t="s">
        <v>205</v>
      </c>
      <c r="F6" s="255" t="s">
        <v>206</v>
      </c>
      <c r="G6" s="256" t="s">
        <v>207</v>
      </c>
      <c r="H6" s="255" t="s">
        <v>208</v>
      </c>
      <c r="I6" s="255" t="s">
        <v>209</v>
      </c>
      <c r="J6" s="255" t="s">
        <v>210</v>
      </c>
      <c r="K6" s="254" t="s">
        <v>211</v>
      </c>
      <c r="L6" s="255" t="s">
        <v>212</v>
      </c>
      <c r="M6" s="256" t="s">
        <v>213</v>
      </c>
      <c r="N6" s="274"/>
      <c r="O6" s="281"/>
      <c r="P6" s="10"/>
      <c r="U6" s="10"/>
    </row>
    <row r="7" spans="1:21">
      <c r="A7" s="124" t="s">
        <v>310</v>
      </c>
      <c r="B7" s="230">
        <f>'[1]Podklady RZ'!B518</f>
        <v>1365.5904499999988</v>
      </c>
      <c r="C7" s="156">
        <f>'[1]Podklady RZ'!C518</f>
        <v>1360.7084499999989</v>
      </c>
      <c r="D7" s="231">
        <f>'[1]Podklady RZ'!D518</f>
        <v>1360.7084499999989</v>
      </c>
      <c r="E7" s="230">
        <f>'[1]Podklady RZ'!E518</f>
        <v>1234.2454500000006</v>
      </c>
      <c r="F7" s="156">
        <f>'[1]Podklady RZ'!F518</f>
        <v>1234.2454500000006</v>
      </c>
      <c r="G7" s="231">
        <f>'[1]Podklady RZ'!G518</f>
        <v>1234.2454500000006</v>
      </c>
      <c r="H7" s="156">
        <f>'[1]Podklady RZ'!H518</f>
        <v>1253.2634499999999</v>
      </c>
      <c r="I7" s="156">
        <f>'[1]Podklady RZ'!I518</f>
        <v>1253.2634499999999</v>
      </c>
      <c r="J7" s="156">
        <f>'[1]Podklady RZ'!J518</f>
        <v>1253.2634499999999</v>
      </c>
      <c r="K7" s="230">
        <f>'[1]Podklady RZ'!K518</f>
        <v>1249.0634499999999</v>
      </c>
      <c r="L7" s="156">
        <f>'[1]Podklady RZ'!L518</f>
        <v>1246.70145</v>
      </c>
      <c r="M7" s="231">
        <f>'[1]Podklady RZ'!M518</f>
        <v>1246.70145</v>
      </c>
      <c r="N7" s="156">
        <f>'[1]Podklady RZ'!N518</f>
        <v>1246.70145</v>
      </c>
      <c r="O7" s="162">
        <f>'[1]Podklady RZ'!O518</f>
        <v>3.3114361598225957E-2</v>
      </c>
      <c r="P7" s="10"/>
      <c r="U7" s="56"/>
    </row>
    <row r="8" spans="1:21">
      <c r="A8" s="124" t="s">
        <v>311</v>
      </c>
      <c r="B8" s="230">
        <f>'[1]Podklady RZ'!B519</f>
        <v>895.62366999999983</v>
      </c>
      <c r="C8" s="156">
        <f>'[1]Podklady RZ'!C519</f>
        <v>568.33557499999995</v>
      </c>
      <c r="D8" s="231">
        <f>'[1]Podklady RZ'!D519</f>
        <v>534.1886079999997</v>
      </c>
      <c r="E8" s="230">
        <f>'[1]Podklady RZ'!E519</f>
        <v>433.95242900000011</v>
      </c>
      <c r="F8" s="156">
        <f>'[1]Podklady RZ'!F519</f>
        <v>338.14210199999997</v>
      </c>
      <c r="G8" s="231">
        <f>'[1]Podklady RZ'!G519</f>
        <v>285.647513</v>
      </c>
      <c r="H8" s="156">
        <f>'[1]Podklady RZ'!H519</f>
        <v>273.14855800000004</v>
      </c>
      <c r="I8" s="156">
        <f>'[1]Podklady RZ'!I519</f>
        <v>286.56148400000006</v>
      </c>
      <c r="J8" s="156">
        <f>'[1]Podklady RZ'!J519</f>
        <v>315.5800779999999</v>
      </c>
      <c r="K8" s="230">
        <f>'[1]Podklady RZ'!K519</f>
        <v>486.45006399999988</v>
      </c>
      <c r="L8" s="156">
        <f>'[1]Podklady RZ'!L519</f>
        <v>680.40449700000011</v>
      </c>
      <c r="M8" s="231">
        <f>'[1]Podklady RZ'!M519</f>
        <v>772.69207699999947</v>
      </c>
      <c r="N8" s="156">
        <f>'[1]Podklady RZ'!N519</f>
        <v>5870.7266549999986</v>
      </c>
      <c r="O8" s="162">
        <f>'[1]Podklady RZ'!O519</f>
        <v>4.419501157564637E-2</v>
      </c>
      <c r="P8" s="10"/>
      <c r="U8" s="56"/>
    </row>
    <row r="9" spans="1:21">
      <c r="A9" s="124" t="s">
        <v>312</v>
      </c>
      <c r="B9" s="230">
        <f>'[1]Podklady RZ'!B520</f>
        <v>501.91626999999994</v>
      </c>
      <c r="C9" s="156">
        <f>'[1]Podklady RZ'!C520</f>
        <v>335.10721700000005</v>
      </c>
      <c r="D9" s="231">
        <f>'[1]Podklady RZ'!D520</f>
        <v>295.58518599999996</v>
      </c>
      <c r="E9" s="230">
        <f>'[1]Podklady RZ'!E520</f>
        <v>213.92143800000002</v>
      </c>
      <c r="F9" s="156">
        <f>'[1]Podklady RZ'!F520</f>
        <v>126.09006100000001</v>
      </c>
      <c r="G9" s="231">
        <f>'[1]Podklady RZ'!G520</f>
        <v>104.79802000000001</v>
      </c>
      <c r="H9" s="156">
        <f>'[1]Podklady RZ'!H520</f>
        <v>98.666396000000006</v>
      </c>
      <c r="I9" s="156">
        <f>'[1]Podklady RZ'!I520</f>
        <v>98.422551000000013</v>
      </c>
      <c r="J9" s="156">
        <f>'[1]Podklady RZ'!J520</f>
        <v>108.66513399999998</v>
      </c>
      <c r="K9" s="230">
        <f>'[1]Podklady RZ'!K520</f>
        <v>229.05431999999996</v>
      </c>
      <c r="L9" s="156">
        <f>'[1]Podklady RZ'!L520</f>
        <v>386.08700199999998</v>
      </c>
      <c r="M9" s="231">
        <f>'[1]Podklady RZ'!M520</f>
        <v>450.86831400000005</v>
      </c>
      <c r="N9" s="156">
        <f>'[1]Podklady RZ'!N520</f>
        <v>2949.1819090000008</v>
      </c>
      <c r="O9" s="163">
        <f>'[1]Podklady RZ'!O520</f>
        <v>4.0398319790352639E-2</v>
      </c>
      <c r="P9" s="81"/>
      <c r="U9" s="83"/>
    </row>
    <row r="10" spans="1:21">
      <c r="A10" s="127" t="s">
        <v>223</v>
      </c>
      <c r="B10" s="232">
        <f>'[1]Podklady RZ'!B521</f>
        <v>13.852992000000002</v>
      </c>
      <c r="C10" s="157">
        <f>'[1]Podklady RZ'!C521</f>
        <v>14.145410999999998</v>
      </c>
      <c r="D10" s="233">
        <f>'[1]Podklady RZ'!D521</f>
        <v>18.454888</v>
      </c>
      <c r="E10" s="232">
        <f>'[1]Podklady RZ'!E521</f>
        <v>12.670781</v>
      </c>
      <c r="F10" s="157">
        <f>'[1]Podklady RZ'!F521</f>
        <v>8.3239840000000012</v>
      </c>
      <c r="G10" s="233">
        <f>'[1]Podklady RZ'!G521</f>
        <v>3.7252990000000001</v>
      </c>
      <c r="H10" s="157">
        <f>'[1]Podklady RZ'!H521</f>
        <v>2.0567780000000004</v>
      </c>
      <c r="I10" s="157">
        <f>'[1]Podklady RZ'!I521</f>
        <v>2.4061300000000001</v>
      </c>
      <c r="J10" s="157">
        <f>'[1]Podklady RZ'!J521</f>
        <v>4.1606640000000006</v>
      </c>
      <c r="K10" s="232">
        <f>'[1]Podklady RZ'!K521</f>
        <v>9.9768679999999996</v>
      </c>
      <c r="L10" s="157">
        <f>'[1]Podklady RZ'!L521</f>
        <v>15.354032</v>
      </c>
      <c r="M10" s="233">
        <f>'[1]Podklady RZ'!M521</f>
        <v>12.515459</v>
      </c>
      <c r="N10" s="157">
        <f>'[1]Podklady RZ'!N521</f>
        <v>117.64328599999999</v>
      </c>
      <c r="O10" s="164">
        <f>'[1]Podklady RZ'!O521</f>
        <v>1.2915929045797437E-2</v>
      </c>
      <c r="P10" s="81"/>
      <c r="U10" s="97"/>
    </row>
    <row r="11" spans="1:21">
      <c r="A11" s="127" t="s">
        <v>224</v>
      </c>
      <c r="B11" s="232">
        <f>'[1]Podklady RZ'!B522</f>
        <v>4.711195</v>
      </c>
      <c r="C11" s="157">
        <f>'[1]Podklady RZ'!C522</f>
        <v>4.0539339999999999</v>
      </c>
      <c r="D11" s="233">
        <f>'[1]Podklady RZ'!D522</f>
        <v>3.9788000000000001</v>
      </c>
      <c r="E11" s="232">
        <f>'[1]Podklady RZ'!E522</f>
        <v>2.812513</v>
      </c>
      <c r="F11" s="157">
        <f>'[1]Podklady RZ'!F522</f>
        <v>2.5868929999999999</v>
      </c>
      <c r="G11" s="233">
        <f>'[1]Podklady RZ'!G522</f>
        <v>2.768313</v>
      </c>
      <c r="H11" s="157">
        <f>'[1]Podklady RZ'!H522</f>
        <v>2.4256190000000002</v>
      </c>
      <c r="I11" s="157">
        <f>'[1]Podklady RZ'!I522</f>
        <v>2.3225010000000004</v>
      </c>
      <c r="J11" s="157">
        <f>'[1]Podklady RZ'!J522</f>
        <v>2.5479349999999998</v>
      </c>
      <c r="K11" s="232">
        <f>'[1]Podklady RZ'!K522</f>
        <v>3.452979</v>
      </c>
      <c r="L11" s="157">
        <f>'[1]Podklady RZ'!L522</f>
        <v>4.7603009999999992</v>
      </c>
      <c r="M11" s="233">
        <f>'[1]Podklady RZ'!M522</f>
        <v>5.5925529999999997</v>
      </c>
      <c r="N11" s="157">
        <f>'[1]Podklady RZ'!N522</f>
        <v>42.013536000000002</v>
      </c>
      <c r="O11" s="164">
        <f>'[1]Podklady RZ'!O522</f>
        <v>8.4792423507631248E-2</v>
      </c>
      <c r="P11" s="81"/>
      <c r="U11" s="97"/>
    </row>
    <row r="12" spans="1:21">
      <c r="A12" s="127" t="s">
        <v>225</v>
      </c>
      <c r="B12" s="232">
        <f>'[1]Podklady RZ'!B523</f>
        <v>0</v>
      </c>
      <c r="C12" s="157">
        <f>'[1]Podklady RZ'!C523</f>
        <v>0</v>
      </c>
      <c r="D12" s="233">
        <f>'[1]Podklady RZ'!D523</f>
        <v>0</v>
      </c>
      <c r="E12" s="232">
        <f>'[1]Podklady RZ'!E523</f>
        <v>0</v>
      </c>
      <c r="F12" s="157">
        <f>'[1]Podklady RZ'!F523</f>
        <v>0</v>
      </c>
      <c r="G12" s="233">
        <f>'[1]Podklady RZ'!G523</f>
        <v>0</v>
      </c>
      <c r="H12" s="157">
        <f>'[1]Podklady RZ'!H523</f>
        <v>0</v>
      </c>
      <c r="I12" s="157">
        <f>'[1]Podklady RZ'!I523</f>
        <v>0</v>
      </c>
      <c r="J12" s="157">
        <f>'[1]Podklady RZ'!J523</f>
        <v>0</v>
      </c>
      <c r="K12" s="232">
        <f>'[1]Podklady RZ'!K523</f>
        <v>0</v>
      </c>
      <c r="L12" s="157">
        <f>'[1]Podklady RZ'!L523</f>
        <v>0</v>
      </c>
      <c r="M12" s="233">
        <f>'[1]Podklady RZ'!M523</f>
        <v>0</v>
      </c>
      <c r="N12" s="157">
        <f>'[1]Podklady RZ'!N523</f>
        <v>0</v>
      </c>
      <c r="O12" s="164">
        <f>'[1]Podklady RZ'!O523</f>
        <v>0</v>
      </c>
      <c r="P12" s="81"/>
      <c r="U12" s="97"/>
    </row>
    <row r="13" spans="1:21">
      <c r="A13" s="127" t="s">
        <v>226</v>
      </c>
      <c r="B13" s="232">
        <f>'[1]Podklady RZ'!B524</f>
        <v>0</v>
      </c>
      <c r="C13" s="157">
        <f>'[1]Podklady RZ'!C524</f>
        <v>0</v>
      </c>
      <c r="D13" s="233">
        <f>'[1]Podklady RZ'!D524</f>
        <v>0</v>
      </c>
      <c r="E13" s="232">
        <f>'[1]Podklady RZ'!E524</f>
        <v>0</v>
      </c>
      <c r="F13" s="157">
        <f>'[1]Podklady RZ'!F524</f>
        <v>0</v>
      </c>
      <c r="G13" s="233">
        <f>'[1]Podklady RZ'!G524</f>
        <v>4.9399999999999999E-2</v>
      </c>
      <c r="H13" s="157">
        <f>'[1]Podklady RZ'!H524</f>
        <v>3.9723999999999995E-2</v>
      </c>
      <c r="I13" s="157">
        <f>'[1]Podklady RZ'!I524</f>
        <v>3.6065E-2</v>
      </c>
      <c r="J13" s="157">
        <f>'[1]Podklady RZ'!J524</f>
        <v>3.9119999999999995E-2</v>
      </c>
      <c r="K13" s="232">
        <f>'[1]Podklady RZ'!K524</f>
        <v>4.8700000000000002E-3</v>
      </c>
      <c r="L13" s="157">
        <f>'[1]Podklady RZ'!L524</f>
        <v>0</v>
      </c>
      <c r="M13" s="233">
        <f>'[1]Podklady RZ'!M524</f>
        <v>0</v>
      </c>
      <c r="N13" s="157">
        <f>'[1]Podklady RZ'!N524</f>
        <v>0.169179</v>
      </c>
      <c r="O13" s="164">
        <f>'[1]Podklady RZ'!O524</f>
        <v>1.9166591393714552E-3</v>
      </c>
      <c r="P13" s="81"/>
      <c r="U13" s="97"/>
    </row>
    <row r="14" spans="1:21">
      <c r="A14" s="127" t="s">
        <v>227</v>
      </c>
      <c r="B14" s="232">
        <f>'[1]Podklady RZ'!B525</f>
        <v>0</v>
      </c>
      <c r="C14" s="157">
        <f>'[1]Podklady RZ'!C525</f>
        <v>0</v>
      </c>
      <c r="D14" s="233">
        <f>'[1]Podklady RZ'!D525</f>
        <v>0</v>
      </c>
      <c r="E14" s="232">
        <f>'[1]Podklady RZ'!E525</f>
        <v>0</v>
      </c>
      <c r="F14" s="157">
        <f>'[1]Podklady RZ'!F525</f>
        <v>0</v>
      </c>
      <c r="G14" s="233">
        <f>'[1]Podklady RZ'!G525</f>
        <v>0</v>
      </c>
      <c r="H14" s="157">
        <f>'[1]Podklady RZ'!H525</f>
        <v>0</v>
      </c>
      <c r="I14" s="157">
        <f>'[1]Podklady RZ'!I525</f>
        <v>0</v>
      </c>
      <c r="J14" s="157">
        <f>'[1]Podklady RZ'!J525</f>
        <v>0</v>
      </c>
      <c r="K14" s="232">
        <f>'[1]Podklady RZ'!K525</f>
        <v>0</v>
      </c>
      <c r="L14" s="157">
        <f>'[1]Podklady RZ'!L525</f>
        <v>0</v>
      </c>
      <c r="M14" s="233">
        <f>'[1]Podklady RZ'!M525</f>
        <v>0</v>
      </c>
      <c r="N14" s="157">
        <f>'[1]Podklady RZ'!N525</f>
        <v>0</v>
      </c>
      <c r="O14" s="164">
        <f>'[1]Podklady RZ'!O525</f>
        <v>0</v>
      </c>
      <c r="P14" s="81"/>
      <c r="U14" s="97"/>
    </row>
    <row r="15" spans="1:21">
      <c r="A15" s="127" t="s">
        <v>228</v>
      </c>
      <c r="B15" s="232">
        <f>'[1]Podklady RZ'!B526</f>
        <v>0</v>
      </c>
      <c r="C15" s="157">
        <f>'[1]Podklady RZ'!C526</f>
        <v>0</v>
      </c>
      <c r="D15" s="233">
        <f>'[1]Podklady RZ'!D526</f>
        <v>0</v>
      </c>
      <c r="E15" s="232">
        <f>'[1]Podklady RZ'!E526</f>
        <v>0</v>
      </c>
      <c r="F15" s="157">
        <f>'[1]Podklady RZ'!F526</f>
        <v>0</v>
      </c>
      <c r="G15" s="233">
        <f>'[1]Podklady RZ'!G526</f>
        <v>0</v>
      </c>
      <c r="H15" s="157">
        <f>'[1]Podklady RZ'!H526</f>
        <v>0</v>
      </c>
      <c r="I15" s="157">
        <f>'[1]Podklady RZ'!I526</f>
        <v>0</v>
      </c>
      <c r="J15" s="157">
        <f>'[1]Podklady RZ'!J526</f>
        <v>0</v>
      </c>
      <c r="K15" s="232">
        <f>'[1]Podklady RZ'!K526</f>
        <v>0</v>
      </c>
      <c r="L15" s="157">
        <f>'[1]Podklady RZ'!L526</f>
        <v>0</v>
      </c>
      <c r="M15" s="233">
        <f>'[1]Podklady RZ'!M526</f>
        <v>0</v>
      </c>
      <c r="N15" s="157">
        <f>'[1]Podklady RZ'!N526</f>
        <v>0</v>
      </c>
      <c r="O15" s="164">
        <f>'[1]Podklady RZ'!O526</f>
        <v>0</v>
      </c>
      <c r="P15" s="81"/>
      <c r="U15" s="97"/>
    </row>
    <row r="16" spans="1:21">
      <c r="A16" s="127" t="s">
        <v>229</v>
      </c>
      <c r="B16" s="232">
        <f>'[1]Podklady RZ'!B527</f>
        <v>193.385817</v>
      </c>
      <c r="C16" s="157">
        <f>'[1]Podklady RZ'!C527</f>
        <v>149.90511900000001</v>
      </c>
      <c r="D16" s="233">
        <f>'[1]Podklady RZ'!D527</f>
        <v>119.17726399999999</v>
      </c>
      <c r="E16" s="232">
        <f>'[1]Podklady RZ'!E527</f>
        <v>89.380947999999989</v>
      </c>
      <c r="F16" s="157">
        <f>'[1]Podklady RZ'!F527</f>
        <v>65.689018000000004</v>
      </c>
      <c r="G16" s="233">
        <f>'[1]Podklady RZ'!G527</f>
        <v>58.611942999999997</v>
      </c>
      <c r="H16" s="157">
        <f>'[1]Podklady RZ'!H527</f>
        <v>26.787513999999998</v>
      </c>
      <c r="I16" s="157">
        <f>'[1]Podklady RZ'!I527</f>
        <v>0</v>
      </c>
      <c r="J16" s="157">
        <f>'[1]Podklady RZ'!J527</f>
        <v>31.061833000000004</v>
      </c>
      <c r="K16" s="232">
        <f>'[1]Podklady RZ'!K527</f>
        <v>92.107393000000002</v>
      </c>
      <c r="L16" s="157">
        <f>'[1]Podklady RZ'!L527</f>
        <v>155.88351299999999</v>
      </c>
      <c r="M16" s="233">
        <f>'[1]Podklady RZ'!M527</f>
        <v>194.49313899999999</v>
      </c>
      <c r="N16" s="157">
        <f>'[1]Podklady RZ'!N527</f>
        <v>1176.4835009999999</v>
      </c>
      <c r="O16" s="164">
        <f>'[1]Podklady RZ'!O527</f>
        <v>3.8353445435033155E-2</v>
      </c>
      <c r="P16" s="81"/>
      <c r="U16" s="97"/>
    </row>
    <row r="17" spans="1:21">
      <c r="A17" s="127" t="s">
        <v>230</v>
      </c>
      <c r="B17" s="232">
        <f>'[1]Podklady RZ'!B528</f>
        <v>0</v>
      </c>
      <c r="C17" s="157">
        <f>'[1]Podklady RZ'!C528</f>
        <v>0</v>
      </c>
      <c r="D17" s="233">
        <f>'[1]Podklady RZ'!D528</f>
        <v>0</v>
      </c>
      <c r="E17" s="232">
        <f>'[1]Podklady RZ'!E528</f>
        <v>0</v>
      </c>
      <c r="F17" s="157">
        <f>'[1]Podklady RZ'!F528</f>
        <v>0</v>
      </c>
      <c r="G17" s="233">
        <f>'[1]Podklady RZ'!G528</f>
        <v>0</v>
      </c>
      <c r="H17" s="157">
        <f>'[1]Podklady RZ'!H528</f>
        <v>0</v>
      </c>
      <c r="I17" s="157">
        <f>'[1]Podklady RZ'!I528</f>
        <v>0</v>
      </c>
      <c r="J17" s="157">
        <f>'[1]Podklady RZ'!J528</f>
        <v>0</v>
      </c>
      <c r="K17" s="232">
        <f>'[1]Podklady RZ'!K528</f>
        <v>0</v>
      </c>
      <c r="L17" s="157">
        <f>'[1]Podklady RZ'!L528</f>
        <v>0</v>
      </c>
      <c r="M17" s="233">
        <f>'[1]Podklady RZ'!M528</f>
        <v>0</v>
      </c>
      <c r="N17" s="157">
        <f>'[1]Podklady RZ'!N528</f>
        <v>0</v>
      </c>
      <c r="O17" s="164">
        <f>'[1]Podklady RZ'!O528</f>
        <v>0</v>
      </c>
      <c r="P17" s="81"/>
      <c r="U17" s="97"/>
    </row>
    <row r="18" spans="1:21">
      <c r="A18" s="127" t="s">
        <v>231</v>
      </c>
      <c r="B18" s="232">
        <f>'[1]Podklady RZ'!B529</f>
        <v>0</v>
      </c>
      <c r="C18" s="157">
        <f>'[1]Podklady RZ'!C529</f>
        <v>0</v>
      </c>
      <c r="D18" s="233">
        <f>'[1]Podklady RZ'!D529</f>
        <v>0</v>
      </c>
      <c r="E18" s="232">
        <f>'[1]Podklady RZ'!E529</f>
        <v>0</v>
      </c>
      <c r="F18" s="157">
        <f>'[1]Podklady RZ'!F529</f>
        <v>0</v>
      </c>
      <c r="G18" s="233">
        <f>'[1]Podklady RZ'!G529</f>
        <v>0</v>
      </c>
      <c r="H18" s="157">
        <f>'[1]Podklady RZ'!H529</f>
        <v>0</v>
      </c>
      <c r="I18" s="157">
        <f>'[1]Podklady RZ'!I529</f>
        <v>0</v>
      </c>
      <c r="J18" s="157">
        <f>'[1]Podklady RZ'!J529</f>
        <v>0</v>
      </c>
      <c r="K18" s="232">
        <f>'[1]Podklady RZ'!K529</f>
        <v>0</v>
      </c>
      <c r="L18" s="157">
        <f>'[1]Podklady RZ'!L529</f>
        <v>0</v>
      </c>
      <c r="M18" s="233">
        <f>'[1]Podklady RZ'!M529</f>
        <v>0</v>
      </c>
      <c r="N18" s="157">
        <f>'[1]Podklady RZ'!N529</f>
        <v>0</v>
      </c>
      <c r="O18" s="164">
        <f>'[1]Podklady RZ'!O529</f>
        <v>0</v>
      </c>
      <c r="P18" s="81"/>
      <c r="U18" s="97"/>
    </row>
    <row r="19" spans="1:21">
      <c r="A19" s="127" t="s">
        <v>232</v>
      </c>
      <c r="B19" s="232">
        <f>'[1]Podklady RZ'!B530</f>
        <v>0</v>
      </c>
      <c r="C19" s="157">
        <f>'[1]Podklady RZ'!C530</f>
        <v>0</v>
      </c>
      <c r="D19" s="233">
        <f>'[1]Podklady RZ'!D530</f>
        <v>0</v>
      </c>
      <c r="E19" s="232">
        <f>'[1]Podklady RZ'!E530</f>
        <v>0</v>
      </c>
      <c r="F19" s="157">
        <f>'[1]Podklady RZ'!F530</f>
        <v>0</v>
      </c>
      <c r="G19" s="233">
        <f>'[1]Podklady RZ'!G530</f>
        <v>0</v>
      </c>
      <c r="H19" s="157">
        <f>'[1]Podklady RZ'!H530</f>
        <v>0</v>
      </c>
      <c r="I19" s="157">
        <f>'[1]Podklady RZ'!I530</f>
        <v>0</v>
      </c>
      <c r="J19" s="157">
        <f>'[1]Podklady RZ'!J530</f>
        <v>0</v>
      </c>
      <c r="K19" s="232">
        <f>'[1]Podklady RZ'!K530</f>
        <v>0</v>
      </c>
      <c r="L19" s="157">
        <f>'[1]Podklady RZ'!L530</f>
        <v>0</v>
      </c>
      <c r="M19" s="233">
        <f>'[1]Podklady RZ'!M530</f>
        <v>0</v>
      </c>
      <c r="N19" s="157">
        <f>'[1]Podklady RZ'!N530</f>
        <v>0</v>
      </c>
      <c r="O19" s="164">
        <f>'[1]Podklady RZ'!O530</f>
        <v>0</v>
      </c>
      <c r="P19" s="81"/>
      <c r="U19" s="97"/>
    </row>
    <row r="20" spans="1:21">
      <c r="A20" s="127" t="s">
        <v>233</v>
      </c>
      <c r="B20" s="232">
        <f>'[1]Podklady RZ'!B531</f>
        <v>0</v>
      </c>
      <c r="C20" s="157">
        <f>'[1]Podklady RZ'!C531</f>
        <v>0</v>
      </c>
      <c r="D20" s="233">
        <f>'[1]Podklady RZ'!D531</f>
        <v>0</v>
      </c>
      <c r="E20" s="232">
        <f>'[1]Podklady RZ'!E531</f>
        <v>8.0819999999999989E-2</v>
      </c>
      <c r="F20" s="157">
        <f>'[1]Podklady RZ'!F531</f>
        <v>0.10584</v>
      </c>
      <c r="G20" s="233">
        <f>'[1]Podklady RZ'!G531</f>
        <v>5.9429999999999997E-2</v>
      </c>
      <c r="H20" s="157">
        <f>'[1]Podklady RZ'!H531</f>
        <v>2.2463999999999998E-2</v>
      </c>
      <c r="I20" s="157">
        <f>'[1]Podklady RZ'!I531</f>
        <v>0</v>
      </c>
      <c r="J20" s="157">
        <f>'[1]Podklady RZ'!J531</f>
        <v>0</v>
      </c>
      <c r="K20" s="232">
        <f>'[1]Podklady RZ'!K531</f>
        <v>7.4376000000000012E-2</v>
      </c>
      <c r="L20" s="157">
        <f>'[1]Podklady RZ'!L531</f>
        <v>0</v>
      </c>
      <c r="M20" s="233">
        <f>'[1]Podklady RZ'!M531</f>
        <v>0</v>
      </c>
      <c r="N20" s="157">
        <f>'[1]Podklady RZ'!N531</f>
        <v>0.34292999999999996</v>
      </c>
      <c r="O20" s="164">
        <f>'[1]Podklady RZ'!O531</f>
        <v>8.4321586938511661E-3</v>
      </c>
      <c r="P20" s="81"/>
      <c r="U20" s="97"/>
    </row>
    <row r="21" spans="1:21">
      <c r="A21" s="127" t="s">
        <v>234</v>
      </c>
      <c r="B21" s="232">
        <f>'[1]Podklady RZ'!B532</f>
        <v>45.366565000000001</v>
      </c>
      <c r="C21" s="157">
        <f>'[1]Podklady RZ'!C532</f>
        <v>45.440097999999999</v>
      </c>
      <c r="D21" s="233">
        <f>'[1]Podklady RZ'!D532</f>
        <v>38.977809999999998</v>
      </c>
      <c r="E21" s="232">
        <f>'[1]Podklady RZ'!E532</f>
        <v>34.387228999999998</v>
      </c>
      <c r="F21" s="157">
        <f>'[1]Podklady RZ'!F532</f>
        <v>14.439715</v>
      </c>
      <c r="G21" s="233">
        <f>'[1]Podklady RZ'!G532</f>
        <v>13.492772</v>
      </c>
      <c r="H21" s="157">
        <f>'[1]Podklady RZ'!H532</f>
        <v>8.2497780000000009</v>
      </c>
      <c r="I21" s="157">
        <f>'[1]Podklady RZ'!I532</f>
        <v>13.37482</v>
      </c>
      <c r="J21" s="157">
        <f>'[1]Podklady RZ'!J532</f>
        <v>12.921408999999999</v>
      </c>
      <c r="K21" s="232">
        <f>'[1]Podklady RZ'!K532</f>
        <v>35.301499999999997</v>
      </c>
      <c r="L21" s="157">
        <f>'[1]Podklady RZ'!L532</f>
        <v>57.474999000000004</v>
      </c>
      <c r="M21" s="233">
        <f>'[1]Podklady RZ'!M532</f>
        <v>58.073428999999997</v>
      </c>
      <c r="N21" s="157">
        <f>'[1]Podklady RZ'!N532</f>
        <v>377.50012399999997</v>
      </c>
      <c r="O21" s="164">
        <f>'[1]Podklady RZ'!O532</f>
        <v>0.11414927606595229</v>
      </c>
      <c r="P21" s="81"/>
      <c r="U21" s="97"/>
    </row>
    <row r="22" spans="1:21">
      <c r="A22" s="127" t="s">
        <v>235</v>
      </c>
      <c r="B22" s="232">
        <f>'[1]Podklady RZ'!B533</f>
        <v>0</v>
      </c>
      <c r="C22" s="157">
        <f>'[1]Podklady RZ'!C533</f>
        <v>0</v>
      </c>
      <c r="D22" s="233">
        <f>'[1]Podklady RZ'!D533</f>
        <v>0</v>
      </c>
      <c r="E22" s="232">
        <f>'[1]Podklady RZ'!E533</f>
        <v>0</v>
      </c>
      <c r="F22" s="157">
        <f>'[1]Podklady RZ'!F533</f>
        <v>0</v>
      </c>
      <c r="G22" s="233">
        <f>'[1]Podklady RZ'!G533</f>
        <v>0</v>
      </c>
      <c r="H22" s="157">
        <f>'[1]Podklady RZ'!H533</f>
        <v>0</v>
      </c>
      <c r="I22" s="157">
        <f>'[1]Podklady RZ'!I533</f>
        <v>0</v>
      </c>
      <c r="J22" s="157">
        <f>'[1]Podklady RZ'!J533</f>
        <v>0</v>
      </c>
      <c r="K22" s="232">
        <f>'[1]Podklady RZ'!K533</f>
        <v>0</v>
      </c>
      <c r="L22" s="157">
        <f>'[1]Podklady RZ'!L533</f>
        <v>0</v>
      </c>
      <c r="M22" s="233">
        <f>'[1]Podklady RZ'!M533</f>
        <v>0</v>
      </c>
      <c r="N22" s="157">
        <f>'[1]Podklady RZ'!N533</f>
        <v>0</v>
      </c>
      <c r="O22" s="164">
        <f>'[1]Podklady RZ'!O533</f>
        <v>0</v>
      </c>
      <c r="P22" s="81"/>
      <c r="U22" s="97"/>
    </row>
    <row r="23" spans="1:21">
      <c r="A23" s="127" t="s">
        <v>236</v>
      </c>
      <c r="B23" s="232">
        <f>'[1]Podklady RZ'!B534</f>
        <v>0</v>
      </c>
      <c r="C23" s="157">
        <f>'[1]Podklady RZ'!C534</f>
        <v>0</v>
      </c>
      <c r="D23" s="233">
        <f>'[1]Podklady RZ'!D534</f>
        <v>0</v>
      </c>
      <c r="E23" s="232">
        <f>'[1]Podklady RZ'!E534</f>
        <v>0</v>
      </c>
      <c r="F23" s="157">
        <f>'[1]Podklady RZ'!F534</f>
        <v>0</v>
      </c>
      <c r="G23" s="233">
        <f>'[1]Podklady RZ'!G534</f>
        <v>0</v>
      </c>
      <c r="H23" s="157">
        <f>'[1]Podklady RZ'!H534</f>
        <v>0</v>
      </c>
      <c r="I23" s="157">
        <f>'[1]Podklady RZ'!I534</f>
        <v>0</v>
      </c>
      <c r="J23" s="157">
        <f>'[1]Podklady RZ'!J534</f>
        <v>0</v>
      </c>
      <c r="K23" s="232">
        <f>'[1]Podklady RZ'!K534</f>
        <v>0</v>
      </c>
      <c r="L23" s="157">
        <f>'[1]Podklady RZ'!L534</f>
        <v>0</v>
      </c>
      <c r="M23" s="233">
        <f>'[1]Podklady RZ'!M534</f>
        <v>0</v>
      </c>
      <c r="N23" s="157">
        <f>'[1]Podklady RZ'!N534</f>
        <v>0</v>
      </c>
      <c r="O23" s="164">
        <f>'[1]Podklady RZ'!O534</f>
        <v>0</v>
      </c>
      <c r="P23" s="81"/>
      <c r="U23" s="97"/>
    </row>
    <row r="24" spans="1:21">
      <c r="A24" s="127" t="s">
        <v>237</v>
      </c>
      <c r="B24" s="232">
        <f>'[1]Podklady RZ'!B535</f>
        <v>35.768946999999997</v>
      </c>
      <c r="C24" s="157">
        <f>'[1]Podklady RZ'!C535</f>
        <v>3.3265320000000003</v>
      </c>
      <c r="D24" s="233">
        <f>'[1]Podklady RZ'!D535</f>
        <v>19.928744999999999</v>
      </c>
      <c r="E24" s="232">
        <f>'[1]Podklady RZ'!E535</f>
        <v>10.08034</v>
      </c>
      <c r="F24" s="157">
        <f>'[1]Podklady RZ'!F535</f>
        <v>0.40174099999999996</v>
      </c>
      <c r="G24" s="233">
        <f>'[1]Podklady RZ'!G535</f>
        <v>0.49015700000000001</v>
      </c>
      <c r="H24" s="157">
        <f>'[1]Podklady RZ'!H535</f>
        <v>0.40266099999999999</v>
      </c>
      <c r="I24" s="157">
        <f>'[1]Podklady RZ'!I535</f>
        <v>0.33834000000000003</v>
      </c>
      <c r="J24" s="157">
        <f>'[1]Podklady RZ'!J535</f>
        <v>0.74228899999999998</v>
      </c>
      <c r="K24" s="232">
        <f>'[1]Podklady RZ'!K535</f>
        <v>1.9020299999999999</v>
      </c>
      <c r="L24" s="157">
        <f>'[1]Podklady RZ'!L535</f>
        <v>1.586074</v>
      </c>
      <c r="M24" s="233">
        <f>'[1]Podklady RZ'!M535</f>
        <v>1.871</v>
      </c>
      <c r="N24" s="157">
        <f>'[1]Podklady RZ'!N535</f>
        <v>76.838855999999979</v>
      </c>
      <c r="O24" s="164">
        <f>'[1]Podklady RZ'!O535</f>
        <v>0.3705577993052902</v>
      </c>
      <c r="P24" s="81"/>
      <c r="U24" s="97"/>
    </row>
    <row r="25" spans="1:21">
      <c r="A25" s="127" t="s">
        <v>238</v>
      </c>
      <c r="B25" s="232">
        <f>'[1]Podklady RZ'!B536</f>
        <v>208.83075399999996</v>
      </c>
      <c r="C25" s="157">
        <f>'[1]Podklady RZ'!C536</f>
        <v>118.23612300000001</v>
      </c>
      <c r="D25" s="233">
        <f>'[1]Podklady RZ'!D536</f>
        <v>95.067678999999984</v>
      </c>
      <c r="E25" s="232">
        <f>'[1]Podklady RZ'!E536</f>
        <v>64.508807000000004</v>
      </c>
      <c r="F25" s="157">
        <f>'[1]Podklady RZ'!F536</f>
        <v>34.542869999999994</v>
      </c>
      <c r="G25" s="233">
        <f>'[1]Podklady RZ'!G536</f>
        <v>25.600705999999999</v>
      </c>
      <c r="H25" s="157">
        <f>'[1]Podklady RZ'!H536</f>
        <v>58.681858000000005</v>
      </c>
      <c r="I25" s="157">
        <f>'[1]Podklady RZ'!I536</f>
        <v>79.94469500000001</v>
      </c>
      <c r="J25" s="157">
        <f>'[1]Podklady RZ'!J536</f>
        <v>57.19188399999998</v>
      </c>
      <c r="K25" s="232">
        <f>'[1]Podklady RZ'!K536</f>
        <v>86.234303999999966</v>
      </c>
      <c r="L25" s="157">
        <f>'[1]Podklady RZ'!L536</f>
        <v>151.02808300000001</v>
      </c>
      <c r="M25" s="233">
        <f>'[1]Podklady RZ'!M536</f>
        <v>178.32273400000005</v>
      </c>
      <c r="N25" s="157">
        <f>'[1]Podklady RZ'!N536</f>
        <v>1158.1904969999998</v>
      </c>
      <c r="O25" s="164">
        <f>'[1]Podklady RZ'!O536</f>
        <v>5.8487336240876611E-2</v>
      </c>
      <c r="P25" s="81"/>
      <c r="U25" s="78"/>
    </row>
    <row r="26" spans="1:21" ht="13.5" customHeight="1">
      <c r="A26" s="125" t="s">
        <v>314</v>
      </c>
      <c r="B26" s="230">
        <f>'[1]Podklady RZ'!B537</f>
        <v>477.26809100000003</v>
      </c>
      <c r="C26" s="156">
        <f>'[1]Podklady RZ'!C537</f>
        <v>307.90793199999996</v>
      </c>
      <c r="D26" s="231">
        <f>'[1]Podklady RZ'!D537</f>
        <v>269.65571299999999</v>
      </c>
      <c r="E26" s="230">
        <f>'[1]Podklady RZ'!E537</f>
        <v>195.48270699999998</v>
      </c>
      <c r="F26" s="156">
        <f>'[1]Podklady RZ'!F537</f>
        <v>114.963314</v>
      </c>
      <c r="G26" s="231">
        <f>'[1]Podklady RZ'!G537</f>
        <v>95.727739000000014</v>
      </c>
      <c r="H26" s="156">
        <f>'[1]Podklady RZ'!H537</f>
        <v>90.48814800000001</v>
      </c>
      <c r="I26" s="156">
        <f>'[1]Podklady RZ'!I537</f>
        <v>88.407510000000002</v>
      </c>
      <c r="J26" s="156">
        <f>'[1]Podklady RZ'!J537</f>
        <v>99.157195999999999</v>
      </c>
      <c r="K26" s="230">
        <f>'[1]Podklady RZ'!K537</f>
        <v>221.70093600000001</v>
      </c>
      <c r="L26" s="156">
        <f>'[1]Podklady RZ'!L537</f>
        <v>365.13782600000002</v>
      </c>
      <c r="M26" s="231">
        <f>'[1]Podklady RZ'!M537</f>
        <v>431.64819299999994</v>
      </c>
      <c r="N26" s="156">
        <f>'[1]Podklady RZ'!N537</f>
        <v>2757.5453049999996</v>
      </c>
      <c r="O26" s="163">
        <f>'[1]Podklady RZ'!O537</f>
        <v>4.1826692068943273E-2</v>
      </c>
      <c r="P26" s="10"/>
      <c r="U26" s="8"/>
    </row>
    <row r="27" spans="1:21" ht="12.75" customHeight="1">
      <c r="A27" s="127" t="s">
        <v>297</v>
      </c>
      <c r="B27" s="232">
        <f>'[1]Podklady RZ'!B538</f>
        <v>74.497768000000008</v>
      </c>
      <c r="C27" s="157">
        <f>'[1]Podklady RZ'!C538</f>
        <v>45.107517000000001</v>
      </c>
      <c r="D27" s="233">
        <f>'[1]Podklady RZ'!D538</f>
        <v>39.720404999999992</v>
      </c>
      <c r="E27" s="232">
        <f>'[1]Podklady RZ'!E538</f>
        <v>30.107393999999999</v>
      </c>
      <c r="F27" s="157">
        <f>'[1]Podklady RZ'!F538</f>
        <v>21.976238000000002</v>
      </c>
      <c r="G27" s="233">
        <f>'[1]Podklady RZ'!G538</f>
        <v>18.652538</v>
      </c>
      <c r="H27" s="157">
        <f>'[1]Podklady RZ'!H538</f>
        <v>17.054001000000003</v>
      </c>
      <c r="I27" s="157">
        <f>'[1]Podklady RZ'!I538</f>
        <v>17.069298000000003</v>
      </c>
      <c r="J27" s="157">
        <f>'[1]Podklady RZ'!J538</f>
        <v>17.910792999999998</v>
      </c>
      <c r="K27" s="232">
        <f>'[1]Podklady RZ'!K538</f>
        <v>35.660231000000003</v>
      </c>
      <c r="L27" s="157">
        <f>'[1]Podklady RZ'!L538</f>
        <v>50.084229000000008</v>
      </c>
      <c r="M27" s="233">
        <f>'[1]Podklady RZ'!M538</f>
        <v>57.070835000000002</v>
      </c>
      <c r="N27" s="157">
        <f>'[1]Podklady RZ'!N538</f>
        <v>424.911247</v>
      </c>
      <c r="O27" s="164">
        <f>'[1]Podklady RZ'!O538</f>
        <v>2.8824685951433292E-2</v>
      </c>
      <c r="P27" s="81"/>
      <c r="U27" s="8"/>
    </row>
    <row r="28" spans="1:21" ht="12.75" customHeight="1">
      <c r="A28" s="127" t="s">
        <v>298</v>
      </c>
      <c r="B28" s="232">
        <f>'[1]Podklady RZ'!B539</f>
        <v>11.393886</v>
      </c>
      <c r="C28" s="157">
        <f>'[1]Podklady RZ'!C539</f>
        <v>5.1019170000000003</v>
      </c>
      <c r="D28" s="233">
        <f>'[1]Podklady RZ'!D539</f>
        <v>2.850009</v>
      </c>
      <c r="E28" s="232">
        <f>'[1]Podklady RZ'!E539</f>
        <v>1.5723180000000001</v>
      </c>
      <c r="F28" s="157">
        <f>'[1]Podklady RZ'!F539</f>
        <v>0.27470499999999998</v>
      </c>
      <c r="G28" s="233">
        <f>'[1]Podklady RZ'!G539</f>
        <v>0.21627000000000002</v>
      </c>
      <c r="H28" s="157">
        <f>'[1]Podklady RZ'!H539</f>
        <v>0.29036899999999999</v>
      </c>
      <c r="I28" s="157">
        <f>'[1]Podklady RZ'!I539</f>
        <v>0.16042200000000001</v>
      </c>
      <c r="J28" s="157">
        <f>'[1]Podklady RZ'!J539</f>
        <v>0.18254300000000001</v>
      </c>
      <c r="K28" s="232">
        <f>'[1]Podklady RZ'!K539</f>
        <v>1.7251570000000001</v>
      </c>
      <c r="L28" s="157">
        <f>'[1]Podklady RZ'!L539</f>
        <v>5.7044079999999999</v>
      </c>
      <c r="M28" s="233">
        <f>'[1]Podklady RZ'!M539</f>
        <v>8.0838369999999991</v>
      </c>
      <c r="N28" s="157">
        <f>'[1]Podklady RZ'!N539</f>
        <v>37.555841000000001</v>
      </c>
      <c r="O28" s="164">
        <f>'[1]Podklady RZ'!O539</f>
        <v>1.6721552298530527E-2</v>
      </c>
      <c r="P28" s="81"/>
      <c r="U28" s="8"/>
    </row>
    <row r="29" spans="1:21" ht="12.75" customHeight="1">
      <c r="A29" s="127" t="s">
        <v>299</v>
      </c>
      <c r="B29" s="232">
        <f>'[1]Podklady RZ'!B540</f>
        <v>0.215</v>
      </c>
      <c r="C29" s="157">
        <f>'[1]Podklady RZ'!C540</f>
        <v>0.1502</v>
      </c>
      <c r="D29" s="233">
        <f>'[1]Podklady RZ'!D540</f>
        <v>0.11259999999999999</v>
      </c>
      <c r="E29" s="232">
        <f>'[1]Podklady RZ'!E540</f>
        <v>6.7900000000000002E-2</v>
      </c>
      <c r="F29" s="157">
        <f>'[1]Podklady RZ'!F540</f>
        <v>1.2800000000000001E-2</v>
      </c>
      <c r="G29" s="233">
        <f>'[1]Podklady RZ'!G540</f>
        <v>4.0000000000000001E-3</v>
      </c>
      <c r="H29" s="157">
        <f>'[1]Podklady RZ'!H540</f>
        <v>4.0000000000000001E-3</v>
      </c>
      <c r="I29" s="157">
        <f>'[1]Podklady RZ'!I540</f>
        <v>7.0000000000000001E-3</v>
      </c>
      <c r="J29" s="157">
        <f>'[1]Podklady RZ'!J540</f>
        <v>5.0000000000000001E-3</v>
      </c>
      <c r="K29" s="232">
        <f>'[1]Podklady RZ'!K540</f>
        <v>7.6259999999999994E-2</v>
      </c>
      <c r="L29" s="157">
        <f>'[1]Podklady RZ'!L540</f>
        <v>9.2999999999999999E-2</v>
      </c>
      <c r="M29" s="233">
        <f>'[1]Podklady RZ'!M540</f>
        <v>0.215</v>
      </c>
      <c r="N29" s="157">
        <f>'[1]Podklady RZ'!N540</f>
        <v>0.96275999999999995</v>
      </c>
      <c r="O29" s="164">
        <f>'[1]Podklady RZ'!O540</f>
        <v>1.8090640524066363E-3</v>
      </c>
      <c r="P29" s="81"/>
      <c r="U29" s="8"/>
    </row>
    <row r="30" spans="1:21" ht="12.75" customHeight="1">
      <c r="A30" s="127" t="s">
        <v>300</v>
      </c>
      <c r="B30" s="232">
        <f>'[1]Podklady RZ'!B541</f>
        <v>5.8951080000000005</v>
      </c>
      <c r="C30" s="157">
        <f>'[1]Podklady RZ'!C541</f>
        <v>3.4277150000000001</v>
      </c>
      <c r="D30" s="233">
        <f>'[1]Podklady RZ'!D541</f>
        <v>2.464518</v>
      </c>
      <c r="E30" s="232">
        <f>'[1]Podklady RZ'!E541</f>
        <v>0.99836099999999994</v>
      </c>
      <c r="F30" s="157">
        <f>'[1]Podklady RZ'!F541</f>
        <v>0.130103</v>
      </c>
      <c r="G30" s="233">
        <f>'[1]Podklady RZ'!G541</f>
        <v>3.9234999999999999E-2</v>
      </c>
      <c r="H30" s="157">
        <f>'[1]Podklady RZ'!H541</f>
        <v>3.9698999999999998E-2</v>
      </c>
      <c r="I30" s="157">
        <f>'[1]Podklady RZ'!I541</f>
        <v>4.3796999999999996E-2</v>
      </c>
      <c r="J30" s="157">
        <f>'[1]Podklady RZ'!J541</f>
        <v>4.7115000000000004E-2</v>
      </c>
      <c r="K30" s="232">
        <f>'[1]Podklady RZ'!K541</f>
        <v>0.65485099999999996</v>
      </c>
      <c r="L30" s="157">
        <f>'[1]Podklady RZ'!L541</f>
        <v>3.2933670000000004</v>
      </c>
      <c r="M30" s="233">
        <f>'[1]Podklady RZ'!M541</f>
        <v>3.4345180000000002</v>
      </c>
      <c r="N30" s="157">
        <f>'[1]Podklady RZ'!N541</f>
        <v>20.468387</v>
      </c>
      <c r="O30" s="164">
        <f>'[1]Podklady RZ'!O541</f>
        <v>8.6125861882438842E-2</v>
      </c>
      <c r="P30" s="81"/>
    </row>
    <row r="31" spans="1:21">
      <c r="A31" s="127" t="s">
        <v>301</v>
      </c>
      <c r="B31" s="232">
        <f>'[1]Podklady RZ'!B542</f>
        <v>1.2731130000000002</v>
      </c>
      <c r="C31" s="157">
        <f>'[1]Podklady RZ'!C542</f>
        <v>1.209095</v>
      </c>
      <c r="D31" s="233">
        <f>'[1]Podklady RZ'!D542</f>
        <v>1.273817</v>
      </c>
      <c r="E31" s="232">
        <f>'[1]Podklady RZ'!E542</f>
        <v>0.93047399999999991</v>
      </c>
      <c r="F31" s="157">
        <f>'[1]Podklady RZ'!F542</f>
        <v>0.72820299999999993</v>
      </c>
      <c r="G31" s="233">
        <f>'[1]Podklady RZ'!G542</f>
        <v>0.63768100000000005</v>
      </c>
      <c r="H31" s="157">
        <f>'[1]Podklady RZ'!H542</f>
        <v>0.64348399999999994</v>
      </c>
      <c r="I31" s="157">
        <f>'[1]Podklady RZ'!I542</f>
        <v>0.58753900000000003</v>
      </c>
      <c r="J31" s="157">
        <f>'[1]Podklady RZ'!J542</f>
        <v>0.73035099999999997</v>
      </c>
      <c r="K31" s="232">
        <f>'[1]Podklady RZ'!K542</f>
        <v>1.0726849999999999</v>
      </c>
      <c r="L31" s="157">
        <f>'[1]Podklady RZ'!L542</f>
        <v>1.303763</v>
      </c>
      <c r="M31" s="233">
        <f>'[1]Podklady RZ'!M542</f>
        <v>1.51919</v>
      </c>
      <c r="N31" s="157">
        <f>'[1]Podklady RZ'!N542</f>
        <v>11.909395</v>
      </c>
      <c r="O31" s="164">
        <f>'[1]Podklady RZ'!O542</f>
        <v>2.2576084378350781E-2</v>
      </c>
      <c r="P31" s="81"/>
    </row>
    <row r="32" spans="1:21">
      <c r="A32" s="127" t="s">
        <v>302</v>
      </c>
      <c r="B32" s="232">
        <f>'[1]Podklady RZ'!B543</f>
        <v>244.65204399999999</v>
      </c>
      <c r="C32" s="157">
        <f>'[1]Podklady RZ'!C543</f>
        <v>159.38418699999997</v>
      </c>
      <c r="D32" s="233">
        <f>'[1]Podklady RZ'!D543</f>
        <v>139.273009</v>
      </c>
      <c r="E32" s="232">
        <f>'[1]Podklady RZ'!E543</f>
        <v>100.29347500000002</v>
      </c>
      <c r="F32" s="157">
        <f>'[1]Podklady RZ'!F543</f>
        <v>51.908100999999995</v>
      </c>
      <c r="G32" s="233">
        <f>'[1]Podklady RZ'!G543</f>
        <v>43.413592000000001</v>
      </c>
      <c r="H32" s="157">
        <f>'[1]Podklady RZ'!H543</f>
        <v>34.873657000000001</v>
      </c>
      <c r="I32" s="157">
        <f>'[1]Podklady RZ'!I543</f>
        <v>33.731664000000002</v>
      </c>
      <c r="J32" s="157">
        <f>'[1]Podklady RZ'!J543</f>
        <v>47.786641999999993</v>
      </c>
      <c r="K32" s="232">
        <f>'[1]Podklady RZ'!K543</f>
        <v>119.55608599999999</v>
      </c>
      <c r="L32" s="157">
        <f>'[1]Podklady RZ'!L543</f>
        <v>201.910291</v>
      </c>
      <c r="M32" s="233">
        <f>'[1]Podklady RZ'!M543</f>
        <v>243.050184</v>
      </c>
      <c r="N32" s="157">
        <f>'[1]Podklady RZ'!N543</f>
        <v>1419.8329319999998</v>
      </c>
      <c r="O32" s="164">
        <f>'[1]Podklady RZ'!O543</f>
        <v>4.58913932460253E-2</v>
      </c>
      <c r="P32" s="81"/>
    </row>
    <row r="33" spans="1:16">
      <c r="A33" s="127" t="s">
        <v>303</v>
      </c>
      <c r="B33" s="232">
        <f>'[1]Podklady RZ'!B544</f>
        <v>136.7499</v>
      </c>
      <c r="C33" s="157">
        <f>'[1]Podklady RZ'!C544</f>
        <v>91.761621000000034</v>
      </c>
      <c r="D33" s="233">
        <f>'[1]Podklady RZ'!D544</f>
        <v>82.318342000000001</v>
      </c>
      <c r="E33" s="232">
        <f>'[1]Podklady RZ'!E544</f>
        <v>60.230498999999988</v>
      </c>
      <c r="F33" s="157">
        <f>'[1]Podklady RZ'!F544</f>
        <v>39.279353999999998</v>
      </c>
      <c r="G33" s="233">
        <f>'[1]Podklady RZ'!G544</f>
        <v>32.480223000000002</v>
      </c>
      <c r="H33" s="157">
        <f>'[1]Podklady RZ'!H544</f>
        <v>32.350795000000005</v>
      </c>
      <c r="I33" s="157">
        <f>'[1]Podklady RZ'!I544</f>
        <v>31.672784</v>
      </c>
      <c r="J33" s="157">
        <f>'[1]Podklady RZ'!J544</f>
        <v>25.999385000000004</v>
      </c>
      <c r="K33" s="232">
        <f>'[1]Podklady RZ'!K544</f>
        <v>61.811824000000001</v>
      </c>
      <c r="L33" s="157">
        <f>'[1]Podklady RZ'!L544</f>
        <v>100.98829400000001</v>
      </c>
      <c r="M33" s="233">
        <f>'[1]Podklady RZ'!M544</f>
        <v>116.22443399999997</v>
      </c>
      <c r="N33" s="157">
        <f>'[1]Podklady RZ'!N544</f>
        <v>811.86745500000006</v>
      </c>
      <c r="O33" s="164">
        <f>'[1]Podklady RZ'!O544</f>
        <v>5.3413501464044305E-2</v>
      </c>
      <c r="P33" s="81"/>
    </row>
    <row r="34" spans="1:16">
      <c r="A34" s="127" t="s">
        <v>236</v>
      </c>
      <c r="B34" s="232">
        <f>'[1]Podklady RZ'!B545</f>
        <v>2.591272</v>
      </c>
      <c r="C34" s="157">
        <f>'[1]Podklady RZ'!C545</f>
        <v>1.7656800000000001</v>
      </c>
      <c r="D34" s="233">
        <f>'[1]Podklady RZ'!D545</f>
        <v>1.6430129999999998</v>
      </c>
      <c r="E34" s="232">
        <f>'[1]Podklady RZ'!E545</f>
        <v>1.282286</v>
      </c>
      <c r="F34" s="157">
        <f>'[1]Podklady RZ'!F545</f>
        <v>0.65381000000000011</v>
      </c>
      <c r="G34" s="233">
        <f>'[1]Podklady RZ'!G545</f>
        <v>0.28420000000000001</v>
      </c>
      <c r="H34" s="157">
        <f>'[1]Podklady RZ'!H545</f>
        <v>5.2321429999999998</v>
      </c>
      <c r="I34" s="157">
        <f>'[1]Podklady RZ'!I545</f>
        <v>5.1350060000000006</v>
      </c>
      <c r="J34" s="157">
        <f>'[1]Podklady RZ'!J545</f>
        <v>6.4953669999999999</v>
      </c>
      <c r="K34" s="232">
        <f>'[1]Podklady RZ'!K545</f>
        <v>1.1438419999999998</v>
      </c>
      <c r="L34" s="157">
        <f>'[1]Podklady RZ'!L545</f>
        <v>1.7604740000000001</v>
      </c>
      <c r="M34" s="233">
        <f>'[1]Podklady RZ'!M545</f>
        <v>2.0501949999999995</v>
      </c>
      <c r="N34" s="157">
        <f>'[1]Podklady RZ'!N545</f>
        <v>30.037287999999997</v>
      </c>
      <c r="O34" s="164">
        <f>'[1]Podklady RZ'!O545</f>
        <v>1.9962464758698843E-2</v>
      </c>
      <c r="P34" s="81"/>
    </row>
    <row r="35" spans="1:16" ht="10.9" customHeight="1">
      <c r="A35" s="151" t="s">
        <v>315</v>
      </c>
      <c r="B35" s="65"/>
      <c r="C35" s="65"/>
      <c r="D35" s="8"/>
      <c r="F35" s="10"/>
      <c r="G35" s="10"/>
      <c r="H35" s="10"/>
      <c r="I35" s="10"/>
      <c r="J35" s="10"/>
      <c r="K35" s="10"/>
      <c r="O35" s="3"/>
    </row>
    <row r="36" spans="1:16">
      <c r="A36" s="151"/>
      <c r="B36" s="65"/>
      <c r="C36" s="65"/>
    </row>
    <row r="37" spans="1:16">
      <c r="B37" s="8"/>
      <c r="C37" s="8"/>
      <c r="D37" s="8"/>
    </row>
    <row r="38" spans="1:16">
      <c r="B38" s="8"/>
      <c r="C38" s="8"/>
      <c r="D38" s="8"/>
    </row>
    <row r="39" spans="1:16">
      <c r="B39" s="8"/>
      <c r="C39" s="8"/>
      <c r="D39" s="8"/>
      <c r="M39" s="10" t="s">
        <v>316</v>
      </c>
      <c r="N39" s="84">
        <f>O7</f>
        <v>3.3114361598225957E-2</v>
      </c>
    </row>
    <row r="40" spans="1:16">
      <c r="B40" s="1"/>
      <c r="C40" s="1"/>
      <c r="D40" s="1"/>
      <c r="M40" s="10" t="s">
        <v>215</v>
      </c>
      <c r="N40" s="84">
        <f>O8</f>
        <v>4.419501157564637E-2</v>
      </c>
    </row>
    <row r="41" spans="1:16">
      <c r="B41" s="8"/>
      <c r="C41" s="8"/>
      <c r="D41" s="8"/>
      <c r="M41" s="10" t="s">
        <v>219</v>
      </c>
      <c r="N41" s="84">
        <f>O9</f>
        <v>4.0398319790352639E-2</v>
      </c>
    </row>
  </sheetData>
  <mergeCells count="6">
    <mergeCell ref="O5:O6"/>
    <mergeCell ref="B5:D5"/>
    <mergeCell ref="E5:G5"/>
    <mergeCell ref="H5:J5"/>
    <mergeCell ref="K5:M5"/>
    <mergeCell ref="N5:N6"/>
  </mergeCells>
  <conditionalFormatting sqref="O10:O25">
    <cfRule type="dataBar" priority="2">
      <dataBar>
        <cfvo type="num" val="0"/>
        <cfvo type="num" val="1"/>
        <color theme="9"/>
      </dataBar>
      <extLst>
        <ext xmlns:x14="http://schemas.microsoft.com/office/spreadsheetml/2009/9/main" uri="{B025F937-C7B1-47D3-B67F-A62EFF666E3E}">
          <x14:id>{120D5AF3-226C-4B46-8117-6405F4270606}</x14:id>
        </ext>
      </extLst>
    </cfRule>
  </conditionalFormatting>
  <conditionalFormatting sqref="O27:O34">
    <cfRule type="dataBar" priority="1">
      <dataBar>
        <cfvo type="num" val="0"/>
        <cfvo type="num" val="1"/>
        <color theme="9"/>
      </dataBar>
      <extLst>
        <ext xmlns:x14="http://schemas.microsoft.com/office/spreadsheetml/2009/9/main" uri="{B025F937-C7B1-47D3-B67F-A62EFF666E3E}">
          <x14:id>{4FD31A9D-90F3-49D1-A3B4-F244531E4D22}</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120D5AF3-226C-4B46-8117-6405F4270606}">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 xmlns:xm="http://schemas.microsoft.com/office/excel/2006/main">
          <x14:cfRule type="dataBar" id="{4FD31A9D-90F3-49D1-A3B4-F244531E4D22}">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39">
    <tabColor rgb="FF92D050"/>
  </sheetPr>
  <dimension ref="A1:U42"/>
  <sheetViews>
    <sheetView showGridLines="0" view="pageBreakPreview" zoomScaleNormal="70" zoomScaleSheetLayoutView="100" workbookViewId="0">
      <selection activeCell="R21" sqref="R21"/>
    </sheetView>
  </sheetViews>
  <sheetFormatPr defaultColWidth="9.140625" defaultRowHeight="12"/>
  <cols>
    <col min="1" max="1" width="31.7109375" style="7" customWidth="1"/>
    <col min="2" max="7" width="7.7109375" style="7" customWidth="1"/>
    <col min="8" max="9" width="8" style="7" customWidth="1"/>
    <col min="10" max="10" width="8.7109375" style="7" customWidth="1"/>
    <col min="11" max="11" width="8" style="7" customWidth="1"/>
    <col min="12" max="12" width="8.28515625" style="7" customWidth="1"/>
    <col min="13" max="13" width="8.7109375" style="7" customWidth="1"/>
    <col min="14" max="14" width="8.42578125" style="7" customWidth="1"/>
    <col min="15" max="15" width="7.85546875" style="7" customWidth="1"/>
    <col min="16" max="21" width="9.140625" style="7" customWidth="1"/>
    <col min="22" max="16384" width="9.140625" style="7"/>
  </cols>
  <sheetData>
    <row r="1" spans="1:21" ht="18">
      <c r="A1" s="193" t="s">
        <v>326</v>
      </c>
      <c r="O1" s="195" t="str">
        <f>'3'!N1</f>
        <v>2022</v>
      </c>
    </row>
    <row r="2" spans="1:21" ht="1.5" customHeight="1">
      <c r="F2" s="10"/>
      <c r="G2" s="10"/>
      <c r="H2" s="10"/>
      <c r="I2" s="10"/>
      <c r="J2" s="10"/>
      <c r="K2" s="10"/>
    </row>
    <row r="3" spans="1:21" ht="12" customHeight="1">
      <c r="F3" s="10"/>
      <c r="G3" s="10"/>
      <c r="H3" s="10"/>
      <c r="I3" s="10"/>
      <c r="J3" s="10"/>
      <c r="K3" s="10"/>
    </row>
    <row r="4" spans="1:21">
      <c r="B4" s="22"/>
      <c r="C4" s="22"/>
      <c r="D4" s="22"/>
      <c r="E4" s="22"/>
      <c r="F4" s="10"/>
      <c r="K4" s="10"/>
      <c r="L4" s="9"/>
    </row>
    <row r="5" spans="1:21" ht="12.75" customHeight="1">
      <c r="A5" s="131"/>
      <c r="B5" s="271" t="s">
        <v>198</v>
      </c>
      <c r="C5" s="272"/>
      <c r="D5" s="273"/>
      <c r="E5" s="272" t="s">
        <v>199</v>
      </c>
      <c r="F5" s="272"/>
      <c r="G5" s="272"/>
      <c r="H5" s="271" t="s">
        <v>200</v>
      </c>
      <c r="I5" s="272"/>
      <c r="J5" s="273"/>
      <c r="K5" s="271" t="s">
        <v>201</v>
      </c>
      <c r="L5" s="272"/>
      <c r="M5" s="273"/>
      <c r="N5" s="274" t="s">
        <v>214</v>
      </c>
      <c r="O5" s="281" t="s">
        <v>309</v>
      </c>
    </row>
    <row r="6" spans="1:21">
      <c r="A6" s="130"/>
      <c r="B6" s="254" t="s">
        <v>202</v>
      </c>
      <c r="C6" s="255" t="s">
        <v>203</v>
      </c>
      <c r="D6" s="256" t="s">
        <v>204</v>
      </c>
      <c r="E6" s="255" t="s">
        <v>205</v>
      </c>
      <c r="F6" s="255" t="s">
        <v>206</v>
      </c>
      <c r="G6" s="255" t="s">
        <v>207</v>
      </c>
      <c r="H6" s="254" t="s">
        <v>208</v>
      </c>
      <c r="I6" s="255" t="s">
        <v>209</v>
      </c>
      <c r="J6" s="256" t="s">
        <v>210</v>
      </c>
      <c r="K6" s="254" t="s">
        <v>211</v>
      </c>
      <c r="L6" s="255" t="s">
        <v>212</v>
      </c>
      <c r="M6" s="256" t="s">
        <v>213</v>
      </c>
      <c r="N6" s="274"/>
      <c r="O6" s="281"/>
      <c r="P6" s="10"/>
      <c r="U6" s="10"/>
    </row>
    <row r="7" spans="1:21">
      <c r="A7" s="124" t="s">
        <v>310</v>
      </c>
      <c r="B7" s="230">
        <f>'[1]Podklady RZ'!B553</f>
        <v>3497.8317000000002</v>
      </c>
      <c r="C7" s="156">
        <f>'[1]Podklady RZ'!C553</f>
        <v>3497.8217</v>
      </c>
      <c r="D7" s="231">
        <f>'[1]Podklady RZ'!D553</f>
        <v>3497.8217</v>
      </c>
      <c r="E7" s="156">
        <f>'[1]Podklady RZ'!E553</f>
        <v>3498.0787</v>
      </c>
      <c r="F7" s="156">
        <f>'[1]Podklady RZ'!F553</f>
        <v>3498.0787</v>
      </c>
      <c r="G7" s="156">
        <f>'[1]Podklady RZ'!G553</f>
        <v>3498.0756999999994</v>
      </c>
      <c r="H7" s="230">
        <f>'[1]Podklady RZ'!H553</f>
        <v>3495.0026999999995</v>
      </c>
      <c r="I7" s="156">
        <f>'[1]Podklady RZ'!I553</f>
        <v>3495.0056999999997</v>
      </c>
      <c r="J7" s="231">
        <f>'[1]Podklady RZ'!J553</f>
        <v>3495.0026999999995</v>
      </c>
      <c r="K7" s="230">
        <f>'[1]Podklady RZ'!K553</f>
        <v>3494.7832999999991</v>
      </c>
      <c r="L7" s="156">
        <f>'[1]Podklady RZ'!L553</f>
        <v>3494.7832999999991</v>
      </c>
      <c r="M7" s="231">
        <f>'[1]Podklady RZ'!M553</f>
        <v>3494.7832999999991</v>
      </c>
      <c r="N7" s="156">
        <f>'[1]Podklady RZ'!N553</f>
        <v>3494.7832999999991</v>
      </c>
      <c r="O7" s="162">
        <f>'[1]Podklady RZ'!O553</f>
        <v>9.2826969844016255E-2</v>
      </c>
      <c r="P7" s="10"/>
      <c r="U7" s="56"/>
    </row>
    <row r="8" spans="1:21">
      <c r="A8" s="124" t="s">
        <v>311</v>
      </c>
      <c r="B8" s="230">
        <f>'[1]Podklady RZ'!B554</f>
        <v>905.22088800000006</v>
      </c>
      <c r="C8" s="156">
        <f>'[1]Podklady RZ'!C554</f>
        <v>651.79479099999992</v>
      </c>
      <c r="D8" s="231">
        <f>'[1]Podklady RZ'!D554</f>
        <v>589.41321800000003</v>
      </c>
      <c r="E8" s="156">
        <f>'[1]Podklady RZ'!E554</f>
        <v>445.46183599999995</v>
      </c>
      <c r="F8" s="156">
        <f>'[1]Podklady RZ'!F554</f>
        <v>283.20928900000007</v>
      </c>
      <c r="G8" s="156">
        <f>'[1]Podklady RZ'!G554</f>
        <v>235.89685800000001</v>
      </c>
      <c r="H8" s="230">
        <f>'[1]Podklady RZ'!H554</f>
        <v>214.47707399999999</v>
      </c>
      <c r="I8" s="156">
        <f>'[1]Podklady RZ'!I554</f>
        <v>201.551603</v>
      </c>
      <c r="J8" s="231">
        <f>'[1]Podklady RZ'!J554</f>
        <v>291.91575399999994</v>
      </c>
      <c r="K8" s="230">
        <f>'[1]Podklady RZ'!K554</f>
        <v>472.83269599999994</v>
      </c>
      <c r="L8" s="156">
        <f>'[1]Podklady RZ'!L554</f>
        <v>712.21909199999993</v>
      </c>
      <c r="M8" s="231">
        <f>'[1]Podklady RZ'!M554</f>
        <v>829.9915010000002</v>
      </c>
      <c r="N8" s="156">
        <f>'[1]Podklady RZ'!N554</f>
        <v>5833.9846000000007</v>
      </c>
      <c r="O8" s="162">
        <f>'[1]Podklady RZ'!O554</f>
        <v>4.3918416250831684E-2</v>
      </c>
      <c r="P8" s="10"/>
      <c r="U8" s="56"/>
    </row>
    <row r="9" spans="1:21">
      <c r="A9" s="124" t="s">
        <v>312</v>
      </c>
      <c r="B9" s="230">
        <f>'[1]Podklady RZ'!B555</f>
        <v>646.93004999999994</v>
      </c>
      <c r="C9" s="156">
        <f>'[1]Podklady RZ'!C555</f>
        <v>431.49140199999994</v>
      </c>
      <c r="D9" s="231">
        <f>'[1]Podklady RZ'!D555</f>
        <v>373.07673999999997</v>
      </c>
      <c r="E9" s="156">
        <f>'[1]Podklady RZ'!E555</f>
        <v>253.82731800000002</v>
      </c>
      <c r="F9" s="156">
        <f>'[1]Podklady RZ'!F555</f>
        <v>115.987104</v>
      </c>
      <c r="G9" s="156">
        <f>'[1]Podklady RZ'!G555</f>
        <v>86.436161999999996</v>
      </c>
      <c r="H9" s="230">
        <f>'[1]Podklady RZ'!H555</f>
        <v>74.046742999999992</v>
      </c>
      <c r="I9" s="156">
        <f>'[1]Podklady RZ'!I555</f>
        <v>74.547100999999998</v>
      </c>
      <c r="J9" s="231">
        <f>'[1]Podklady RZ'!J555</f>
        <v>131.19051399999998</v>
      </c>
      <c r="K9" s="230">
        <f>'[1]Podklady RZ'!K555</f>
        <v>285.05219399999999</v>
      </c>
      <c r="L9" s="156">
        <f>'[1]Podklady RZ'!L555</f>
        <v>488.14167400000002</v>
      </c>
      <c r="M9" s="231">
        <f>'[1]Podklady RZ'!M555</f>
        <v>591.06763599999999</v>
      </c>
      <c r="N9" s="156">
        <f>'[1]Podklady RZ'!N555</f>
        <v>3551.7946379999994</v>
      </c>
      <c r="O9" s="163">
        <f>'[1]Podklady RZ'!O555</f>
        <v>4.8652995997875467E-2</v>
      </c>
      <c r="P9" s="81"/>
      <c r="U9" s="83"/>
    </row>
    <row r="10" spans="1:21">
      <c r="A10" s="127" t="s">
        <v>223</v>
      </c>
      <c r="B10" s="232">
        <f>'[1]Podklady RZ'!B556</f>
        <v>8.3333130000000004</v>
      </c>
      <c r="C10" s="157">
        <f>'[1]Podklady RZ'!C556</f>
        <v>6.4382460000000004</v>
      </c>
      <c r="D10" s="233">
        <f>'[1]Podklady RZ'!D556</f>
        <v>5.980481000000001</v>
      </c>
      <c r="E10" s="157">
        <f>'[1]Podklady RZ'!E556</f>
        <v>4.2508790000000003</v>
      </c>
      <c r="F10" s="157">
        <f>'[1]Podklady RZ'!F556</f>
        <v>1.540637</v>
      </c>
      <c r="G10" s="157">
        <f>'[1]Podklady RZ'!G556</f>
        <v>0.33400000000000002</v>
      </c>
      <c r="H10" s="232">
        <f>'[1]Podklady RZ'!H556</f>
        <v>8.7999999999999995E-2</v>
      </c>
      <c r="I10" s="157">
        <f>'[1]Podklady RZ'!I556</f>
        <v>2.4E-2</v>
      </c>
      <c r="J10" s="233">
        <f>'[1]Podklady RZ'!J556</f>
        <v>1.9316040000000001</v>
      </c>
      <c r="K10" s="232">
        <f>'[1]Podklady RZ'!K556</f>
        <v>4.2802899999999999</v>
      </c>
      <c r="L10" s="157">
        <f>'[1]Podklady RZ'!L556</f>
        <v>6.4487569999999996</v>
      </c>
      <c r="M10" s="233">
        <f>'[1]Podklady RZ'!M556</f>
        <v>7.721133</v>
      </c>
      <c r="N10" s="157">
        <f>'[1]Podklady RZ'!N556</f>
        <v>47.371340000000004</v>
      </c>
      <c r="O10" s="164">
        <f>'[1]Podklady RZ'!O556</f>
        <v>5.2008481490762341E-3</v>
      </c>
      <c r="P10" s="81"/>
      <c r="U10" s="97"/>
    </row>
    <row r="11" spans="1:21">
      <c r="A11" s="127" t="s">
        <v>224</v>
      </c>
      <c r="B11" s="232">
        <f>'[1]Podklady RZ'!B557</f>
        <v>7.2616230000000002</v>
      </c>
      <c r="C11" s="157">
        <f>'[1]Podklady RZ'!C557</f>
        <v>5.6826910000000019</v>
      </c>
      <c r="D11" s="233">
        <f>'[1]Podklady RZ'!D557</f>
        <v>5.8592580000000005</v>
      </c>
      <c r="E11" s="157">
        <f>'[1]Podklady RZ'!E557</f>
        <v>4.8780989999999989</v>
      </c>
      <c r="F11" s="157">
        <f>'[1]Podklady RZ'!F557</f>
        <v>4.1981149999999996</v>
      </c>
      <c r="G11" s="157">
        <f>'[1]Podklady RZ'!G557</f>
        <v>3.5350569999999997</v>
      </c>
      <c r="H11" s="232">
        <f>'[1]Podklady RZ'!H557</f>
        <v>3.6402899999999994</v>
      </c>
      <c r="I11" s="157">
        <f>'[1]Podklady RZ'!I557</f>
        <v>3.3731679999999997</v>
      </c>
      <c r="J11" s="233">
        <f>'[1]Podklady RZ'!J557</f>
        <v>4.0478759999999996</v>
      </c>
      <c r="K11" s="232">
        <f>'[1]Podklady RZ'!K557</f>
        <v>5.4731840000000007</v>
      </c>
      <c r="L11" s="157">
        <f>'[1]Podklady RZ'!L557</f>
        <v>6.4255180000000003</v>
      </c>
      <c r="M11" s="233">
        <f>'[1]Podklady RZ'!M557</f>
        <v>7.2955139999999998</v>
      </c>
      <c r="N11" s="157">
        <f>'[1]Podklady RZ'!N557</f>
        <v>61.670393000000004</v>
      </c>
      <c r="O11" s="164">
        <f>'[1]Podklady RZ'!O557</f>
        <v>0.12446422222442922</v>
      </c>
      <c r="P11" s="81"/>
      <c r="U11" s="97"/>
    </row>
    <row r="12" spans="1:21">
      <c r="A12" s="127" t="s">
        <v>225</v>
      </c>
      <c r="B12" s="232">
        <f>'[1]Podklady RZ'!B558</f>
        <v>0</v>
      </c>
      <c r="C12" s="157">
        <f>'[1]Podklady RZ'!C558</f>
        <v>0</v>
      </c>
      <c r="D12" s="233">
        <f>'[1]Podklady RZ'!D558</f>
        <v>0</v>
      </c>
      <c r="E12" s="157">
        <f>'[1]Podklady RZ'!E558</f>
        <v>0</v>
      </c>
      <c r="F12" s="157">
        <f>'[1]Podklady RZ'!F558</f>
        <v>0</v>
      </c>
      <c r="G12" s="157">
        <f>'[1]Podklady RZ'!G558</f>
        <v>0</v>
      </c>
      <c r="H12" s="232">
        <f>'[1]Podklady RZ'!H558</f>
        <v>0</v>
      </c>
      <c r="I12" s="157">
        <f>'[1]Podklady RZ'!I558</f>
        <v>0</v>
      </c>
      <c r="J12" s="233">
        <f>'[1]Podklady RZ'!J558</f>
        <v>0</v>
      </c>
      <c r="K12" s="232">
        <f>'[1]Podklady RZ'!K558</f>
        <v>0</v>
      </c>
      <c r="L12" s="157">
        <f>'[1]Podklady RZ'!L558</f>
        <v>0</v>
      </c>
      <c r="M12" s="233">
        <f>'[1]Podklady RZ'!M558</f>
        <v>0</v>
      </c>
      <c r="N12" s="157">
        <f>'[1]Podklady RZ'!N558</f>
        <v>0</v>
      </c>
      <c r="O12" s="164">
        <f>'[1]Podklady RZ'!O558</f>
        <v>0</v>
      </c>
      <c r="P12" s="81"/>
      <c r="U12" s="97"/>
    </row>
    <row r="13" spans="1:21">
      <c r="A13" s="127" t="s">
        <v>226</v>
      </c>
      <c r="B13" s="232">
        <f>'[1]Podklady RZ'!B559</f>
        <v>3.2210000000000001</v>
      </c>
      <c r="C13" s="157">
        <f>'[1]Podklady RZ'!C559</f>
        <v>3.03</v>
      </c>
      <c r="D13" s="233">
        <f>'[1]Podklady RZ'!D559</f>
        <v>2.8119999999999998</v>
      </c>
      <c r="E13" s="157">
        <f>'[1]Podklady RZ'!E559</f>
        <v>2.9510000000000001</v>
      </c>
      <c r="F13" s="157">
        <f>'[1]Podklady RZ'!F559</f>
        <v>3.09</v>
      </c>
      <c r="G13" s="157">
        <f>'[1]Podklady RZ'!G559</f>
        <v>1.78</v>
      </c>
      <c r="H13" s="232">
        <f>'[1]Podklady RZ'!H559</f>
        <v>1.554</v>
      </c>
      <c r="I13" s="157">
        <f>'[1]Podklady RZ'!I559</f>
        <v>2.0430000000000001</v>
      </c>
      <c r="J13" s="233">
        <f>'[1]Podklady RZ'!J559</f>
        <v>2.6339999999999999</v>
      </c>
      <c r="K13" s="232">
        <f>'[1]Podklady RZ'!K559</f>
        <v>2.169</v>
      </c>
      <c r="L13" s="157">
        <f>'[1]Podklady RZ'!L559</f>
        <v>1.145</v>
      </c>
      <c r="M13" s="233">
        <f>'[1]Podklady RZ'!M559</f>
        <v>1.329</v>
      </c>
      <c r="N13" s="157">
        <f>'[1]Podklady RZ'!N559</f>
        <v>27.757999999999999</v>
      </c>
      <c r="O13" s="164">
        <f>'[1]Podklady RZ'!O559</f>
        <v>0.31447534499360352</v>
      </c>
      <c r="P13" s="81"/>
      <c r="U13" s="97"/>
    </row>
    <row r="14" spans="1:21">
      <c r="A14" s="127" t="s">
        <v>227</v>
      </c>
      <c r="B14" s="232">
        <f>'[1]Podklady RZ'!B560</f>
        <v>0</v>
      </c>
      <c r="C14" s="157">
        <f>'[1]Podklady RZ'!C560</f>
        <v>0</v>
      </c>
      <c r="D14" s="233">
        <f>'[1]Podklady RZ'!D560</f>
        <v>0</v>
      </c>
      <c r="E14" s="157">
        <f>'[1]Podklady RZ'!E560</f>
        <v>0</v>
      </c>
      <c r="F14" s="157">
        <f>'[1]Podklady RZ'!F560</f>
        <v>0</v>
      </c>
      <c r="G14" s="157">
        <f>'[1]Podklady RZ'!G560</f>
        <v>0</v>
      </c>
      <c r="H14" s="232">
        <f>'[1]Podklady RZ'!H560</f>
        <v>0</v>
      </c>
      <c r="I14" s="157">
        <f>'[1]Podklady RZ'!I560</f>
        <v>0</v>
      </c>
      <c r="J14" s="233">
        <f>'[1]Podklady RZ'!J560</f>
        <v>0</v>
      </c>
      <c r="K14" s="232">
        <f>'[1]Podklady RZ'!K560</f>
        <v>0</v>
      </c>
      <c r="L14" s="157">
        <f>'[1]Podklady RZ'!L560</f>
        <v>0</v>
      </c>
      <c r="M14" s="233">
        <f>'[1]Podklady RZ'!M560</f>
        <v>0</v>
      </c>
      <c r="N14" s="157">
        <f>'[1]Podklady RZ'!N560</f>
        <v>0</v>
      </c>
      <c r="O14" s="164">
        <f>'[1]Podklady RZ'!O560</f>
        <v>0</v>
      </c>
      <c r="P14" s="81"/>
      <c r="U14" s="97"/>
    </row>
    <row r="15" spans="1:21">
      <c r="A15" s="127" t="s">
        <v>228</v>
      </c>
      <c r="B15" s="232">
        <f>'[1]Podklady RZ'!B561</f>
        <v>0</v>
      </c>
      <c r="C15" s="157">
        <f>'[1]Podklady RZ'!C561</f>
        <v>0</v>
      </c>
      <c r="D15" s="233">
        <f>'[1]Podklady RZ'!D561</f>
        <v>0</v>
      </c>
      <c r="E15" s="157">
        <f>'[1]Podklady RZ'!E561</f>
        <v>0</v>
      </c>
      <c r="F15" s="157">
        <f>'[1]Podklady RZ'!F561</f>
        <v>0</v>
      </c>
      <c r="G15" s="157">
        <f>'[1]Podklady RZ'!G561</f>
        <v>0</v>
      </c>
      <c r="H15" s="232">
        <f>'[1]Podklady RZ'!H561</f>
        <v>0</v>
      </c>
      <c r="I15" s="157">
        <f>'[1]Podklady RZ'!I561</f>
        <v>0</v>
      </c>
      <c r="J15" s="233">
        <f>'[1]Podklady RZ'!J561</f>
        <v>0</v>
      </c>
      <c r="K15" s="232">
        <f>'[1]Podklady RZ'!K561</f>
        <v>0</v>
      </c>
      <c r="L15" s="157">
        <f>'[1]Podklady RZ'!L561</f>
        <v>0</v>
      </c>
      <c r="M15" s="233">
        <f>'[1]Podklady RZ'!M561</f>
        <v>0</v>
      </c>
      <c r="N15" s="157">
        <f>'[1]Podklady RZ'!N561</f>
        <v>0</v>
      </c>
      <c r="O15" s="164">
        <f>'[1]Podklady RZ'!O561</f>
        <v>0</v>
      </c>
      <c r="P15" s="81"/>
      <c r="U15" s="97"/>
    </row>
    <row r="16" spans="1:21">
      <c r="A16" s="127" t="s">
        <v>229</v>
      </c>
      <c r="B16" s="232">
        <f>'[1]Podklady RZ'!B562</f>
        <v>567.47708499999999</v>
      </c>
      <c r="C16" s="157">
        <f>'[1]Podklady RZ'!C562</f>
        <v>373.92415099999994</v>
      </c>
      <c r="D16" s="233">
        <f>'[1]Podklady RZ'!D562</f>
        <v>313.41206</v>
      </c>
      <c r="E16" s="157">
        <f>'[1]Podklady RZ'!E562</f>
        <v>213.38241200000002</v>
      </c>
      <c r="F16" s="157">
        <f>'[1]Podklady RZ'!F562</f>
        <v>91.752485000000007</v>
      </c>
      <c r="G16" s="157">
        <f>'[1]Podklady RZ'!G562</f>
        <v>68.518619999999999</v>
      </c>
      <c r="H16" s="232">
        <f>'[1]Podklady RZ'!H562</f>
        <v>57.082236999999999</v>
      </c>
      <c r="I16" s="157">
        <f>'[1]Podklady RZ'!I562</f>
        <v>55.573612000000004</v>
      </c>
      <c r="J16" s="233">
        <f>'[1]Podklady RZ'!J562</f>
        <v>104.87565600000001</v>
      </c>
      <c r="K16" s="232">
        <f>'[1]Podklady RZ'!K562</f>
        <v>242.20606699999999</v>
      </c>
      <c r="L16" s="157">
        <f>'[1]Podklady RZ'!L562</f>
        <v>425.591004</v>
      </c>
      <c r="M16" s="233">
        <f>'[1]Podklady RZ'!M562</f>
        <v>518.00581499999998</v>
      </c>
      <c r="N16" s="157">
        <f>'[1]Podklady RZ'!N562</f>
        <v>3031.8012039999994</v>
      </c>
      <c r="O16" s="164">
        <f>'[1]Podklady RZ'!O562</f>
        <v>9.8836933920998363E-2</v>
      </c>
      <c r="P16" s="81"/>
      <c r="U16" s="97"/>
    </row>
    <row r="17" spans="1:21">
      <c r="A17" s="127" t="s">
        <v>230</v>
      </c>
      <c r="B17" s="232">
        <f>'[1]Podklady RZ'!B563</f>
        <v>0</v>
      </c>
      <c r="C17" s="157">
        <f>'[1]Podklady RZ'!C563</f>
        <v>0</v>
      </c>
      <c r="D17" s="233">
        <f>'[1]Podklady RZ'!D563</f>
        <v>0</v>
      </c>
      <c r="E17" s="157">
        <f>'[1]Podklady RZ'!E563</f>
        <v>0</v>
      </c>
      <c r="F17" s="157">
        <f>'[1]Podklady RZ'!F563</f>
        <v>0</v>
      </c>
      <c r="G17" s="157">
        <f>'[1]Podklady RZ'!G563</f>
        <v>0</v>
      </c>
      <c r="H17" s="232">
        <f>'[1]Podklady RZ'!H563</f>
        <v>0</v>
      </c>
      <c r="I17" s="157">
        <f>'[1]Podklady RZ'!I563</f>
        <v>0</v>
      </c>
      <c r="J17" s="233">
        <f>'[1]Podklady RZ'!J563</f>
        <v>0</v>
      </c>
      <c r="K17" s="232">
        <f>'[1]Podklady RZ'!K563</f>
        <v>0</v>
      </c>
      <c r="L17" s="157">
        <f>'[1]Podklady RZ'!L563</f>
        <v>0</v>
      </c>
      <c r="M17" s="233">
        <f>'[1]Podklady RZ'!M563</f>
        <v>0</v>
      </c>
      <c r="N17" s="157">
        <f>'[1]Podklady RZ'!N563</f>
        <v>0</v>
      </c>
      <c r="O17" s="164">
        <f>'[1]Podklady RZ'!O563</f>
        <v>0</v>
      </c>
      <c r="P17" s="81"/>
      <c r="U17" s="97"/>
    </row>
    <row r="18" spans="1:21">
      <c r="A18" s="127" t="s">
        <v>231</v>
      </c>
      <c r="B18" s="232">
        <f>'[1]Podklady RZ'!B564</f>
        <v>0</v>
      </c>
      <c r="C18" s="157">
        <f>'[1]Podklady RZ'!C564</f>
        <v>0</v>
      </c>
      <c r="D18" s="233">
        <f>'[1]Podklady RZ'!D564</f>
        <v>0</v>
      </c>
      <c r="E18" s="157">
        <f>'[1]Podklady RZ'!E564</f>
        <v>0</v>
      </c>
      <c r="F18" s="157">
        <f>'[1]Podklady RZ'!F564</f>
        <v>0</v>
      </c>
      <c r="G18" s="157">
        <f>'[1]Podklady RZ'!G564</f>
        <v>0</v>
      </c>
      <c r="H18" s="232">
        <f>'[1]Podklady RZ'!H564</f>
        <v>0</v>
      </c>
      <c r="I18" s="157">
        <f>'[1]Podklady RZ'!I564</f>
        <v>0</v>
      </c>
      <c r="J18" s="233">
        <f>'[1]Podklady RZ'!J564</f>
        <v>0</v>
      </c>
      <c r="K18" s="232">
        <f>'[1]Podklady RZ'!K564</f>
        <v>0</v>
      </c>
      <c r="L18" s="157">
        <f>'[1]Podklady RZ'!L564</f>
        <v>0</v>
      </c>
      <c r="M18" s="233">
        <f>'[1]Podklady RZ'!M564</f>
        <v>0</v>
      </c>
      <c r="N18" s="157">
        <f>'[1]Podklady RZ'!N564</f>
        <v>0</v>
      </c>
      <c r="O18" s="164">
        <f>'[1]Podklady RZ'!O564</f>
        <v>0</v>
      </c>
      <c r="P18" s="81"/>
      <c r="U18" s="97"/>
    </row>
    <row r="19" spans="1:21">
      <c r="A19" s="127" t="s">
        <v>232</v>
      </c>
      <c r="B19" s="232">
        <f>'[1]Podklady RZ'!B565</f>
        <v>2.1150000000000002</v>
      </c>
      <c r="C19" s="157">
        <f>'[1]Podklady RZ'!C565</f>
        <v>1.0609999999999999</v>
      </c>
      <c r="D19" s="233">
        <f>'[1]Podklady RZ'!D565</f>
        <v>1.972</v>
      </c>
      <c r="E19" s="157">
        <f>'[1]Podklady RZ'!E565</f>
        <v>1.742</v>
      </c>
      <c r="F19" s="157">
        <f>'[1]Podklady RZ'!F565</f>
        <v>1.0149999999999999</v>
      </c>
      <c r="G19" s="157">
        <f>'[1]Podklady RZ'!G565</f>
        <v>0.78600000000000003</v>
      </c>
      <c r="H19" s="232">
        <f>'[1]Podklady RZ'!H565</f>
        <v>0.60499999999999998</v>
      </c>
      <c r="I19" s="157">
        <f>'[1]Podklady RZ'!I565</f>
        <v>0.48099999999999998</v>
      </c>
      <c r="J19" s="233">
        <f>'[1]Podklady RZ'!J565</f>
        <v>0.85299999999999998</v>
      </c>
      <c r="K19" s="232">
        <f>'[1]Podklady RZ'!K565</f>
        <v>1.083</v>
      </c>
      <c r="L19" s="157">
        <f>'[1]Podklady RZ'!L565</f>
        <v>2.3730000000000002</v>
      </c>
      <c r="M19" s="233">
        <f>'[1]Podklady RZ'!M565</f>
        <v>2.3809999999999998</v>
      </c>
      <c r="N19" s="157">
        <f>'[1]Podklady RZ'!N565</f>
        <v>16.466999999999999</v>
      </c>
      <c r="O19" s="164">
        <f>'[1]Podklady RZ'!O565</f>
        <v>1.6981653269102677E-2</v>
      </c>
      <c r="P19" s="81"/>
      <c r="U19" s="97"/>
    </row>
    <row r="20" spans="1:21">
      <c r="A20" s="127" t="s">
        <v>233</v>
      </c>
      <c r="B20" s="232">
        <f>'[1]Podklady RZ'!B566</f>
        <v>0</v>
      </c>
      <c r="C20" s="157">
        <f>'[1]Podklady RZ'!C566</f>
        <v>0</v>
      </c>
      <c r="D20" s="233">
        <f>'[1]Podklady RZ'!D566</f>
        <v>0</v>
      </c>
      <c r="E20" s="157">
        <f>'[1]Podklady RZ'!E566</f>
        <v>0</v>
      </c>
      <c r="F20" s="157">
        <f>'[1]Podklady RZ'!F566</f>
        <v>0</v>
      </c>
      <c r="G20" s="157">
        <f>'[1]Podklady RZ'!G566</f>
        <v>0</v>
      </c>
      <c r="H20" s="232">
        <f>'[1]Podklady RZ'!H566</f>
        <v>0</v>
      </c>
      <c r="I20" s="157">
        <f>'[1]Podklady RZ'!I566</f>
        <v>0</v>
      </c>
      <c r="J20" s="233">
        <f>'[1]Podklady RZ'!J566</f>
        <v>0</v>
      </c>
      <c r="K20" s="232">
        <f>'[1]Podklady RZ'!K566</f>
        <v>0</v>
      </c>
      <c r="L20" s="157">
        <f>'[1]Podklady RZ'!L566</f>
        <v>0</v>
      </c>
      <c r="M20" s="233">
        <f>'[1]Podklady RZ'!M566</f>
        <v>0</v>
      </c>
      <c r="N20" s="157">
        <f>'[1]Podklady RZ'!N566</f>
        <v>0</v>
      </c>
      <c r="O20" s="164">
        <f>'[1]Podklady RZ'!O566</f>
        <v>0</v>
      </c>
      <c r="P20" s="81"/>
      <c r="U20" s="97"/>
    </row>
    <row r="21" spans="1:21">
      <c r="A21" s="127" t="s">
        <v>234</v>
      </c>
      <c r="B21" s="232">
        <f>'[1]Podklady RZ'!B567</f>
        <v>0</v>
      </c>
      <c r="C21" s="157">
        <f>'[1]Podklady RZ'!C567</f>
        <v>0</v>
      </c>
      <c r="D21" s="233">
        <f>'[1]Podklady RZ'!D567</f>
        <v>0</v>
      </c>
      <c r="E21" s="157">
        <f>'[1]Podklady RZ'!E567</f>
        <v>0</v>
      </c>
      <c r="F21" s="157">
        <f>'[1]Podklady RZ'!F567</f>
        <v>0</v>
      </c>
      <c r="G21" s="157">
        <f>'[1]Podklady RZ'!G567</f>
        <v>0</v>
      </c>
      <c r="H21" s="232">
        <f>'[1]Podklady RZ'!H567</f>
        <v>0</v>
      </c>
      <c r="I21" s="157">
        <f>'[1]Podklady RZ'!I567</f>
        <v>0</v>
      </c>
      <c r="J21" s="233">
        <f>'[1]Podklady RZ'!J567</f>
        <v>0</v>
      </c>
      <c r="K21" s="232">
        <f>'[1]Podklady RZ'!K567</f>
        <v>0</v>
      </c>
      <c r="L21" s="157">
        <f>'[1]Podklady RZ'!L567</f>
        <v>0</v>
      </c>
      <c r="M21" s="233">
        <f>'[1]Podklady RZ'!M567</f>
        <v>0</v>
      </c>
      <c r="N21" s="157">
        <f>'[1]Podklady RZ'!N567</f>
        <v>0</v>
      </c>
      <c r="O21" s="164">
        <f>'[1]Podklady RZ'!O567</f>
        <v>0</v>
      </c>
      <c r="P21" s="81"/>
      <c r="U21" s="97"/>
    </row>
    <row r="22" spans="1:21">
      <c r="A22" s="127" t="s">
        <v>235</v>
      </c>
      <c r="B22" s="232">
        <f>'[1]Podklady RZ'!B568</f>
        <v>0</v>
      </c>
      <c r="C22" s="157">
        <f>'[1]Podklady RZ'!C568</f>
        <v>0</v>
      </c>
      <c r="D22" s="233">
        <f>'[1]Podklady RZ'!D568</f>
        <v>0</v>
      </c>
      <c r="E22" s="157">
        <f>'[1]Podklady RZ'!E568</f>
        <v>0</v>
      </c>
      <c r="F22" s="157">
        <f>'[1]Podklady RZ'!F568</f>
        <v>0</v>
      </c>
      <c r="G22" s="157">
        <f>'[1]Podklady RZ'!G568</f>
        <v>0</v>
      </c>
      <c r="H22" s="232">
        <f>'[1]Podklady RZ'!H568</f>
        <v>0</v>
      </c>
      <c r="I22" s="157">
        <f>'[1]Podklady RZ'!I568</f>
        <v>0</v>
      </c>
      <c r="J22" s="233">
        <f>'[1]Podklady RZ'!J568</f>
        <v>0</v>
      </c>
      <c r="K22" s="232">
        <f>'[1]Podklady RZ'!K568</f>
        <v>0</v>
      </c>
      <c r="L22" s="157">
        <f>'[1]Podklady RZ'!L568</f>
        <v>0</v>
      </c>
      <c r="M22" s="233">
        <f>'[1]Podklady RZ'!M568</f>
        <v>0</v>
      </c>
      <c r="N22" s="157">
        <f>'[1]Podklady RZ'!N568</f>
        <v>0</v>
      </c>
      <c r="O22" s="164">
        <f>'[1]Podklady RZ'!O568</f>
        <v>0</v>
      </c>
      <c r="P22" s="81"/>
      <c r="U22" s="97"/>
    </row>
    <row r="23" spans="1:21">
      <c r="A23" s="127" t="s">
        <v>236</v>
      </c>
      <c r="B23" s="232">
        <f>'[1]Podklady RZ'!B569</f>
        <v>0</v>
      </c>
      <c r="C23" s="157">
        <f>'[1]Podklady RZ'!C569</f>
        <v>0</v>
      </c>
      <c r="D23" s="233">
        <f>'[1]Podklady RZ'!D569</f>
        <v>0</v>
      </c>
      <c r="E23" s="157">
        <f>'[1]Podklady RZ'!E569</f>
        <v>0</v>
      </c>
      <c r="F23" s="157">
        <f>'[1]Podklady RZ'!F569</f>
        <v>0</v>
      </c>
      <c r="G23" s="157">
        <f>'[1]Podklady RZ'!G569</f>
        <v>0</v>
      </c>
      <c r="H23" s="232">
        <f>'[1]Podklady RZ'!H569</f>
        <v>0</v>
      </c>
      <c r="I23" s="157">
        <f>'[1]Podklady RZ'!I569</f>
        <v>0</v>
      </c>
      <c r="J23" s="233">
        <f>'[1]Podklady RZ'!J569</f>
        <v>0</v>
      </c>
      <c r="K23" s="232">
        <f>'[1]Podklady RZ'!K569</f>
        <v>0</v>
      </c>
      <c r="L23" s="157">
        <f>'[1]Podklady RZ'!L569</f>
        <v>0</v>
      </c>
      <c r="M23" s="233">
        <f>'[1]Podklady RZ'!M569</f>
        <v>0</v>
      </c>
      <c r="N23" s="157">
        <f>'[1]Podklady RZ'!N569</f>
        <v>0</v>
      </c>
      <c r="O23" s="164">
        <f>'[1]Podklady RZ'!O569</f>
        <v>0</v>
      </c>
      <c r="P23" s="81"/>
      <c r="U23" s="97"/>
    </row>
    <row r="24" spans="1:21">
      <c r="A24" s="127" t="s">
        <v>237</v>
      </c>
      <c r="B24" s="232">
        <f>'[1]Podklady RZ'!B570</f>
        <v>2.9755E-2</v>
      </c>
      <c r="C24" s="157">
        <f>'[1]Podklady RZ'!C570</f>
        <v>3.0114000000000002E-2</v>
      </c>
      <c r="D24" s="233">
        <f>'[1]Podklady RZ'!D570</f>
        <v>3.2579000000000004E-2</v>
      </c>
      <c r="E24" s="157">
        <f>'[1]Podklady RZ'!E570</f>
        <v>2.8043999999999999E-2</v>
      </c>
      <c r="F24" s="157">
        <f>'[1]Podklady RZ'!F570</f>
        <v>3.1519999999999999E-2</v>
      </c>
      <c r="G24" s="157">
        <f>'[1]Podklady RZ'!G570</f>
        <v>2.7789000000000001E-2</v>
      </c>
      <c r="H24" s="232">
        <f>'[1]Podklady RZ'!H570</f>
        <v>2.5919000000000001E-2</v>
      </c>
      <c r="I24" s="157">
        <f>'[1]Podklady RZ'!I570</f>
        <v>2.4957999999999998E-2</v>
      </c>
      <c r="J24" s="233">
        <f>'[1]Podklady RZ'!J570</f>
        <v>2.6062999999999999E-2</v>
      </c>
      <c r="K24" s="232">
        <f>'[1]Podklady RZ'!K570</f>
        <v>2.6062999999999999E-2</v>
      </c>
      <c r="L24" s="157">
        <f>'[1]Podklady RZ'!L570</f>
        <v>2.6062999999999999E-2</v>
      </c>
      <c r="M24" s="233">
        <f>'[1]Podklady RZ'!M570</f>
        <v>3.6427000000000001E-2</v>
      </c>
      <c r="N24" s="157">
        <f>'[1]Podklady RZ'!N570</f>
        <v>0.34529399999999999</v>
      </c>
      <c r="O24" s="164">
        <f>'[1]Podklady RZ'!O570</f>
        <v>1.6651911729831182E-3</v>
      </c>
      <c r="P24" s="81"/>
      <c r="U24" s="97"/>
    </row>
    <row r="25" spans="1:21">
      <c r="A25" s="127" t="s">
        <v>238</v>
      </c>
      <c r="B25" s="232">
        <f>'[1]Podklady RZ'!B571</f>
        <v>58.492273999999995</v>
      </c>
      <c r="C25" s="157">
        <f>'[1]Podklady RZ'!C571</f>
        <v>41.325200000000002</v>
      </c>
      <c r="D25" s="233">
        <f>'[1]Podklady RZ'!D571</f>
        <v>43.008361999999998</v>
      </c>
      <c r="E25" s="157">
        <f>'[1]Podklady RZ'!E571</f>
        <v>26.594884</v>
      </c>
      <c r="F25" s="157">
        <f>'[1]Podklady RZ'!F571</f>
        <v>14.359347</v>
      </c>
      <c r="G25" s="157">
        <f>'[1]Podklady RZ'!G571</f>
        <v>11.454695999999998</v>
      </c>
      <c r="H25" s="232">
        <f>'[1]Podklady RZ'!H571</f>
        <v>11.051297000000002</v>
      </c>
      <c r="I25" s="157">
        <f>'[1]Podklady RZ'!I571</f>
        <v>13.027363000000001</v>
      </c>
      <c r="J25" s="233">
        <f>'[1]Podklady RZ'!J571</f>
        <v>16.822315</v>
      </c>
      <c r="K25" s="232">
        <f>'[1]Podklady RZ'!K571</f>
        <v>29.814590000000003</v>
      </c>
      <c r="L25" s="157">
        <f>'[1]Podklady RZ'!L571</f>
        <v>46.132332000000005</v>
      </c>
      <c r="M25" s="233">
        <f>'[1]Podklady RZ'!M571</f>
        <v>54.298746999999999</v>
      </c>
      <c r="N25" s="157">
        <f>'[1]Podklady RZ'!N571</f>
        <v>366.38140700000008</v>
      </c>
      <c r="O25" s="164">
        <f>'[1]Podklady RZ'!O571</f>
        <v>1.8501854918616615E-2</v>
      </c>
      <c r="P25" s="81"/>
      <c r="U25" s="78"/>
    </row>
    <row r="26" spans="1:21" ht="13.5" customHeight="1">
      <c r="A26" s="125" t="s">
        <v>327</v>
      </c>
      <c r="B26" s="230">
        <f>'[1]Podklady RZ'!B572</f>
        <v>-180.91540000000001</v>
      </c>
      <c r="C26" s="156">
        <f>'[1]Podklady RZ'!C572</f>
        <v>-120.31319999999999</v>
      </c>
      <c r="D26" s="231">
        <f>'[1]Podklady RZ'!D572</f>
        <v>-102.59322099999999</v>
      </c>
      <c r="E26" s="156">
        <f>'[1]Podklady RZ'!E572</f>
        <v>-71.25269999999999</v>
      </c>
      <c r="F26" s="156">
        <f>'[1]Podklady RZ'!F572</f>
        <v>-28.012398999999998</v>
      </c>
      <c r="G26" s="156">
        <f>'[1]Podklady RZ'!G572</f>
        <v>-22.514900999999998</v>
      </c>
      <c r="H26" s="230">
        <f>'[1]Podklady RZ'!H572</f>
        <v>-19.392199999999999</v>
      </c>
      <c r="I26" s="156">
        <f>'[1]Podklady RZ'!I572</f>
        <v>-19.0733</v>
      </c>
      <c r="J26" s="231">
        <f>'[1]Podklady RZ'!J572</f>
        <v>-36.368121000000002</v>
      </c>
      <c r="K26" s="230">
        <f>'[1]Podklady RZ'!K572</f>
        <v>-84.674099999999996</v>
      </c>
      <c r="L26" s="156">
        <f>'[1]Podklady RZ'!L572</f>
        <v>-137.72190000000003</v>
      </c>
      <c r="M26" s="231">
        <f>'[1]Podklady RZ'!M572</f>
        <v>-168.699692</v>
      </c>
      <c r="N26" s="156">
        <f>'[1]Podklady RZ'!N572</f>
        <v>-991.53113399999995</v>
      </c>
      <c r="O26" s="163"/>
      <c r="P26" s="10"/>
      <c r="U26" s="8"/>
    </row>
    <row r="27" spans="1:21" ht="13.5" customHeight="1">
      <c r="A27" s="125" t="s">
        <v>314</v>
      </c>
      <c r="B27" s="230">
        <f>'[1]Podklady RZ'!B573</f>
        <v>461.98098499999998</v>
      </c>
      <c r="C27" s="156">
        <f>'[1]Podklady RZ'!C573</f>
        <v>306.89056299999999</v>
      </c>
      <c r="D27" s="231">
        <f>'[1]Podklady RZ'!D573</f>
        <v>265.92176600000005</v>
      </c>
      <c r="E27" s="156">
        <f>'[1]Podklady RZ'!E573</f>
        <v>176.976822</v>
      </c>
      <c r="F27" s="156">
        <f>'[1]Podklady RZ'!F573</f>
        <v>82.333881999999988</v>
      </c>
      <c r="G27" s="156">
        <f>'[1]Podklady RZ'!G573</f>
        <v>60.296686000000001</v>
      </c>
      <c r="H27" s="230">
        <f>'[1]Podklady RZ'!H573</f>
        <v>50.983843999999998</v>
      </c>
      <c r="I27" s="156">
        <f>'[1]Podklady RZ'!I573</f>
        <v>51.367257000000002</v>
      </c>
      <c r="J27" s="231">
        <f>'[1]Podklady RZ'!J573</f>
        <v>90.286397000000008</v>
      </c>
      <c r="K27" s="230">
        <f>'[1]Podklady RZ'!K573</f>
        <v>196.03106600000001</v>
      </c>
      <c r="L27" s="156">
        <f>'[1]Podklady RZ'!L573</f>
        <v>347.792417</v>
      </c>
      <c r="M27" s="231">
        <f>'[1]Podklady RZ'!M573</f>
        <v>419.35547900000006</v>
      </c>
      <c r="N27" s="156">
        <f>'[1]Podklady RZ'!N573</f>
        <v>2510.2171640000006</v>
      </c>
      <c r="O27" s="163">
        <f>'[1]Podklady RZ'!O573</f>
        <v>3.8075196862379063E-2</v>
      </c>
      <c r="P27" s="10"/>
      <c r="U27" s="8"/>
    </row>
    <row r="28" spans="1:21" ht="12.75" customHeight="1">
      <c r="A28" s="127" t="s">
        <v>297</v>
      </c>
      <c r="B28" s="232">
        <f>'[1]Podklady RZ'!B574</f>
        <v>69.481203999999991</v>
      </c>
      <c r="C28" s="157">
        <f>'[1]Podklady RZ'!C574</f>
        <v>46.241698999999997</v>
      </c>
      <c r="D28" s="233">
        <f>'[1]Podklady RZ'!D574</f>
        <v>39.651106999999996</v>
      </c>
      <c r="E28" s="157">
        <f>'[1]Podklady RZ'!E574</f>
        <v>27.295856000000001</v>
      </c>
      <c r="F28" s="157">
        <f>'[1]Podklady RZ'!F574</f>
        <v>11.704134</v>
      </c>
      <c r="G28" s="157">
        <f>'[1]Podklady RZ'!G574</f>
        <v>9.5665289999999992</v>
      </c>
      <c r="H28" s="232">
        <f>'[1]Podklady RZ'!H574</f>
        <v>5.6216480000000004</v>
      </c>
      <c r="I28" s="157">
        <f>'[1]Podklady RZ'!I574</f>
        <v>5.6936939999999989</v>
      </c>
      <c r="J28" s="233">
        <f>'[1]Podklady RZ'!J574</f>
        <v>14.151487999999999</v>
      </c>
      <c r="K28" s="232">
        <f>'[1]Podklady RZ'!K574</f>
        <v>27.303448000000003</v>
      </c>
      <c r="L28" s="157">
        <f>'[1]Podklady RZ'!L574</f>
        <v>51.231003000000001</v>
      </c>
      <c r="M28" s="233">
        <f>'[1]Podklady RZ'!M574</f>
        <v>58.948475999999999</v>
      </c>
      <c r="N28" s="157">
        <f>'[1]Podklady RZ'!N574</f>
        <v>366.89028600000006</v>
      </c>
      <c r="O28" s="164">
        <f>'[1]Podklady RZ'!O574</f>
        <v>2.4888720520456226E-2</v>
      </c>
      <c r="P28" s="81"/>
      <c r="U28" s="8"/>
    </row>
    <row r="29" spans="1:21" ht="12.75" customHeight="1">
      <c r="A29" s="127" t="s">
        <v>298</v>
      </c>
      <c r="B29" s="232">
        <f>'[1]Podklady RZ'!B575</f>
        <v>2.1547000000000001</v>
      </c>
      <c r="C29" s="157">
        <f>'[1]Podklady RZ'!C575</f>
        <v>2.0968999999999998</v>
      </c>
      <c r="D29" s="233">
        <f>'[1]Podklady RZ'!D575</f>
        <v>2.4370000000000003</v>
      </c>
      <c r="E29" s="157">
        <f>'[1]Podklady RZ'!E575</f>
        <v>0.77449999999999997</v>
      </c>
      <c r="F29" s="157">
        <f>'[1]Podklady RZ'!F575</f>
        <v>0.29249999999999998</v>
      </c>
      <c r="G29" s="157">
        <f>'[1]Podklady RZ'!G575</f>
        <v>0.40169999999999995</v>
      </c>
      <c r="H29" s="232">
        <f>'[1]Podklady RZ'!H575</f>
        <v>0.35270000000000001</v>
      </c>
      <c r="I29" s="157">
        <f>'[1]Podklady RZ'!I575</f>
        <v>0.47909999999999997</v>
      </c>
      <c r="J29" s="233">
        <f>'[1]Podklady RZ'!J575</f>
        <v>0.55549999999999999</v>
      </c>
      <c r="K29" s="232">
        <f>'[1]Podklady RZ'!K575</f>
        <v>1.0712999999999999</v>
      </c>
      <c r="L29" s="157">
        <f>'[1]Podklady RZ'!L575</f>
        <v>1.6245000000000001</v>
      </c>
      <c r="M29" s="233">
        <f>'[1]Podklady RZ'!M575</f>
        <v>1.9777090000000002</v>
      </c>
      <c r="N29" s="157">
        <f>'[1]Podklady RZ'!N575</f>
        <v>14.218109</v>
      </c>
      <c r="O29" s="164">
        <f>'[1]Podklady RZ'!O575</f>
        <v>6.3305426506014761E-3</v>
      </c>
      <c r="P29" s="81"/>
      <c r="U29" s="8"/>
    </row>
    <row r="30" spans="1:21" ht="12.75" customHeight="1">
      <c r="A30" s="127" t="s">
        <v>299</v>
      </c>
      <c r="B30" s="232">
        <f>'[1]Podklady RZ'!B576</f>
        <v>11.192600000000001</v>
      </c>
      <c r="C30" s="157">
        <f>'[1]Podklady RZ'!C576</f>
        <v>7.0336000000000007</v>
      </c>
      <c r="D30" s="233">
        <f>'[1]Podklady RZ'!D576</f>
        <v>5.7531999999999996</v>
      </c>
      <c r="E30" s="157">
        <f>'[1]Podklady RZ'!E576</f>
        <v>3.4559000000000002</v>
      </c>
      <c r="F30" s="157">
        <f>'[1]Podklady RZ'!F576</f>
        <v>1.1029</v>
      </c>
      <c r="G30" s="157">
        <f>'[1]Podklady RZ'!G576</f>
        <v>0.42360000000000003</v>
      </c>
      <c r="H30" s="232">
        <f>'[1]Podklady RZ'!H576</f>
        <v>0.38839999999999997</v>
      </c>
      <c r="I30" s="157">
        <f>'[1]Podklady RZ'!I576</f>
        <v>0.3579</v>
      </c>
      <c r="J30" s="233">
        <f>'[1]Podklady RZ'!J576</f>
        <v>0.9778</v>
      </c>
      <c r="K30" s="232">
        <f>'[1]Podklady RZ'!K576</f>
        <v>3.9911500000000002</v>
      </c>
      <c r="L30" s="157">
        <f>'[1]Podklady RZ'!L576</f>
        <v>7.7336499999999999</v>
      </c>
      <c r="M30" s="233">
        <f>'[1]Podklady RZ'!M576</f>
        <v>9.5596550000000011</v>
      </c>
      <c r="N30" s="157">
        <f>'[1]Podklady RZ'!N576</f>
        <v>51.970354999999998</v>
      </c>
      <c r="O30" s="164">
        <f>'[1]Podklady RZ'!O576</f>
        <v>9.765434897722329E-2</v>
      </c>
      <c r="P30" s="81"/>
      <c r="U30" s="8"/>
    </row>
    <row r="31" spans="1:21" ht="12.75" customHeight="1">
      <c r="A31" s="127" t="s">
        <v>300</v>
      </c>
      <c r="B31" s="232">
        <f>'[1]Podklady RZ'!B577</f>
        <v>4.3285590000000003</v>
      </c>
      <c r="C31" s="157">
        <f>'[1]Podklady RZ'!C577</f>
        <v>2.801809</v>
      </c>
      <c r="D31" s="233">
        <f>'[1]Podklady RZ'!D577</f>
        <v>2.3659840000000001</v>
      </c>
      <c r="E31" s="157">
        <f>'[1]Podklady RZ'!E577</f>
        <v>1.368733</v>
      </c>
      <c r="F31" s="157">
        <f>'[1]Podklady RZ'!F577</f>
        <v>0.33415499999999998</v>
      </c>
      <c r="G31" s="157">
        <f>'[1]Podklady RZ'!G577</f>
        <v>0.27440599999999998</v>
      </c>
      <c r="H31" s="232">
        <f>'[1]Podklady RZ'!H577</f>
        <v>0.13900499999999999</v>
      </c>
      <c r="I31" s="157">
        <f>'[1]Podklady RZ'!I577</f>
        <v>0.13670600000000002</v>
      </c>
      <c r="J31" s="233">
        <f>'[1]Podklady RZ'!J577</f>
        <v>0.403055</v>
      </c>
      <c r="K31" s="232">
        <f>'[1]Podklady RZ'!K577</f>
        <v>1.2566349999999999</v>
      </c>
      <c r="L31" s="157">
        <f>'[1]Podklady RZ'!L577</f>
        <v>2.7927770000000001</v>
      </c>
      <c r="M31" s="233">
        <f>'[1]Podklady RZ'!M577</f>
        <v>3.6343749999999999</v>
      </c>
      <c r="N31" s="157">
        <f>'[1]Podklady RZ'!N577</f>
        <v>19.836199000000001</v>
      </c>
      <c r="O31" s="164">
        <f>'[1]Podklady RZ'!O577</f>
        <v>8.3465772625198636E-2</v>
      </c>
      <c r="P31" s="81"/>
    </row>
    <row r="32" spans="1:21">
      <c r="A32" s="127" t="s">
        <v>301</v>
      </c>
      <c r="B32" s="232">
        <f>'[1]Podklady RZ'!B578</f>
        <v>6.8556299999999997</v>
      </c>
      <c r="C32" s="157">
        <f>'[1]Podklady RZ'!C578</f>
        <v>5.2933000000000012</v>
      </c>
      <c r="D32" s="233">
        <f>'[1]Podklady RZ'!D578</f>
        <v>5.5424900000000008</v>
      </c>
      <c r="E32" s="157">
        <f>'[1]Podklady RZ'!E578</f>
        <v>4.5731200000000003</v>
      </c>
      <c r="F32" s="157">
        <f>'[1]Podklady RZ'!F578</f>
        <v>4.0674099999999997</v>
      </c>
      <c r="G32" s="157">
        <f>'[1]Podklady RZ'!G578</f>
        <v>3.4286699999999994</v>
      </c>
      <c r="H32" s="232">
        <f>'[1]Podklady RZ'!H578</f>
        <v>3.5381600000000004</v>
      </c>
      <c r="I32" s="157">
        <f>'[1]Podklady RZ'!I578</f>
        <v>3.2724100000000003</v>
      </c>
      <c r="J32" s="233">
        <f>'[1]Podklady RZ'!J578</f>
        <v>3.9060300000000003</v>
      </c>
      <c r="K32" s="232">
        <f>'[1]Podklady RZ'!K578</f>
        <v>5.2140399999999998</v>
      </c>
      <c r="L32" s="157">
        <f>'[1]Podklady RZ'!L578</f>
        <v>5.9972299999999992</v>
      </c>
      <c r="M32" s="233">
        <f>'[1]Podklady RZ'!M578</f>
        <v>6.5351400000000002</v>
      </c>
      <c r="N32" s="157">
        <f>'[1]Podklady RZ'!N578</f>
        <v>58.22363</v>
      </c>
      <c r="O32" s="164">
        <f>'[1]Podklady RZ'!O578</f>
        <v>0.11037181852595164</v>
      </c>
      <c r="P32" s="81"/>
    </row>
    <row r="33" spans="1:16">
      <c r="A33" s="127" t="s">
        <v>302</v>
      </c>
      <c r="B33" s="232">
        <f>'[1]Podklady RZ'!B579</f>
        <v>199.37927500000001</v>
      </c>
      <c r="C33" s="157">
        <f>'[1]Podklady RZ'!C579</f>
        <v>135.65754899999999</v>
      </c>
      <c r="D33" s="233">
        <f>'[1]Podklady RZ'!D579</f>
        <v>120.77899000000001</v>
      </c>
      <c r="E33" s="157">
        <f>'[1]Podklady RZ'!E579</f>
        <v>79.507075</v>
      </c>
      <c r="F33" s="157">
        <f>'[1]Podklady RZ'!F579</f>
        <v>40.358896999999999</v>
      </c>
      <c r="G33" s="157">
        <f>'[1]Podklady RZ'!G579</f>
        <v>30.049665999999998</v>
      </c>
      <c r="H33" s="232">
        <f>'[1]Podklady RZ'!H579</f>
        <v>27.567898</v>
      </c>
      <c r="I33" s="157">
        <f>'[1]Podklady RZ'!I579</f>
        <v>27.340669000000002</v>
      </c>
      <c r="J33" s="233">
        <f>'[1]Podklady RZ'!J579</f>
        <v>46.089415000000002</v>
      </c>
      <c r="K33" s="232">
        <f>'[1]Podklady RZ'!K579</f>
        <v>92.464738000000011</v>
      </c>
      <c r="L33" s="157">
        <f>'[1]Podklady RZ'!L579</f>
        <v>155.85724300000001</v>
      </c>
      <c r="M33" s="233">
        <f>'[1]Podklady RZ'!M579</f>
        <v>187.49368200000001</v>
      </c>
      <c r="N33" s="157">
        <f>'[1]Podklady RZ'!N579</f>
        <v>1142.5450970000002</v>
      </c>
      <c r="O33" s="164">
        <f>'[1]Podklady RZ'!O579</f>
        <v>3.6928983097953061E-2</v>
      </c>
      <c r="P33" s="81"/>
    </row>
    <row r="34" spans="1:16">
      <c r="A34" s="127" t="s">
        <v>303</v>
      </c>
      <c r="B34" s="232">
        <f>'[1]Podklady RZ'!B580</f>
        <v>134.15442599999997</v>
      </c>
      <c r="C34" s="157">
        <f>'[1]Podklady RZ'!C580</f>
        <v>85.814424000000002</v>
      </c>
      <c r="D34" s="233">
        <f>'[1]Podklady RZ'!D580</f>
        <v>71.756477000000004</v>
      </c>
      <c r="E34" s="157">
        <f>'[1]Podklady RZ'!E580</f>
        <v>48.723231000000006</v>
      </c>
      <c r="F34" s="157">
        <f>'[1]Podklady RZ'!F580</f>
        <v>21.000789999999999</v>
      </c>
      <c r="G34" s="157">
        <f>'[1]Podklady RZ'!G580</f>
        <v>13.698044000000001</v>
      </c>
      <c r="H34" s="232">
        <f>'[1]Podklady RZ'!H580</f>
        <v>11.594510000000001</v>
      </c>
      <c r="I34" s="157">
        <f>'[1]Podklady RZ'!I580</f>
        <v>12.228887</v>
      </c>
      <c r="J34" s="233">
        <f>'[1]Podklady RZ'!J580</f>
        <v>20.227616999999995</v>
      </c>
      <c r="K34" s="232">
        <f>'[1]Podklady RZ'!K580</f>
        <v>52.272053999999997</v>
      </c>
      <c r="L34" s="157">
        <f>'[1]Podklady RZ'!L580</f>
        <v>98.125900000000001</v>
      </c>
      <c r="M34" s="233">
        <f>'[1]Podklady RZ'!M580</f>
        <v>120.37983200000001</v>
      </c>
      <c r="N34" s="157">
        <f>'[1]Podklady RZ'!N580</f>
        <v>689.97619199999997</v>
      </c>
      <c r="O34" s="164">
        <f>'[1]Podklady RZ'!O580</f>
        <v>4.5394163929810077E-2</v>
      </c>
      <c r="P34" s="81"/>
    </row>
    <row r="35" spans="1:16">
      <c r="A35" s="127" t="s">
        <v>236</v>
      </c>
      <c r="B35" s="232">
        <f>'[1]Podklady RZ'!B581</f>
        <v>34.434590999999998</v>
      </c>
      <c r="C35" s="157">
        <f>'[1]Podklady RZ'!C581</f>
        <v>21.951281999999999</v>
      </c>
      <c r="D35" s="233">
        <f>'[1]Podklady RZ'!D581</f>
        <v>17.636517999999999</v>
      </c>
      <c r="E35" s="157">
        <f>'[1]Podklady RZ'!E581</f>
        <v>11.278407</v>
      </c>
      <c r="F35" s="157">
        <f>'[1]Podklady RZ'!F581</f>
        <v>3.4730960000000004</v>
      </c>
      <c r="G35" s="157">
        <f>'[1]Podklady RZ'!G581</f>
        <v>2.4540709999999999</v>
      </c>
      <c r="H35" s="232">
        <f>'[1]Podklady RZ'!H581</f>
        <v>1.781523</v>
      </c>
      <c r="I35" s="157">
        <f>'[1]Podklady RZ'!I581</f>
        <v>1.8578910000000002</v>
      </c>
      <c r="J35" s="233">
        <f>'[1]Podklady RZ'!J581</f>
        <v>3.975492</v>
      </c>
      <c r="K35" s="232">
        <f>'[1]Podklady RZ'!K581</f>
        <v>12.457701</v>
      </c>
      <c r="L35" s="157">
        <f>'[1]Podklady RZ'!L581</f>
        <v>24.430114</v>
      </c>
      <c r="M35" s="233">
        <f>'[1]Podklady RZ'!M581</f>
        <v>30.826609999999995</v>
      </c>
      <c r="N35" s="157">
        <f>'[1]Podklady RZ'!N581</f>
        <v>166.55729599999998</v>
      </c>
      <c r="O35" s="164">
        <f>'[1]Podklady RZ'!O581</f>
        <v>0.1106922220043358</v>
      </c>
      <c r="P35" s="81"/>
    </row>
    <row r="36" spans="1:16">
      <c r="A36" s="151" t="s">
        <v>328</v>
      </c>
      <c r="B36" s="65"/>
      <c r="C36" s="65"/>
      <c r="D36" s="8"/>
      <c r="F36" s="10"/>
      <c r="G36" s="10"/>
      <c r="H36" s="10"/>
      <c r="I36" s="10"/>
      <c r="J36" s="10"/>
      <c r="K36" s="10"/>
      <c r="O36" s="3"/>
    </row>
    <row r="37" spans="1:16">
      <c r="A37" s="151"/>
      <c r="B37" s="65"/>
      <c r="C37" s="65"/>
    </row>
    <row r="38" spans="1:16">
      <c r="B38" s="8"/>
      <c r="C38" s="8"/>
      <c r="D38" s="8"/>
    </row>
    <row r="39" spans="1:16">
      <c r="B39" s="8"/>
      <c r="C39" s="8"/>
      <c r="D39" s="8"/>
    </row>
    <row r="40" spans="1:16">
      <c r="B40" s="8"/>
      <c r="C40" s="8"/>
      <c r="D40" s="8"/>
      <c r="M40" s="10" t="s">
        <v>316</v>
      </c>
      <c r="N40" s="84">
        <f>O7</f>
        <v>9.2826969844016255E-2</v>
      </c>
    </row>
    <row r="41" spans="1:16">
      <c r="B41" s="1"/>
      <c r="C41" s="1"/>
      <c r="D41" s="1"/>
      <c r="M41" s="10" t="s">
        <v>215</v>
      </c>
      <c r="N41" s="84">
        <f>O8</f>
        <v>4.3918416250831684E-2</v>
      </c>
    </row>
    <row r="42" spans="1:16">
      <c r="B42" s="8"/>
      <c r="C42" s="8"/>
      <c r="D42" s="8"/>
      <c r="M42" s="10" t="s">
        <v>219</v>
      </c>
      <c r="N42" s="84">
        <f>O9</f>
        <v>4.8652995997875467E-2</v>
      </c>
    </row>
  </sheetData>
  <mergeCells count="6">
    <mergeCell ref="O5:O6"/>
    <mergeCell ref="B5:D5"/>
    <mergeCell ref="E5:G5"/>
    <mergeCell ref="H5:J5"/>
    <mergeCell ref="K5:M5"/>
    <mergeCell ref="N5:N6"/>
  </mergeCells>
  <conditionalFormatting sqref="O10:O25 O28:O35">
    <cfRule type="dataBar" priority="1">
      <dataBar>
        <cfvo type="num" val="0"/>
        <cfvo type="num" val="1"/>
        <color theme="9"/>
      </dataBar>
      <extLst>
        <ext xmlns:x14="http://schemas.microsoft.com/office/spreadsheetml/2009/9/main" uri="{B025F937-C7B1-47D3-B67F-A62EFF666E3E}">
          <x14:id>{5E295BF7-E565-466F-8F21-1E116498E39C}</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5E295BF7-E565-466F-8F21-1E116498E39C}">
            <x14:dataBar minLength="0" maxLength="100" gradient="0" direction="rightToLeft">
              <x14:cfvo type="num">
                <xm:f>0</xm:f>
              </x14:cfvo>
              <x14:cfvo type="num">
                <xm:f>1</xm:f>
              </x14:cfvo>
              <x14:negativeFillColor rgb="FFFF0000"/>
              <x14:axisColor rgb="FF000000"/>
            </x14:dataBar>
          </x14:cfRule>
          <xm:sqref>O10:O25 O28:O35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DB8D2-DF84-4C12-836F-ACB6CD53638E}">
  <sheetPr>
    <tabColor rgb="FF92D050"/>
  </sheetPr>
  <dimension ref="A1:D40"/>
  <sheetViews>
    <sheetView showGridLines="0" zoomScale="70" zoomScaleNormal="70" zoomScaleSheetLayoutView="100" workbookViewId="0">
      <selection activeCell="G33" sqref="G33"/>
    </sheetView>
  </sheetViews>
  <sheetFormatPr defaultColWidth="9.140625" defaultRowHeight="12"/>
  <cols>
    <col min="1" max="1" width="9" style="118" customWidth="1"/>
    <col min="2" max="2" width="90.42578125" style="118" customWidth="1"/>
    <col min="3" max="5" width="9.140625" style="118" customWidth="1"/>
    <col min="6" max="16384" width="9.140625" style="118"/>
  </cols>
  <sheetData>
    <row r="1" spans="1:4" s="242" customFormat="1" ht="20.25">
      <c r="A1" s="241" t="s">
        <v>157</v>
      </c>
    </row>
    <row r="2" spans="1:4" ht="4.5" customHeight="1"/>
    <row r="3" spans="1:4" ht="23.85" customHeight="1">
      <c r="A3" s="243" t="s">
        <v>69</v>
      </c>
      <c r="B3" s="244" t="s">
        <v>158</v>
      </c>
    </row>
    <row r="4" spans="1:4" ht="23.85" customHeight="1">
      <c r="A4" s="243" t="s">
        <v>159</v>
      </c>
      <c r="B4" s="244" t="s">
        <v>160</v>
      </c>
    </row>
    <row r="5" spans="1:4" s="246" customFormat="1" ht="23.85" customHeight="1">
      <c r="A5" s="243" t="s">
        <v>56</v>
      </c>
      <c r="B5" s="244" t="s">
        <v>161</v>
      </c>
      <c r="C5" s="245"/>
      <c r="D5" s="245"/>
    </row>
    <row r="6" spans="1:4" s="246" customFormat="1" ht="7.5" hidden="1" customHeight="1">
      <c r="A6" s="243"/>
      <c r="B6" s="244"/>
      <c r="C6" s="245"/>
      <c r="D6" s="245"/>
    </row>
    <row r="7" spans="1:4" s="246" customFormat="1" ht="23.85" customHeight="1">
      <c r="A7" s="243" t="s">
        <v>162</v>
      </c>
      <c r="B7" s="244" t="s">
        <v>163</v>
      </c>
    </row>
    <row r="8" spans="1:4" s="246" customFormat="1" ht="23.85" customHeight="1">
      <c r="A8" s="243" t="s">
        <v>164</v>
      </c>
      <c r="B8" s="244" t="s">
        <v>165</v>
      </c>
    </row>
    <row r="9" spans="1:4" s="246" customFormat="1" ht="7.5" customHeight="1">
      <c r="A9" s="243"/>
      <c r="B9" s="244"/>
      <c r="C9" s="245"/>
      <c r="D9" s="245"/>
    </row>
    <row r="10" spans="1:4" s="246" customFormat="1" ht="23.85" customHeight="1">
      <c r="A10" s="243" t="s">
        <v>51</v>
      </c>
      <c r="B10" s="244" t="s">
        <v>166</v>
      </c>
    </row>
    <row r="11" spans="1:4" s="246" customFormat="1" ht="23.85" customHeight="1">
      <c r="A11" s="243" t="s">
        <v>42</v>
      </c>
      <c r="B11" s="244" t="s">
        <v>167</v>
      </c>
    </row>
    <row r="12" spans="1:4" s="246" customFormat="1" ht="23.85" customHeight="1">
      <c r="A12" s="243" t="s">
        <v>43</v>
      </c>
      <c r="B12" s="244" t="s">
        <v>168</v>
      </c>
    </row>
    <row r="13" spans="1:4" s="246" customFormat="1" ht="23.85" customHeight="1">
      <c r="A13" s="243" t="s">
        <v>44</v>
      </c>
      <c r="B13" s="244" t="s">
        <v>169</v>
      </c>
    </row>
    <row r="14" spans="1:4" s="246" customFormat="1" ht="23.85" customHeight="1">
      <c r="A14" s="243" t="s">
        <v>54</v>
      </c>
      <c r="B14" s="244" t="s">
        <v>170</v>
      </c>
    </row>
    <row r="15" spans="1:4" s="246" customFormat="1" ht="23.85" customHeight="1">
      <c r="A15" s="243" t="s">
        <v>45</v>
      </c>
      <c r="B15" s="244" t="s">
        <v>171</v>
      </c>
    </row>
    <row r="16" spans="1:4" s="246" customFormat="1" ht="23.85" customHeight="1">
      <c r="A16" s="243" t="s">
        <v>46</v>
      </c>
      <c r="B16" s="244" t="s">
        <v>172</v>
      </c>
    </row>
    <row r="17" spans="1:2" s="246" customFormat="1" ht="23.85" customHeight="1">
      <c r="A17" s="243" t="s">
        <v>47</v>
      </c>
      <c r="B17" s="244" t="s">
        <v>173</v>
      </c>
    </row>
    <row r="18" spans="1:2" s="246" customFormat="1" ht="23.85" customHeight="1">
      <c r="A18" s="243" t="s">
        <v>48</v>
      </c>
      <c r="B18" s="244" t="s">
        <v>174</v>
      </c>
    </row>
    <row r="19" spans="1:2" s="246" customFormat="1" ht="23.85" customHeight="1">
      <c r="A19" s="243" t="s">
        <v>49</v>
      </c>
      <c r="B19" s="244" t="s">
        <v>175</v>
      </c>
    </row>
    <row r="20" spans="1:2" s="246" customFormat="1" ht="23.85" customHeight="1">
      <c r="A20" s="243" t="s">
        <v>50</v>
      </c>
      <c r="B20" s="244" t="s">
        <v>176</v>
      </c>
    </row>
    <row r="21" spans="1:2" s="246" customFormat="1" ht="23.85" customHeight="1">
      <c r="A21" s="243" t="s">
        <v>52</v>
      </c>
      <c r="B21" s="244" t="s">
        <v>177</v>
      </c>
    </row>
    <row r="22" spans="1:2" s="246" customFormat="1" ht="23.85" customHeight="1">
      <c r="A22" s="243" t="s">
        <v>53</v>
      </c>
      <c r="B22" s="244" t="s">
        <v>178</v>
      </c>
    </row>
    <row r="23" spans="1:2" s="246" customFormat="1" ht="23.85" customHeight="1">
      <c r="A23" s="243" t="s">
        <v>55</v>
      </c>
      <c r="B23" s="244" t="s">
        <v>179</v>
      </c>
    </row>
    <row r="24" spans="1:2" s="246" customFormat="1" ht="7.5" customHeight="1"/>
    <row r="25" spans="1:2" s="246" customFormat="1" ht="15">
      <c r="A25" s="245" t="s">
        <v>180</v>
      </c>
    </row>
    <row r="26" spans="1:2" s="244" customFormat="1" ht="23.85" customHeight="1">
      <c r="A26" s="244" t="s">
        <v>181</v>
      </c>
    </row>
    <row r="27" spans="1:2" s="246" customFormat="1" ht="15">
      <c r="A27" s="245" t="s">
        <v>182</v>
      </c>
    </row>
    <row r="28" spans="1:2" s="244" customFormat="1" ht="23.85" customHeight="1">
      <c r="A28" s="244" t="s">
        <v>183</v>
      </c>
    </row>
    <row r="29" spans="1:2" s="246" customFormat="1" ht="15">
      <c r="A29" s="245" t="s">
        <v>184</v>
      </c>
    </row>
    <row r="30" spans="1:2" s="244" customFormat="1" ht="37.5" customHeight="1">
      <c r="A30" s="263" t="s">
        <v>185</v>
      </c>
      <c r="B30" s="263"/>
    </row>
    <row r="31" spans="1:2" s="246" customFormat="1" ht="15">
      <c r="A31" s="245" t="s">
        <v>186</v>
      </c>
    </row>
    <row r="32" spans="1:2" s="244" customFormat="1" ht="23.85" customHeight="1">
      <c r="A32" s="244" t="s">
        <v>187</v>
      </c>
    </row>
    <row r="33" spans="1:2" s="246" customFormat="1" ht="15">
      <c r="A33" s="245" t="s">
        <v>188</v>
      </c>
    </row>
    <row r="34" spans="1:2" s="244" customFormat="1" ht="23.85" customHeight="1">
      <c r="A34" s="244" t="s">
        <v>189</v>
      </c>
      <c r="B34" s="247"/>
    </row>
    <row r="35" spans="1:2" s="246" customFormat="1" ht="15">
      <c r="A35" s="245" t="s">
        <v>190</v>
      </c>
    </row>
    <row r="36" spans="1:2" s="246" customFormat="1" ht="23.85" customHeight="1">
      <c r="A36" s="244" t="s">
        <v>191</v>
      </c>
      <c r="B36" s="247"/>
    </row>
    <row r="37" spans="1:2" s="246" customFormat="1" ht="15">
      <c r="A37" s="245" t="s">
        <v>192</v>
      </c>
    </row>
    <row r="38" spans="1:2" s="244" customFormat="1" ht="28.9" customHeight="1">
      <c r="A38" s="263" t="s">
        <v>193</v>
      </c>
      <c r="B38" s="263"/>
    </row>
    <row r="39" spans="1:2" s="246" customFormat="1" ht="15">
      <c r="A39" s="245" t="s">
        <v>194</v>
      </c>
    </row>
    <row r="40" spans="1:2" s="244" customFormat="1" ht="14.25">
      <c r="A40" s="244" t="s">
        <v>195</v>
      </c>
    </row>
  </sheetData>
  <mergeCells count="2">
    <mergeCell ref="A30:B30"/>
    <mergeCell ref="A38:B38"/>
  </mergeCells>
  <pageMargins left="0.31496062992125984" right="0.31496062992125984" top="0.35433070866141736" bottom="0.35433070866141736" header="0.31496062992125984" footer="0.19685039370078741"/>
  <pageSetup paperSize="9" orientation="portrait" r:id="rId1"/>
  <headerFooter differentFirst="1" scaleWithDoc="0">
    <oddFooter>&amp;C&amp;8&amp;P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40">
    <tabColor rgb="FF92D050"/>
  </sheetPr>
  <dimension ref="A1:U41"/>
  <sheetViews>
    <sheetView showGridLines="0" view="pageBreakPreview" zoomScaleNormal="70" zoomScaleSheetLayoutView="100" workbookViewId="0">
      <selection activeCell="B6" sqref="B6:M6"/>
    </sheetView>
  </sheetViews>
  <sheetFormatPr defaultColWidth="9.140625" defaultRowHeight="12"/>
  <cols>
    <col min="1" max="1" width="31.7109375" style="7" customWidth="1"/>
    <col min="2" max="7" width="7.7109375" style="7" customWidth="1"/>
    <col min="8" max="9" width="8" style="7" customWidth="1"/>
    <col min="10" max="10" width="8.7109375" style="7" customWidth="1"/>
    <col min="11" max="11" width="8" style="7" customWidth="1"/>
    <col min="12" max="12" width="8.28515625" style="7" customWidth="1"/>
    <col min="13" max="13" width="8.7109375" style="7" customWidth="1"/>
    <col min="14" max="14" width="8.42578125" style="7" customWidth="1"/>
    <col min="15" max="15" width="7.85546875" style="7" customWidth="1"/>
    <col min="16" max="21" width="9.140625" style="7" customWidth="1"/>
    <col min="22" max="16384" width="9.140625" style="7"/>
  </cols>
  <sheetData>
    <row r="1" spans="1:21" ht="18">
      <c r="A1" s="193" t="s">
        <v>329</v>
      </c>
      <c r="O1" s="195" t="str">
        <f>'3'!N1</f>
        <v>2022</v>
      </c>
    </row>
    <row r="2" spans="1:21" ht="1.5" customHeight="1">
      <c r="F2" s="10"/>
      <c r="G2" s="10"/>
      <c r="H2" s="10"/>
      <c r="I2" s="10"/>
      <c r="J2" s="10"/>
      <c r="K2" s="10"/>
    </row>
    <row r="3" spans="1:21" ht="12" customHeight="1">
      <c r="F3" s="10"/>
      <c r="G3" s="10"/>
      <c r="H3" s="10"/>
      <c r="I3" s="10"/>
      <c r="J3" s="10"/>
      <c r="K3" s="10"/>
    </row>
    <row r="4" spans="1:21">
      <c r="B4" s="22"/>
      <c r="C4" s="22"/>
      <c r="D4" s="22"/>
      <c r="E4" s="22"/>
      <c r="F4" s="10"/>
      <c r="K4" s="10"/>
      <c r="L4" s="9"/>
    </row>
    <row r="5" spans="1:21" ht="12.75" customHeight="1">
      <c r="A5" s="131"/>
      <c r="B5" s="271" t="s">
        <v>198</v>
      </c>
      <c r="C5" s="272"/>
      <c r="D5" s="273"/>
      <c r="E5" s="272" t="s">
        <v>199</v>
      </c>
      <c r="F5" s="272"/>
      <c r="G5" s="272"/>
      <c r="H5" s="271" t="s">
        <v>200</v>
      </c>
      <c r="I5" s="272"/>
      <c r="J5" s="273"/>
      <c r="K5" s="271" t="s">
        <v>201</v>
      </c>
      <c r="L5" s="272"/>
      <c r="M5" s="273"/>
      <c r="N5" s="274" t="s">
        <v>214</v>
      </c>
      <c r="O5" s="281" t="s">
        <v>309</v>
      </c>
    </row>
    <row r="6" spans="1:21">
      <c r="A6" s="130"/>
      <c r="B6" s="254" t="s">
        <v>202</v>
      </c>
      <c r="C6" s="255" t="s">
        <v>203</v>
      </c>
      <c r="D6" s="256" t="s">
        <v>204</v>
      </c>
      <c r="E6" s="255" t="s">
        <v>205</v>
      </c>
      <c r="F6" s="255" t="s">
        <v>206</v>
      </c>
      <c r="G6" s="255" t="s">
        <v>207</v>
      </c>
      <c r="H6" s="254" t="s">
        <v>208</v>
      </c>
      <c r="I6" s="255" t="s">
        <v>209</v>
      </c>
      <c r="J6" s="256" t="s">
        <v>210</v>
      </c>
      <c r="K6" s="254" t="s">
        <v>211</v>
      </c>
      <c r="L6" s="255" t="s">
        <v>212</v>
      </c>
      <c r="M6" s="256" t="s">
        <v>213</v>
      </c>
      <c r="N6" s="274"/>
      <c r="O6" s="281"/>
      <c r="P6" s="10"/>
      <c r="U6" s="10"/>
    </row>
    <row r="7" spans="1:21">
      <c r="A7" s="124" t="s">
        <v>310</v>
      </c>
      <c r="B7" s="230">
        <f>'[1]Podklady RZ'!B589</f>
        <v>1058.4918000000002</v>
      </c>
      <c r="C7" s="156">
        <f>'[1]Podklady RZ'!C589</f>
        <v>1058.4918000000002</v>
      </c>
      <c r="D7" s="231">
        <f>'[1]Podklady RZ'!D589</f>
        <v>1058.4918000000002</v>
      </c>
      <c r="E7" s="156">
        <f>'[1]Podklady RZ'!E589</f>
        <v>1050.9458000000002</v>
      </c>
      <c r="F7" s="156">
        <f>'[1]Podklady RZ'!F589</f>
        <v>1050.9458000000002</v>
      </c>
      <c r="G7" s="156">
        <f>'[1]Podklady RZ'!G589</f>
        <v>1050.4758000000004</v>
      </c>
      <c r="H7" s="230">
        <f>'[1]Podklady RZ'!H589</f>
        <v>1058.3618000000001</v>
      </c>
      <c r="I7" s="156">
        <f>'[1]Podklady RZ'!I589</f>
        <v>1058.3618000000001</v>
      </c>
      <c r="J7" s="231">
        <f>'[1]Podklady RZ'!J589</f>
        <v>1058.4118000000001</v>
      </c>
      <c r="K7" s="230">
        <f>'[1]Podklady RZ'!K589</f>
        <v>1038.7928000000006</v>
      </c>
      <c r="L7" s="156">
        <f>'[1]Podklady RZ'!L589</f>
        <v>1038.7928000000006</v>
      </c>
      <c r="M7" s="231">
        <f>'[1]Podklady RZ'!M589</f>
        <v>1038.6728000000005</v>
      </c>
      <c r="N7" s="156">
        <f>'[1]Podklady RZ'!N589</f>
        <v>1038.6728000000005</v>
      </c>
      <c r="O7" s="162">
        <f>'[1]Podklady RZ'!O589</f>
        <v>2.7588791752381329E-2</v>
      </c>
      <c r="P7" s="10"/>
      <c r="U7" s="56"/>
    </row>
    <row r="8" spans="1:21">
      <c r="A8" s="124" t="s">
        <v>311</v>
      </c>
      <c r="B8" s="230">
        <f>'[1]Podklady RZ'!B590</f>
        <v>840.97109000000023</v>
      </c>
      <c r="C8" s="156">
        <f>'[1]Podklady RZ'!C590</f>
        <v>597.7748959999999</v>
      </c>
      <c r="D8" s="231">
        <f>'[1]Podklady RZ'!D590</f>
        <v>542.97145500000011</v>
      </c>
      <c r="E8" s="156">
        <f>'[1]Podklady RZ'!E590</f>
        <v>420.50192100000004</v>
      </c>
      <c r="F8" s="156">
        <f>'[1]Podklady RZ'!F590</f>
        <v>280.21345299999996</v>
      </c>
      <c r="G8" s="156">
        <f>'[1]Podklady RZ'!G590</f>
        <v>217.58494100000004</v>
      </c>
      <c r="H8" s="230">
        <f>'[1]Podklady RZ'!H590</f>
        <v>216.39357299999986</v>
      </c>
      <c r="I8" s="156">
        <f>'[1]Podklady RZ'!I590</f>
        <v>191.89886999999999</v>
      </c>
      <c r="J8" s="231">
        <f>'[1]Podklady RZ'!J590</f>
        <v>260.03043799999989</v>
      </c>
      <c r="K8" s="230">
        <f>'[1]Podklady RZ'!K590</f>
        <v>439.64108300000015</v>
      </c>
      <c r="L8" s="156">
        <f>'[1]Podklady RZ'!L590</f>
        <v>635.22449800000015</v>
      </c>
      <c r="M8" s="231">
        <f>'[1]Podklady RZ'!M590</f>
        <v>749.85103699999991</v>
      </c>
      <c r="N8" s="156">
        <f>'[1]Podklady RZ'!N590</f>
        <v>5393.0572549999997</v>
      </c>
      <c r="O8" s="162">
        <f>'[1]Podklady RZ'!O590</f>
        <v>4.0599101579674668E-2</v>
      </c>
      <c r="P8" s="10"/>
      <c r="U8" s="56"/>
    </row>
    <row r="9" spans="1:21">
      <c r="A9" s="124" t="s">
        <v>312</v>
      </c>
      <c r="B9" s="230">
        <f>'[1]Podklady RZ'!B591</f>
        <v>617.62372100000005</v>
      </c>
      <c r="C9" s="156">
        <f>'[1]Podklady RZ'!C591</f>
        <v>437.19954300000001</v>
      </c>
      <c r="D9" s="231">
        <f>'[1]Podklady RZ'!D591</f>
        <v>385.68695399999996</v>
      </c>
      <c r="E9" s="156">
        <f>'[1]Podklady RZ'!E591</f>
        <v>301.14070700000002</v>
      </c>
      <c r="F9" s="156">
        <f>'[1]Podklady RZ'!F591</f>
        <v>163.39739400000002</v>
      </c>
      <c r="G9" s="156">
        <f>'[1]Podklady RZ'!G591</f>
        <v>107.47420200000001</v>
      </c>
      <c r="H9" s="230">
        <f>'[1]Podklady RZ'!H591</f>
        <v>108.39194600000003</v>
      </c>
      <c r="I9" s="156">
        <f>'[1]Podklady RZ'!I591</f>
        <v>90.504042999999996</v>
      </c>
      <c r="J9" s="231">
        <f>'[1]Podklady RZ'!J591</f>
        <v>145.043116</v>
      </c>
      <c r="K9" s="230">
        <f>'[1]Podklady RZ'!K591</f>
        <v>301.33376200000004</v>
      </c>
      <c r="L9" s="156">
        <f>'[1]Podklady RZ'!L591</f>
        <v>468.34730999999999</v>
      </c>
      <c r="M9" s="231">
        <f>'[1]Podklady RZ'!M591</f>
        <v>586.77221899999995</v>
      </c>
      <c r="N9" s="156">
        <f>'[1]Podklady RZ'!N591</f>
        <v>3712.9149170000005</v>
      </c>
      <c r="O9" s="163">
        <f>'[1]Podklady RZ'!O591</f>
        <v>5.0860044852979805E-2</v>
      </c>
      <c r="P9" s="81"/>
      <c r="U9" s="83"/>
    </row>
    <row r="10" spans="1:21">
      <c r="A10" s="127" t="s">
        <v>223</v>
      </c>
      <c r="B10" s="232">
        <f>'[1]Podklady RZ'!B592</f>
        <v>115.45445699999999</v>
      </c>
      <c r="C10" s="157">
        <f>'[1]Podklady RZ'!C592</f>
        <v>112.81042800000002</v>
      </c>
      <c r="D10" s="233">
        <f>'[1]Podklady RZ'!D592</f>
        <v>107.20579800000003</v>
      </c>
      <c r="E10" s="157">
        <f>'[1]Podklady RZ'!E592</f>
        <v>91.922934999999995</v>
      </c>
      <c r="F10" s="157">
        <f>'[1]Podklady RZ'!F592</f>
        <v>41.007922000000001</v>
      </c>
      <c r="G10" s="157">
        <f>'[1]Podklady RZ'!G592</f>
        <v>41.833663999999999</v>
      </c>
      <c r="H10" s="232">
        <f>'[1]Podklady RZ'!H592</f>
        <v>70.809719000000015</v>
      </c>
      <c r="I10" s="157">
        <f>'[1]Podklady RZ'!I592</f>
        <v>46.875933000000003</v>
      </c>
      <c r="J10" s="233">
        <f>'[1]Podklady RZ'!J592</f>
        <v>44.224936999999997</v>
      </c>
      <c r="K10" s="232">
        <f>'[1]Podklady RZ'!K592</f>
        <v>78.142921000000015</v>
      </c>
      <c r="L10" s="157">
        <f>'[1]Podklady RZ'!L592</f>
        <v>110.27502700000001</v>
      </c>
      <c r="M10" s="233">
        <f>'[1]Podklady RZ'!M592</f>
        <v>149.17372599999999</v>
      </c>
      <c r="N10" s="157">
        <f>'[1]Podklady RZ'!N592</f>
        <v>1009.737467</v>
      </c>
      <c r="O10" s="164">
        <f>'[1]Podklady RZ'!O592</f>
        <v>0.1108579836732479</v>
      </c>
      <c r="P10" s="81"/>
      <c r="U10" s="97"/>
    </row>
    <row r="11" spans="1:21">
      <c r="A11" s="127" t="s">
        <v>224</v>
      </c>
      <c r="B11" s="232">
        <f>'[1]Podklady RZ'!B593</f>
        <v>7.1911400000000008</v>
      </c>
      <c r="C11" s="157">
        <f>'[1]Podklady RZ'!C593</f>
        <v>5.5658700000000003</v>
      </c>
      <c r="D11" s="233">
        <f>'[1]Podklady RZ'!D593</f>
        <v>5.2834500000000002</v>
      </c>
      <c r="E11" s="157">
        <f>'[1]Podklady RZ'!E593</f>
        <v>4.4308399999999999</v>
      </c>
      <c r="F11" s="157">
        <f>'[1]Podklady RZ'!F593</f>
        <v>2.4152000000000005</v>
      </c>
      <c r="G11" s="157">
        <f>'[1]Podklady RZ'!G593</f>
        <v>1.9671899999999998</v>
      </c>
      <c r="H11" s="232">
        <f>'[1]Podklady RZ'!H593</f>
        <v>2.2325399999999997</v>
      </c>
      <c r="I11" s="157">
        <f>'[1]Podklady RZ'!I593</f>
        <v>2.0522</v>
      </c>
      <c r="J11" s="233">
        <f>'[1]Podklady RZ'!J593</f>
        <v>2.7480000000000002</v>
      </c>
      <c r="K11" s="232">
        <f>'[1]Podklady RZ'!K593</f>
        <v>4.8314500000000002</v>
      </c>
      <c r="L11" s="157">
        <f>'[1]Podklady RZ'!L593</f>
        <v>6.0990700000000002</v>
      </c>
      <c r="M11" s="233">
        <f>'[1]Podklady RZ'!M593</f>
        <v>6.9430800000000001</v>
      </c>
      <c r="N11" s="157">
        <f>'[1]Podklady RZ'!N593</f>
        <v>51.760030000000008</v>
      </c>
      <c r="O11" s="164">
        <f>'[1]Podklady RZ'!O593</f>
        <v>0.10446296128294698</v>
      </c>
      <c r="P11" s="81"/>
      <c r="U11" s="97"/>
    </row>
    <row r="12" spans="1:21">
      <c r="A12" s="127" t="s">
        <v>225</v>
      </c>
      <c r="B12" s="232">
        <f>'[1]Podklady RZ'!B594</f>
        <v>0</v>
      </c>
      <c r="C12" s="157">
        <f>'[1]Podklady RZ'!C594</f>
        <v>0</v>
      </c>
      <c r="D12" s="233">
        <f>'[1]Podklady RZ'!D594</f>
        <v>0</v>
      </c>
      <c r="E12" s="157">
        <f>'[1]Podklady RZ'!E594</f>
        <v>0</v>
      </c>
      <c r="F12" s="157">
        <f>'[1]Podklady RZ'!F594</f>
        <v>0</v>
      </c>
      <c r="G12" s="157">
        <f>'[1]Podklady RZ'!G594</f>
        <v>0</v>
      </c>
      <c r="H12" s="232">
        <f>'[1]Podklady RZ'!H594</f>
        <v>0</v>
      </c>
      <c r="I12" s="157">
        <f>'[1]Podklady RZ'!I594</f>
        <v>0</v>
      </c>
      <c r="J12" s="233">
        <f>'[1]Podklady RZ'!J594</f>
        <v>0</v>
      </c>
      <c r="K12" s="232">
        <f>'[1]Podklady RZ'!K594</f>
        <v>0</v>
      </c>
      <c r="L12" s="157">
        <f>'[1]Podklady RZ'!L594</f>
        <v>0</v>
      </c>
      <c r="M12" s="233">
        <f>'[1]Podklady RZ'!M594</f>
        <v>0</v>
      </c>
      <c r="N12" s="157">
        <f>'[1]Podklady RZ'!N594</f>
        <v>0</v>
      </c>
      <c r="O12" s="164">
        <f>'[1]Podklady RZ'!O594</f>
        <v>0</v>
      </c>
      <c r="P12" s="81"/>
      <c r="U12" s="97"/>
    </row>
    <row r="13" spans="1:21">
      <c r="A13" s="127" t="s">
        <v>226</v>
      </c>
      <c r="B13" s="232">
        <f>'[1]Podklady RZ'!B595</f>
        <v>0.22666</v>
      </c>
      <c r="C13" s="157">
        <f>'[1]Podklady RZ'!C595</f>
        <v>0.21702000000000002</v>
      </c>
      <c r="D13" s="233">
        <f>'[1]Podklady RZ'!D595</f>
        <v>0.22266</v>
      </c>
      <c r="E13" s="157">
        <f>'[1]Podklady RZ'!E595</f>
        <v>0.28782000000000002</v>
      </c>
      <c r="F13" s="157">
        <f>'[1]Podklady RZ'!F595</f>
        <v>0.28314</v>
      </c>
      <c r="G13" s="157">
        <f>'[1]Podklady RZ'!G595</f>
        <v>0.40003</v>
      </c>
      <c r="H13" s="232">
        <f>'[1]Podklady RZ'!H595</f>
        <v>0.42202999999999996</v>
      </c>
      <c r="I13" s="157">
        <f>'[1]Podklady RZ'!I595</f>
        <v>0.42838999999999999</v>
      </c>
      <c r="J13" s="233">
        <f>'[1]Podklady RZ'!J595</f>
        <v>0.33094999999999997</v>
      </c>
      <c r="K13" s="232">
        <f>'[1]Podklady RZ'!K595</f>
        <v>0.26242000000000004</v>
      </c>
      <c r="L13" s="157">
        <f>'[1]Podklady RZ'!L595</f>
        <v>0.22233</v>
      </c>
      <c r="M13" s="233">
        <f>'[1]Podklady RZ'!M595</f>
        <v>0.22713</v>
      </c>
      <c r="N13" s="157">
        <f>'[1]Podklady RZ'!N595</f>
        <v>3.5305799999999996</v>
      </c>
      <c r="O13" s="164">
        <f>'[1]Podklady RZ'!O595</f>
        <v>3.9998572070304661E-2</v>
      </c>
      <c r="P13" s="81"/>
      <c r="U13" s="97"/>
    </row>
    <row r="14" spans="1:21">
      <c r="A14" s="127" t="s">
        <v>227</v>
      </c>
      <c r="B14" s="232">
        <f>'[1]Podklady RZ'!B596</f>
        <v>0.13</v>
      </c>
      <c r="C14" s="157">
        <f>'[1]Podklady RZ'!C596</f>
        <v>0.112</v>
      </c>
      <c r="D14" s="233">
        <f>'[1]Podklady RZ'!D596</f>
        <v>9.5000000000000001E-2</v>
      </c>
      <c r="E14" s="157">
        <f>'[1]Podklady RZ'!E596</f>
        <v>7.0000000000000007E-2</v>
      </c>
      <c r="F14" s="157">
        <f>'[1]Podklady RZ'!F596</f>
        <v>5.1999999999999998E-2</v>
      </c>
      <c r="G14" s="157">
        <f>'[1]Podklady RZ'!G596</f>
        <v>1.4999999999999999E-2</v>
      </c>
      <c r="H14" s="232">
        <f>'[1]Podklady RZ'!H596</f>
        <v>1.7999999999999999E-2</v>
      </c>
      <c r="I14" s="157">
        <f>'[1]Podklady RZ'!I596</f>
        <v>2.1000000000000001E-2</v>
      </c>
      <c r="J14" s="233">
        <f>'[1]Podklady RZ'!J596</f>
        <v>8.1000000000000003E-2</v>
      </c>
      <c r="K14" s="232">
        <f>'[1]Podklady RZ'!K596</f>
        <v>9.9000000000000005E-2</v>
      </c>
      <c r="L14" s="157">
        <f>'[1]Podklady RZ'!L596</f>
        <v>0.111</v>
      </c>
      <c r="M14" s="233">
        <f>'[1]Podklady RZ'!M596</f>
        <v>0.13200000000000001</v>
      </c>
      <c r="N14" s="157">
        <f>'[1]Podklady RZ'!N596</f>
        <v>0.93599999999999994</v>
      </c>
      <c r="O14" s="164">
        <f>'[1]Podklady RZ'!O596</f>
        <v>9.9373755299920347E-3</v>
      </c>
      <c r="P14" s="81"/>
      <c r="U14" s="97"/>
    </row>
    <row r="15" spans="1:21">
      <c r="A15" s="127" t="s">
        <v>228</v>
      </c>
      <c r="B15" s="232">
        <f>'[1]Podklady RZ'!B597</f>
        <v>0</v>
      </c>
      <c r="C15" s="157">
        <f>'[1]Podklady RZ'!C597</f>
        <v>0</v>
      </c>
      <c r="D15" s="233">
        <f>'[1]Podklady RZ'!D597</f>
        <v>0</v>
      </c>
      <c r="E15" s="157">
        <f>'[1]Podklady RZ'!E597</f>
        <v>0</v>
      </c>
      <c r="F15" s="157">
        <f>'[1]Podklady RZ'!F597</f>
        <v>0</v>
      </c>
      <c r="G15" s="157">
        <f>'[1]Podklady RZ'!G597</f>
        <v>0</v>
      </c>
      <c r="H15" s="232">
        <f>'[1]Podklady RZ'!H597</f>
        <v>0</v>
      </c>
      <c r="I15" s="157">
        <f>'[1]Podklady RZ'!I597</f>
        <v>0</v>
      </c>
      <c r="J15" s="233">
        <f>'[1]Podklady RZ'!J597</f>
        <v>0</v>
      </c>
      <c r="K15" s="232">
        <f>'[1]Podklady RZ'!K597</f>
        <v>0</v>
      </c>
      <c r="L15" s="157">
        <f>'[1]Podklady RZ'!L597</f>
        <v>0</v>
      </c>
      <c r="M15" s="233">
        <f>'[1]Podklady RZ'!M597</f>
        <v>0</v>
      </c>
      <c r="N15" s="157">
        <f>'[1]Podklady RZ'!N597</f>
        <v>0</v>
      </c>
      <c r="O15" s="164">
        <f>'[1]Podklady RZ'!O597</f>
        <v>0</v>
      </c>
      <c r="P15" s="81"/>
      <c r="U15" s="97"/>
    </row>
    <row r="16" spans="1:21">
      <c r="A16" s="127" t="s">
        <v>229</v>
      </c>
      <c r="B16" s="232">
        <f>'[1]Podklady RZ'!B598</f>
        <v>366.01078999999999</v>
      </c>
      <c r="C16" s="157">
        <f>'[1]Podklady RZ'!C598</f>
        <v>218.76832400000004</v>
      </c>
      <c r="D16" s="233">
        <f>'[1]Podklady RZ'!D598</f>
        <v>176.40865100000002</v>
      </c>
      <c r="E16" s="157">
        <f>'[1]Podklady RZ'!E598</f>
        <v>132.00291300000001</v>
      </c>
      <c r="F16" s="157">
        <f>'[1]Podklady RZ'!F598</f>
        <v>70.994128999999987</v>
      </c>
      <c r="G16" s="157">
        <f>'[1]Podklady RZ'!G598</f>
        <v>25.841087999999999</v>
      </c>
      <c r="H16" s="232">
        <f>'[1]Podklady RZ'!H598</f>
        <v>1.5004999999999999</v>
      </c>
      <c r="I16" s="157">
        <f>'[1]Podklady RZ'!I598</f>
        <v>3.1975010000000004</v>
      </c>
      <c r="J16" s="233">
        <f>'[1]Podklady RZ'!J598</f>
        <v>67.116948000000008</v>
      </c>
      <c r="K16" s="232">
        <f>'[1]Podklady RZ'!K598</f>
        <v>140.567059</v>
      </c>
      <c r="L16" s="157">
        <f>'[1]Podklady RZ'!L598</f>
        <v>242.62938299999999</v>
      </c>
      <c r="M16" s="233">
        <f>'[1]Podklady RZ'!M598</f>
        <v>315.90220699999998</v>
      </c>
      <c r="N16" s="157">
        <f>'[1]Podklady RZ'!N598</f>
        <v>1760.9394929999999</v>
      </c>
      <c r="O16" s="164">
        <f>'[1]Podklady RZ'!O598</f>
        <v>5.7406752157394214E-2</v>
      </c>
      <c r="P16" s="81"/>
      <c r="U16" s="97"/>
    </row>
    <row r="17" spans="1:21">
      <c r="A17" s="127" t="s">
        <v>230</v>
      </c>
      <c r="B17" s="232">
        <f>'[1]Podklady RZ'!B599</f>
        <v>0</v>
      </c>
      <c r="C17" s="157">
        <f>'[1]Podklady RZ'!C599</f>
        <v>0</v>
      </c>
      <c r="D17" s="233">
        <f>'[1]Podklady RZ'!D599</f>
        <v>0</v>
      </c>
      <c r="E17" s="157">
        <f>'[1]Podklady RZ'!E599</f>
        <v>0</v>
      </c>
      <c r="F17" s="157">
        <f>'[1]Podklady RZ'!F599</f>
        <v>0</v>
      </c>
      <c r="G17" s="157">
        <f>'[1]Podklady RZ'!G599</f>
        <v>0</v>
      </c>
      <c r="H17" s="232">
        <f>'[1]Podklady RZ'!H599</f>
        <v>0</v>
      </c>
      <c r="I17" s="157">
        <f>'[1]Podklady RZ'!I599</f>
        <v>0</v>
      </c>
      <c r="J17" s="233">
        <f>'[1]Podklady RZ'!J599</f>
        <v>0</v>
      </c>
      <c r="K17" s="232">
        <f>'[1]Podklady RZ'!K599</f>
        <v>0</v>
      </c>
      <c r="L17" s="157">
        <f>'[1]Podklady RZ'!L599</f>
        <v>0</v>
      </c>
      <c r="M17" s="233">
        <f>'[1]Podklady RZ'!M599</f>
        <v>0</v>
      </c>
      <c r="N17" s="157">
        <f>'[1]Podklady RZ'!N599</f>
        <v>0</v>
      </c>
      <c r="O17" s="164">
        <f>'[1]Podklady RZ'!O599</f>
        <v>0</v>
      </c>
      <c r="P17" s="81"/>
      <c r="U17" s="97"/>
    </row>
    <row r="18" spans="1:21">
      <c r="A18" s="127" t="s">
        <v>231</v>
      </c>
      <c r="B18" s="232">
        <f>'[1]Podklady RZ'!B600</f>
        <v>0</v>
      </c>
      <c r="C18" s="157">
        <f>'[1]Podklady RZ'!C600</f>
        <v>0</v>
      </c>
      <c r="D18" s="233">
        <f>'[1]Podklady RZ'!D600</f>
        <v>0</v>
      </c>
      <c r="E18" s="157">
        <f>'[1]Podklady RZ'!E600</f>
        <v>0</v>
      </c>
      <c r="F18" s="157">
        <f>'[1]Podklady RZ'!F600</f>
        <v>0</v>
      </c>
      <c r="G18" s="157">
        <f>'[1]Podklady RZ'!G600</f>
        <v>0</v>
      </c>
      <c r="H18" s="232">
        <f>'[1]Podklady RZ'!H600</f>
        <v>0</v>
      </c>
      <c r="I18" s="157">
        <f>'[1]Podklady RZ'!I600</f>
        <v>0</v>
      </c>
      <c r="J18" s="233">
        <f>'[1]Podklady RZ'!J600</f>
        <v>0</v>
      </c>
      <c r="K18" s="232">
        <f>'[1]Podklady RZ'!K600</f>
        <v>0</v>
      </c>
      <c r="L18" s="157">
        <f>'[1]Podklady RZ'!L600</f>
        <v>0</v>
      </c>
      <c r="M18" s="233">
        <f>'[1]Podklady RZ'!M600</f>
        <v>0</v>
      </c>
      <c r="N18" s="157">
        <f>'[1]Podklady RZ'!N600</f>
        <v>0</v>
      </c>
      <c r="O18" s="164">
        <f>'[1]Podklady RZ'!O600</f>
        <v>0</v>
      </c>
      <c r="P18" s="81"/>
      <c r="U18" s="97"/>
    </row>
    <row r="19" spans="1:21">
      <c r="A19" s="127" t="s">
        <v>232</v>
      </c>
      <c r="B19" s="232">
        <f>'[1]Podklady RZ'!B601</f>
        <v>0</v>
      </c>
      <c r="C19" s="157">
        <f>'[1]Podklady RZ'!C601</f>
        <v>0</v>
      </c>
      <c r="D19" s="233">
        <f>'[1]Podklady RZ'!D601</f>
        <v>0</v>
      </c>
      <c r="E19" s="157">
        <f>'[1]Podklady RZ'!E601</f>
        <v>0</v>
      </c>
      <c r="F19" s="157">
        <f>'[1]Podklady RZ'!F601</f>
        <v>0</v>
      </c>
      <c r="G19" s="157">
        <f>'[1]Podklady RZ'!G601</f>
        <v>0</v>
      </c>
      <c r="H19" s="232">
        <f>'[1]Podklady RZ'!H601</f>
        <v>0</v>
      </c>
      <c r="I19" s="157">
        <f>'[1]Podklady RZ'!I601</f>
        <v>0</v>
      </c>
      <c r="J19" s="233">
        <f>'[1]Podklady RZ'!J601</f>
        <v>0</v>
      </c>
      <c r="K19" s="232">
        <f>'[1]Podklady RZ'!K601</f>
        <v>0</v>
      </c>
      <c r="L19" s="157">
        <f>'[1]Podklady RZ'!L601</f>
        <v>0</v>
      </c>
      <c r="M19" s="233">
        <f>'[1]Podklady RZ'!M601</f>
        <v>0</v>
      </c>
      <c r="N19" s="157">
        <f>'[1]Podklady RZ'!N601</f>
        <v>0</v>
      </c>
      <c r="O19" s="164">
        <f>'[1]Podklady RZ'!O601</f>
        <v>0</v>
      </c>
      <c r="P19" s="81"/>
      <c r="U19" s="97"/>
    </row>
    <row r="20" spans="1:21">
      <c r="A20" s="127" t="s">
        <v>233</v>
      </c>
      <c r="B20" s="232">
        <f>'[1]Podklady RZ'!B602</f>
        <v>0</v>
      </c>
      <c r="C20" s="157">
        <f>'[1]Podklady RZ'!C602</f>
        <v>0</v>
      </c>
      <c r="D20" s="233">
        <f>'[1]Podklady RZ'!D602</f>
        <v>0</v>
      </c>
      <c r="E20" s="157">
        <f>'[1]Podklady RZ'!E602</f>
        <v>0</v>
      </c>
      <c r="F20" s="157">
        <f>'[1]Podklady RZ'!F602</f>
        <v>0</v>
      </c>
      <c r="G20" s="157">
        <f>'[1]Podklady RZ'!G602</f>
        <v>0</v>
      </c>
      <c r="H20" s="232">
        <f>'[1]Podklady RZ'!H602</f>
        <v>0</v>
      </c>
      <c r="I20" s="157">
        <f>'[1]Podklady RZ'!I602</f>
        <v>0</v>
      </c>
      <c r="J20" s="233">
        <f>'[1]Podklady RZ'!J602</f>
        <v>0</v>
      </c>
      <c r="K20" s="232">
        <f>'[1]Podklady RZ'!K602</f>
        <v>0</v>
      </c>
      <c r="L20" s="157">
        <f>'[1]Podklady RZ'!L602</f>
        <v>0</v>
      </c>
      <c r="M20" s="233">
        <f>'[1]Podklady RZ'!M602</f>
        <v>0</v>
      </c>
      <c r="N20" s="157">
        <f>'[1]Podklady RZ'!N602</f>
        <v>0</v>
      </c>
      <c r="O20" s="164">
        <f>'[1]Podklady RZ'!O602</f>
        <v>0</v>
      </c>
      <c r="P20" s="81"/>
      <c r="U20" s="97"/>
    </row>
    <row r="21" spans="1:21">
      <c r="A21" s="127" t="s">
        <v>234</v>
      </c>
      <c r="B21" s="232">
        <f>'[1]Podklady RZ'!B603</f>
        <v>32.513123</v>
      </c>
      <c r="C21" s="157">
        <f>'[1]Podklady RZ'!C603</f>
        <v>26.312691999999998</v>
      </c>
      <c r="D21" s="233">
        <f>'[1]Podklady RZ'!D603</f>
        <v>30.979655999999999</v>
      </c>
      <c r="E21" s="157">
        <f>'[1]Podklady RZ'!E603</f>
        <v>27.931625</v>
      </c>
      <c r="F21" s="157">
        <f>'[1]Podklady RZ'!F603</f>
        <v>21.869756000000002</v>
      </c>
      <c r="G21" s="157">
        <f>'[1]Podklady RZ'!G603</f>
        <v>17.650209999999998</v>
      </c>
      <c r="H21" s="232">
        <f>'[1]Podklady RZ'!H603</f>
        <v>16.474519000000001</v>
      </c>
      <c r="I21" s="157">
        <f>'[1]Podklady RZ'!I603</f>
        <v>17.040260999999997</v>
      </c>
      <c r="J21" s="233">
        <f>'[1]Podklady RZ'!J603</f>
        <v>1.6910000000000001</v>
      </c>
      <c r="K21" s="232">
        <f>'[1]Podklady RZ'!K603</f>
        <v>28.890432000000001</v>
      </c>
      <c r="L21" s="157">
        <f>'[1]Podklady RZ'!L603</f>
        <v>34.257075999999998</v>
      </c>
      <c r="M21" s="233">
        <f>'[1]Podklady RZ'!M603</f>
        <v>26.525227999999998</v>
      </c>
      <c r="N21" s="157">
        <f>'[1]Podklady RZ'!N603</f>
        <v>282.13557800000001</v>
      </c>
      <c r="O21" s="164">
        <f>'[1]Podklady RZ'!O603</f>
        <v>8.5312745436737975E-2</v>
      </c>
      <c r="P21" s="81"/>
      <c r="U21" s="97"/>
    </row>
    <row r="22" spans="1:21">
      <c r="A22" s="127" t="s">
        <v>235</v>
      </c>
      <c r="B22" s="232">
        <f>'[1]Podklady RZ'!B604</f>
        <v>7.0000000000000007E-2</v>
      </c>
      <c r="C22" s="157">
        <f>'[1]Podklady RZ'!C604</f>
        <v>8.9999999999999993E-3</v>
      </c>
      <c r="D22" s="233">
        <f>'[1]Podklady RZ'!D604</f>
        <v>1.2999999999999999E-2</v>
      </c>
      <c r="E22" s="157">
        <f>'[1]Podklady RZ'!E604</f>
        <v>1.7000000000000001E-2</v>
      </c>
      <c r="F22" s="157">
        <f>'[1]Podklady RZ'!F604</f>
        <v>0.02</v>
      </c>
      <c r="G22" s="157">
        <f>'[1]Podklady RZ'!G604</f>
        <v>1.7999999999999999E-2</v>
      </c>
      <c r="H22" s="232">
        <f>'[1]Podklady RZ'!H604</f>
        <v>2.4E-2</v>
      </c>
      <c r="I22" s="157">
        <f>'[1]Podklady RZ'!I604</f>
        <v>0.01</v>
      </c>
      <c r="J22" s="233">
        <f>'[1]Podklady RZ'!J604</f>
        <v>0.114</v>
      </c>
      <c r="K22" s="232">
        <f>'[1]Podklady RZ'!K604</f>
        <v>0.05</v>
      </c>
      <c r="L22" s="157">
        <f>'[1]Podklady RZ'!L604</f>
        <v>0.02</v>
      </c>
      <c r="M22" s="233">
        <f>'[1]Podklady RZ'!M604</f>
        <v>0</v>
      </c>
      <c r="N22" s="157">
        <f>'[1]Podklady RZ'!N604</f>
        <v>0.36499999999999999</v>
      </c>
      <c r="O22" s="164">
        <f>'[1]Podklady RZ'!O604</f>
        <v>1.7072824060399596E-4</v>
      </c>
      <c r="P22" s="81"/>
      <c r="U22" s="97"/>
    </row>
    <row r="23" spans="1:21">
      <c r="A23" s="127" t="s">
        <v>236</v>
      </c>
      <c r="B23" s="232">
        <f>'[1]Podklady RZ'!B605</f>
        <v>0</v>
      </c>
      <c r="C23" s="157">
        <f>'[1]Podklady RZ'!C605</f>
        <v>0</v>
      </c>
      <c r="D23" s="233">
        <f>'[1]Podklady RZ'!D605</f>
        <v>0</v>
      </c>
      <c r="E23" s="157">
        <f>'[1]Podklady RZ'!E605</f>
        <v>0</v>
      </c>
      <c r="F23" s="157">
        <f>'[1]Podklady RZ'!F605</f>
        <v>0</v>
      </c>
      <c r="G23" s="157">
        <f>'[1]Podklady RZ'!G605</f>
        <v>0</v>
      </c>
      <c r="H23" s="232">
        <f>'[1]Podklady RZ'!H605</f>
        <v>0</v>
      </c>
      <c r="I23" s="157">
        <f>'[1]Podklady RZ'!I605</f>
        <v>0</v>
      </c>
      <c r="J23" s="233">
        <f>'[1]Podklady RZ'!J605</f>
        <v>0</v>
      </c>
      <c r="K23" s="232">
        <f>'[1]Podklady RZ'!K605</f>
        <v>0</v>
      </c>
      <c r="L23" s="157">
        <f>'[1]Podklady RZ'!L605</f>
        <v>0</v>
      </c>
      <c r="M23" s="233">
        <f>'[1]Podklady RZ'!M605</f>
        <v>0</v>
      </c>
      <c r="N23" s="157">
        <f>'[1]Podklady RZ'!N605</f>
        <v>0</v>
      </c>
      <c r="O23" s="164">
        <f>'[1]Podklady RZ'!O605</f>
        <v>0</v>
      </c>
      <c r="P23" s="81"/>
      <c r="U23" s="97"/>
    </row>
    <row r="24" spans="1:21">
      <c r="A24" s="127" t="s">
        <v>237</v>
      </c>
      <c r="B24" s="232">
        <f>'[1]Podklady RZ'!B606</f>
        <v>3.0876999999999998E-2</v>
      </c>
      <c r="C24" s="157">
        <f>'[1]Podklady RZ'!C606</f>
        <v>4.1003080000000001</v>
      </c>
      <c r="D24" s="233">
        <f>'[1]Podklady RZ'!D606</f>
        <v>3.029344</v>
      </c>
      <c r="E24" s="157">
        <f>'[1]Podklady RZ'!E606</f>
        <v>1.1330000000000001E-3</v>
      </c>
      <c r="F24" s="157">
        <f>'[1]Podklady RZ'!F606</f>
        <v>1.2244E-2</v>
      </c>
      <c r="G24" s="157">
        <f>'[1]Podklady RZ'!G606</f>
        <v>1.4789999999999999E-2</v>
      </c>
      <c r="H24" s="232">
        <f>'[1]Podklady RZ'!H606</f>
        <v>3.4481000000000005E-2</v>
      </c>
      <c r="I24" s="157">
        <f>'[1]Podklady RZ'!I606</f>
        <v>2.4739000000000001E-2</v>
      </c>
      <c r="J24" s="233">
        <f>'[1]Podklady RZ'!J606</f>
        <v>0</v>
      </c>
      <c r="K24" s="232">
        <f>'[1]Podklady RZ'!K606</f>
        <v>0.37556799999999996</v>
      </c>
      <c r="L24" s="157">
        <f>'[1]Podklady RZ'!L606</f>
        <v>2.2924E-2</v>
      </c>
      <c r="M24" s="233">
        <f>'[1]Podklady RZ'!M606</f>
        <v>0.10777200000000001</v>
      </c>
      <c r="N24" s="157">
        <f>'[1]Podklady RZ'!N606</f>
        <v>7.7541800000000007</v>
      </c>
      <c r="O24" s="164">
        <f>'[1]Podklady RZ'!O606</f>
        <v>3.7394776884979865E-2</v>
      </c>
      <c r="P24" s="81"/>
      <c r="U24" s="97"/>
    </row>
    <row r="25" spans="1:21">
      <c r="A25" s="127" t="s">
        <v>238</v>
      </c>
      <c r="B25" s="232">
        <f>'[1]Podklady RZ'!B607</f>
        <v>95.996673999999999</v>
      </c>
      <c r="C25" s="157">
        <f>'[1]Podklady RZ'!C607</f>
        <v>69.303900999999996</v>
      </c>
      <c r="D25" s="233">
        <f>'[1]Podklady RZ'!D607</f>
        <v>62.449394999999996</v>
      </c>
      <c r="E25" s="157">
        <f>'[1]Podklady RZ'!E607</f>
        <v>44.476441000000015</v>
      </c>
      <c r="F25" s="157">
        <f>'[1]Podklady RZ'!F607</f>
        <v>26.743003000000005</v>
      </c>
      <c r="G25" s="157">
        <f>'[1]Podklady RZ'!G607</f>
        <v>19.734229999999997</v>
      </c>
      <c r="H25" s="232">
        <f>'[1]Podklady RZ'!H607</f>
        <v>16.876157000000003</v>
      </c>
      <c r="I25" s="157">
        <f>'[1]Podklady RZ'!I607</f>
        <v>20.854019000000001</v>
      </c>
      <c r="J25" s="233">
        <f>'[1]Podklady RZ'!J607</f>
        <v>28.736281000000002</v>
      </c>
      <c r="K25" s="232">
        <f>'[1]Podklady RZ'!K607</f>
        <v>48.114912000000004</v>
      </c>
      <c r="L25" s="157">
        <f>'[1]Podklady RZ'!L607</f>
        <v>74.710499999999996</v>
      </c>
      <c r="M25" s="233">
        <f>'[1]Podklady RZ'!M607</f>
        <v>87.761076000000003</v>
      </c>
      <c r="N25" s="157">
        <f>'[1]Podklady RZ'!N607</f>
        <v>595.75658899999996</v>
      </c>
      <c r="O25" s="164">
        <f>'[1]Podklady RZ'!O607</f>
        <v>3.0085047346542625E-2</v>
      </c>
      <c r="P25" s="81"/>
      <c r="U25" s="78"/>
    </row>
    <row r="26" spans="1:21" ht="13.5" customHeight="1">
      <c r="A26" s="125" t="s">
        <v>314</v>
      </c>
      <c r="B26" s="230">
        <f>'[1]Podklady RZ'!B608</f>
        <v>571.7830100000001</v>
      </c>
      <c r="C26" s="156">
        <f>'[1]Podklady RZ'!C608</f>
        <v>395.71685600000001</v>
      </c>
      <c r="D26" s="231">
        <f>'[1]Podklady RZ'!D608</f>
        <v>344.17359099999993</v>
      </c>
      <c r="E26" s="156">
        <f>'[1]Podklady RZ'!E608</f>
        <v>258.882946</v>
      </c>
      <c r="F26" s="156">
        <f>'[1]Podklady RZ'!F608</f>
        <v>122.62283500000002</v>
      </c>
      <c r="G26" s="156">
        <f>'[1]Podklady RZ'!G608</f>
        <v>69.985769000000005</v>
      </c>
      <c r="H26" s="230">
        <f>'[1]Podklady RZ'!H608</f>
        <v>80.793638000000016</v>
      </c>
      <c r="I26" s="156">
        <f>'[1]Podklady RZ'!I608</f>
        <v>64.032622000000003</v>
      </c>
      <c r="J26" s="231">
        <f>'[1]Podklady RZ'!J608</f>
        <v>113.56213800000002</v>
      </c>
      <c r="K26" s="230">
        <f>'[1]Podklady RZ'!K608</f>
        <v>261.48098900000002</v>
      </c>
      <c r="L26" s="156">
        <f>'[1]Podklady RZ'!L608</f>
        <v>429.33842000000004</v>
      </c>
      <c r="M26" s="231">
        <f>'[1]Podklady RZ'!M608</f>
        <v>544.46160800000007</v>
      </c>
      <c r="N26" s="156">
        <f>'[1]Podklady RZ'!N608</f>
        <v>3256.8344220000004</v>
      </c>
      <c r="O26" s="163">
        <f>'[1]Podklady RZ'!O608</f>
        <v>4.9399953734768784E-2</v>
      </c>
      <c r="P26" s="10"/>
      <c r="U26" s="8"/>
    </row>
    <row r="27" spans="1:21" ht="12.75" customHeight="1">
      <c r="A27" s="127" t="s">
        <v>297</v>
      </c>
      <c r="B27" s="232">
        <f>'[1]Podklady RZ'!B609</f>
        <v>80.977171000000013</v>
      </c>
      <c r="C27" s="157">
        <f>'[1]Podklady RZ'!C609</f>
        <v>51.716971999999991</v>
      </c>
      <c r="D27" s="233">
        <f>'[1]Podklady RZ'!D609</f>
        <v>16.848265999999999</v>
      </c>
      <c r="E27" s="157">
        <f>'[1]Podklady RZ'!E609</f>
        <v>28.936902999999997</v>
      </c>
      <c r="F27" s="157">
        <f>'[1]Podklady RZ'!F609</f>
        <v>11.652604</v>
      </c>
      <c r="G27" s="157">
        <f>'[1]Podklady RZ'!G609</f>
        <v>7.9395369999999996</v>
      </c>
      <c r="H27" s="232">
        <f>'[1]Podklady RZ'!H609</f>
        <v>5.21251</v>
      </c>
      <c r="I27" s="157">
        <f>'[1]Podklady RZ'!I609</f>
        <v>6.82951</v>
      </c>
      <c r="J27" s="233">
        <f>'[1]Podklady RZ'!J609</f>
        <v>8.0455860000000001</v>
      </c>
      <c r="K27" s="232">
        <f>'[1]Podklady RZ'!K609</f>
        <v>29.047093</v>
      </c>
      <c r="L27" s="157">
        <f>'[1]Podklady RZ'!L609</f>
        <v>58.266185</v>
      </c>
      <c r="M27" s="233">
        <f>'[1]Podklady RZ'!M609</f>
        <v>67.75136599999999</v>
      </c>
      <c r="N27" s="157">
        <f>'[1]Podklady RZ'!N609</f>
        <v>373.223703</v>
      </c>
      <c r="O27" s="164">
        <f>'[1]Podklady RZ'!O609</f>
        <v>2.5318360256550262E-2</v>
      </c>
      <c r="P27" s="81"/>
      <c r="U27" s="8"/>
    </row>
    <row r="28" spans="1:21" ht="12.75" customHeight="1">
      <c r="A28" s="127" t="s">
        <v>298</v>
      </c>
      <c r="B28" s="232">
        <f>'[1]Podklady RZ'!B610</f>
        <v>0</v>
      </c>
      <c r="C28" s="157">
        <f>'[1]Podklady RZ'!C610</f>
        <v>0</v>
      </c>
      <c r="D28" s="233">
        <f>'[1]Podklady RZ'!D610</f>
        <v>0</v>
      </c>
      <c r="E28" s="157">
        <f>'[1]Podklady RZ'!E610</f>
        <v>0</v>
      </c>
      <c r="F28" s="157">
        <f>'[1]Podklady RZ'!F610</f>
        <v>0</v>
      </c>
      <c r="G28" s="157">
        <f>'[1]Podklady RZ'!G610</f>
        <v>0</v>
      </c>
      <c r="H28" s="232">
        <f>'[1]Podklady RZ'!H610</f>
        <v>0</v>
      </c>
      <c r="I28" s="157">
        <f>'[1]Podklady RZ'!I610</f>
        <v>0</v>
      </c>
      <c r="J28" s="233">
        <f>'[1]Podklady RZ'!J610</f>
        <v>0</v>
      </c>
      <c r="K28" s="232">
        <f>'[1]Podklady RZ'!K610</f>
        <v>0</v>
      </c>
      <c r="L28" s="157">
        <f>'[1]Podklady RZ'!L610</f>
        <v>0</v>
      </c>
      <c r="M28" s="233">
        <f>'[1]Podklady RZ'!M610</f>
        <v>0</v>
      </c>
      <c r="N28" s="157">
        <f>'[1]Podklady RZ'!N610</f>
        <v>0</v>
      </c>
      <c r="O28" s="164">
        <f>'[1]Podklady RZ'!O610</f>
        <v>0</v>
      </c>
      <c r="P28" s="81"/>
      <c r="U28" s="8"/>
    </row>
    <row r="29" spans="1:21" ht="12.75" customHeight="1">
      <c r="A29" s="127" t="s">
        <v>299</v>
      </c>
      <c r="B29" s="232">
        <f>'[1]Podklady RZ'!B611</f>
        <v>5.4340899999999994</v>
      </c>
      <c r="C29" s="157">
        <f>'[1]Podklady RZ'!C611</f>
        <v>3.2972000000000001</v>
      </c>
      <c r="D29" s="233">
        <f>'[1]Podklady RZ'!D611</f>
        <v>2.9167899999999998</v>
      </c>
      <c r="E29" s="157">
        <f>'[1]Podklady RZ'!E611</f>
        <v>2.45939</v>
      </c>
      <c r="F29" s="157">
        <f>'[1]Podklady RZ'!F611</f>
        <v>9.4069999999999987E-2</v>
      </c>
      <c r="G29" s="157">
        <f>'[1]Podklady RZ'!G611</f>
        <v>6.4860000000000001E-2</v>
      </c>
      <c r="H29" s="232">
        <f>'[1]Podklady RZ'!H611</f>
        <v>6.4430000000000001E-2</v>
      </c>
      <c r="I29" s="157">
        <f>'[1]Podklady RZ'!I611</f>
        <v>5.296E-2</v>
      </c>
      <c r="J29" s="233">
        <f>'[1]Podklady RZ'!J611</f>
        <v>0.10284000000000001</v>
      </c>
      <c r="K29" s="232">
        <f>'[1]Podklady RZ'!K611</f>
        <v>2.53199</v>
      </c>
      <c r="L29" s="157">
        <f>'[1]Podklady RZ'!L611</f>
        <v>3.4073500000000001</v>
      </c>
      <c r="M29" s="233">
        <f>'[1]Podklady RZ'!M611</f>
        <v>4.2065399999999995</v>
      </c>
      <c r="N29" s="157">
        <f>'[1]Podklady RZ'!N611</f>
        <v>24.63251</v>
      </c>
      <c r="O29" s="164">
        <f>'[1]Podklady RZ'!O611</f>
        <v>4.6285458849086997E-2</v>
      </c>
      <c r="P29" s="81"/>
      <c r="U29" s="8"/>
    </row>
    <row r="30" spans="1:21" ht="12.75" customHeight="1">
      <c r="A30" s="127" t="s">
        <v>300</v>
      </c>
      <c r="B30" s="232">
        <f>'[1]Podklady RZ'!B612</f>
        <v>0.78310000000000002</v>
      </c>
      <c r="C30" s="157">
        <f>'[1]Podklady RZ'!C612</f>
        <v>0.466584</v>
      </c>
      <c r="D30" s="233">
        <f>'[1]Podklady RZ'!D612</f>
        <v>0.33544000000000002</v>
      </c>
      <c r="E30" s="157">
        <f>'[1]Podklady RZ'!E612</f>
        <v>0.25844900000000004</v>
      </c>
      <c r="F30" s="157">
        <f>'[1]Podklady RZ'!F612</f>
        <v>7.0161000000000001E-2</v>
      </c>
      <c r="G30" s="157">
        <f>'[1]Podklady RZ'!G612</f>
        <v>3.3284000000000001E-2</v>
      </c>
      <c r="H30" s="232">
        <f>'[1]Podklady RZ'!H612</f>
        <v>2.6879999999999998E-2</v>
      </c>
      <c r="I30" s="157">
        <f>'[1]Podklady RZ'!I612</f>
        <v>5.62E-2</v>
      </c>
      <c r="J30" s="233">
        <f>'[1]Podklady RZ'!J612</f>
        <v>5.1688999999999999E-2</v>
      </c>
      <c r="K30" s="232">
        <f>'[1]Podklady RZ'!K612</f>
        <v>0.23692099999999999</v>
      </c>
      <c r="L30" s="157">
        <f>'[1]Podklady RZ'!L612</f>
        <v>0.49473200000000001</v>
      </c>
      <c r="M30" s="233">
        <f>'[1]Podklady RZ'!M612</f>
        <v>0.65825699999999998</v>
      </c>
      <c r="N30" s="157">
        <f>'[1]Podklady RZ'!N612</f>
        <v>3.4716970000000003</v>
      </c>
      <c r="O30" s="164">
        <f>'[1]Podklady RZ'!O612</f>
        <v>1.4608034151380728E-2</v>
      </c>
      <c r="P30" s="81"/>
    </row>
    <row r="31" spans="1:21">
      <c r="A31" s="127" t="s">
        <v>301</v>
      </c>
      <c r="B31" s="232">
        <f>'[1]Podklady RZ'!B613</f>
        <v>6.1483399999999993</v>
      </c>
      <c r="C31" s="157">
        <f>'[1]Podklady RZ'!C613</f>
        <v>4.4601800000000003</v>
      </c>
      <c r="D31" s="233">
        <f>'[1]Podklady RZ'!D613</f>
        <v>4.5940199999999995</v>
      </c>
      <c r="E31" s="157">
        <f>'[1]Podklady RZ'!E613</f>
        <v>3.9148649999999998</v>
      </c>
      <c r="F31" s="157">
        <f>'[1]Podklady RZ'!F613</f>
        <v>0.96472000000000002</v>
      </c>
      <c r="G31" s="157">
        <f>'[1]Podklady RZ'!G613</f>
        <v>0.91149999999999998</v>
      </c>
      <c r="H31" s="232">
        <f>'[1]Podklady RZ'!H613</f>
        <v>0.98340000000000005</v>
      </c>
      <c r="I31" s="157">
        <f>'[1]Podklady RZ'!I613</f>
        <v>0.94933999999999996</v>
      </c>
      <c r="J31" s="233">
        <f>'[1]Podklady RZ'!J613</f>
        <v>1.3361999999999998</v>
      </c>
      <c r="K31" s="232">
        <f>'[1]Podklady RZ'!K613</f>
        <v>2.24871</v>
      </c>
      <c r="L31" s="157">
        <f>'[1]Podklady RZ'!L613</f>
        <v>3.56867</v>
      </c>
      <c r="M31" s="233">
        <f>'[1]Podklady RZ'!M613</f>
        <v>4.47933</v>
      </c>
      <c r="N31" s="157">
        <f>'[1]Podklady RZ'!N613</f>
        <v>34.559274999999992</v>
      </c>
      <c r="O31" s="164">
        <f>'[1]Podklady RZ'!O613</f>
        <v>6.5512404992413842E-2</v>
      </c>
      <c r="P31" s="81"/>
    </row>
    <row r="32" spans="1:21">
      <c r="A32" s="127" t="s">
        <v>302</v>
      </c>
      <c r="B32" s="232">
        <f>'[1]Podklady RZ'!B614</f>
        <v>266.16392600000006</v>
      </c>
      <c r="C32" s="157">
        <f>'[1]Podklady RZ'!C614</f>
        <v>190.97465600000001</v>
      </c>
      <c r="D32" s="233">
        <f>'[1]Podklady RZ'!D614</f>
        <v>208.06285699999998</v>
      </c>
      <c r="E32" s="157">
        <f>'[1]Podklady RZ'!E614</f>
        <v>132.24876900000004</v>
      </c>
      <c r="F32" s="157">
        <f>'[1]Podklady RZ'!F614</f>
        <v>77.451332000000022</v>
      </c>
      <c r="G32" s="157">
        <f>'[1]Podklady RZ'!G614</f>
        <v>31.957693999999993</v>
      </c>
      <c r="H32" s="232">
        <f>'[1]Podklady RZ'!H614</f>
        <v>41.588676000000007</v>
      </c>
      <c r="I32" s="157">
        <f>'[1]Podklady RZ'!I614</f>
        <v>37.463264000000002</v>
      </c>
      <c r="J32" s="233">
        <f>'[1]Podklady RZ'!J614</f>
        <v>70.934311000000022</v>
      </c>
      <c r="K32" s="232">
        <f>'[1]Podklady RZ'!K614</f>
        <v>136.80576099999996</v>
      </c>
      <c r="L32" s="157">
        <f>'[1]Podklady RZ'!L614</f>
        <v>207.97355700000003</v>
      </c>
      <c r="M32" s="233">
        <f>'[1]Podklady RZ'!M614</f>
        <v>268.83079900000007</v>
      </c>
      <c r="N32" s="157">
        <f>'[1]Podklady RZ'!N614</f>
        <v>1670.455602</v>
      </c>
      <c r="O32" s="164">
        <f>'[1]Podklady RZ'!O614</f>
        <v>5.3991940321756061E-2</v>
      </c>
      <c r="P32" s="81"/>
    </row>
    <row r="33" spans="1:16">
      <c r="A33" s="127" t="s">
        <v>303</v>
      </c>
      <c r="B33" s="232">
        <f>'[1]Podklady RZ'!B615</f>
        <v>204.97838300000001</v>
      </c>
      <c r="C33" s="157">
        <f>'[1]Podklady RZ'!C615</f>
        <v>139.44636400000002</v>
      </c>
      <c r="D33" s="233">
        <f>'[1]Podklady RZ'!D615</f>
        <v>106.40821799999998</v>
      </c>
      <c r="E33" s="157">
        <f>'[1]Podklady RZ'!E615</f>
        <v>87.454769999999996</v>
      </c>
      <c r="F33" s="157">
        <f>'[1]Podklady RZ'!F615</f>
        <v>30.126848000000003</v>
      </c>
      <c r="G33" s="157">
        <f>'[1]Podklady RZ'!G615</f>
        <v>27.610393999999999</v>
      </c>
      <c r="H33" s="232">
        <f>'[1]Podklady RZ'!H615</f>
        <v>31.590942000000002</v>
      </c>
      <c r="I33" s="157">
        <f>'[1]Podklady RZ'!I615</f>
        <v>17.374448000000001</v>
      </c>
      <c r="J33" s="233">
        <f>'[1]Podklady RZ'!J615</f>
        <v>30.762411999999998</v>
      </c>
      <c r="K33" s="232">
        <f>'[1]Podklady RZ'!K615</f>
        <v>86.437614000000011</v>
      </c>
      <c r="L33" s="157">
        <f>'[1]Podklady RZ'!L615</f>
        <v>149.63962600000002</v>
      </c>
      <c r="M33" s="233">
        <f>'[1]Podklady RZ'!M615</f>
        <v>191.28901599999998</v>
      </c>
      <c r="N33" s="157">
        <f>'[1]Podklady RZ'!N615</f>
        <v>1103.1190350000002</v>
      </c>
      <c r="O33" s="164">
        <f>'[1]Podklady RZ'!O615</f>
        <v>7.2575208955737297E-2</v>
      </c>
      <c r="P33" s="81"/>
    </row>
    <row r="34" spans="1:16">
      <c r="A34" s="127" t="s">
        <v>236</v>
      </c>
      <c r="B34" s="232">
        <f>'[1]Podklady RZ'!B616</f>
        <v>7.298</v>
      </c>
      <c r="C34" s="157">
        <f>'[1]Podklady RZ'!C616</f>
        <v>5.3548999999999998</v>
      </c>
      <c r="D34" s="233">
        <f>'[1]Podklady RZ'!D616</f>
        <v>5.008</v>
      </c>
      <c r="E34" s="157">
        <f>'[1]Podklady RZ'!E616</f>
        <v>3.6098000000000003</v>
      </c>
      <c r="F34" s="157">
        <f>'[1]Podklady RZ'!F616</f>
        <v>2.2631000000000001</v>
      </c>
      <c r="G34" s="157">
        <f>'[1]Podklady RZ'!G616</f>
        <v>1.4684999999999999</v>
      </c>
      <c r="H34" s="232">
        <f>'[1]Podklady RZ'!H616</f>
        <v>1.3268</v>
      </c>
      <c r="I34" s="157">
        <f>'[1]Podklady RZ'!I616</f>
        <v>1.3069000000000002</v>
      </c>
      <c r="J34" s="233">
        <f>'[1]Podklady RZ'!J616</f>
        <v>2.3290999999999999</v>
      </c>
      <c r="K34" s="232">
        <f>'[1]Podklady RZ'!K616</f>
        <v>4.1728999999999994</v>
      </c>
      <c r="L34" s="157">
        <f>'[1]Podklady RZ'!L616</f>
        <v>5.9883000000000006</v>
      </c>
      <c r="M34" s="233">
        <f>'[1]Podklady RZ'!M616</f>
        <v>7.2462999999999997</v>
      </c>
      <c r="N34" s="157">
        <f>'[1]Podklady RZ'!N616</f>
        <v>47.372599999999998</v>
      </c>
      <c r="O34" s="164">
        <f>'[1]Podklady RZ'!O616</f>
        <v>3.1483330253647961E-2</v>
      </c>
      <c r="P34" s="81"/>
    </row>
    <row r="35" spans="1:16" ht="12" customHeight="1">
      <c r="A35" s="151" t="s">
        <v>315</v>
      </c>
      <c r="B35" s="65"/>
      <c r="C35" s="65"/>
      <c r="D35" s="8"/>
      <c r="F35" s="10"/>
      <c r="G35" s="10"/>
      <c r="H35" s="10"/>
      <c r="I35" s="10"/>
      <c r="J35" s="10"/>
      <c r="K35" s="10"/>
      <c r="O35" s="3"/>
    </row>
    <row r="36" spans="1:16">
      <c r="A36" s="151"/>
      <c r="B36" s="65"/>
      <c r="C36" s="65"/>
    </row>
    <row r="37" spans="1:16">
      <c r="B37" s="8"/>
      <c r="C37" s="8"/>
      <c r="D37" s="8"/>
    </row>
    <row r="38" spans="1:16">
      <c r="B38" s="8"/>
      <c r="C38" s="8"/>
      <c r="D38" s="8"/>
    </row>
    <row r="39" spans="1:16">
      <c r="B39" s="8"/>
      <c r="C39" s="8"/>
      <c r="D39" s="8"/>
      <c r="M39" s="10" t="s">
        <v>316</v>
      </c>
      <c r="N39" s="84">
        <f>O7</f>
        <v>2.7588791752381329E-2</v>
      </c>
    </row>
    <row r="40" spans="1:16">
      <c r="B40" s="1"/>
      <c r="C40" s="1"/>
      <c r="D40" s="1"/>
      <c r="M40" s="10" t="s">
        <v>215</v>
      </c>
      <c r="N40" s="84">
        <f>O8</f>
        <v>4.0599101579674668E-2</v>
      </c>
    </row>
    <row r="41" spans="1:16">
      <c r="B41" s="8"/>
      <c r="C41" s="8"/>
      <c r="D41" s="8"/>
      <c r="M41" s="10" t="s">
        <v>219</v>
      </c>
      <c r="N41" s="84">
        <f>O9</f>
        <v>5.0860044852979805E-2</v>
      </c>
    </row>
  </sheetData>
  <mergeCells count="6">
    <mergeCell ref="O5:O6"/>
    <mergeCell ref="B5:D5"/>
    <mergeCell ref="E5:G5"/>
    <mergeCell ref="H5:J5"/>
    <mergeCell ref="K5:M5"/>
    <mergeCell ref="N5:N6"/>
  </mergeCells>
  <conditionalFormatting sqref="O10:O25">
    <cfRule type="dataBar" priority="2">
      <dataBar>
        <cfvo type="num" val="0"/>
        <cfvo type="num" val="1"/>
        <color theme="9"/>
      </dataBar>
      <extLst>
        <ext xmlns:x14="http://schemas.microsoft.com/office/spreadsheetml/2009/9/main" uri="{B025F937-C7B1-47D3-B67F-A62EFF666E3E}">
          <x14:id>{923E33B5-C0A5-4B39-BC0E-09C621F13762}</x14:id>
        </ext>
      </extLst>
    </cfRule>
  </conditionalFormatting>
  <conditionalFormatting sqref="O27:O34">
    <cfRule type="dataBar" priority="1">
      <dataBar>
        <cfvo type="num" val="0"/>
        <cfvo type="num" val="1"/>
        <color theme="9"/>
      </dataBar>
      <extLst>
        <ext xmlns:x14="http://schemas.microsoft.com/office/spreadsheetml/2009/9/main" uri="{B025F937-C7B1-47D3-B67F-A62EFF666E3E}">
          <x14:id>{81DFDD2E-FA01-4620-A16E-6B9E02C98F64}</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923E33B5-C0A5-4B39-BC0E-09C621F13762}">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 xmlns:xm="http://schemas.microsoft.com/office/excel/2006/main">
          <x14:cfRule type="dataBar" id="{81DFDD2E-FA01-4620-A16E-6B9E02C98F64}">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41">
    <tabColor rgb="FF92D050"/>
  </sheetPr>
  <dimension ref="A1:U41"/>
  <sheetViews>
    <sheetView showGridLines="0" view="pageBreakPreview" zoomScaleNormal="70" zoomScaleSheetLayoutView="100" workbookViewId="0">
      <selection activeCell="B5" sqref="B5:M5"/>
    </sheetView>
  </sheetViews>
  <sheetFormatPr defaultColWidth="9.140625" defaultRowHeight="12"/>
  <cols>
    <col min="1" max="1" width="31.7109375" style="7" customWidth="1"/>
    <col min="2" max="7" width="7.7109375" style="7" customWidth="1"/>
    <col min="8" max="9" width="8" style="7" customWidth="1"/>
    <col min="10" max="10" width="8.7109375" style="7" customWidth="1"/>
    <col min="11" max="11" width="8" style="7" customWidth="1"/>
    <col min="12" max="12" width="8.28515625" style="7" customWidth="1"/>
    <col min="13" max="13" width="8.7109375" style="7" customWidth="1"/>
    <col min="14" max="14" width="8.42578125" style="7" customWidth="1"/>
    <col min="15" max="15" width="7.85546875" style="7" customWidth="1"/>
    <col min="16" max="21" width="9.140625" style="7" customWidth="1"/>
    <col min="22" max="16384" width="9.140625" style="7"/>
  </cols>
  <sheetData>
    <row r="1" spans="1:21" ht="18">
      <c r="A1" s="193" t="s">
        <v>330</v>
      </c>
      <c r="O1" s="195" t="str">
        <f>'3'!N1</f>
        <v>2022</v>
      </c>
    </row>
    <row r="2" spans="1:21" ht="12" customHeight="1">
      <c r="F2" s="10"/>
      <c r="G2" s="10"/>
      <c r="H2" s="10"/>
      <c r="I2" s="10"/>
      <c r="J2" s="10"/>
      <c r="K2" s="10"/>
    </row>
    <row r="3" spans="1:21">
      <c r="B3" s="22"/>
      <c r="C3" s="22"/>
      <c r="D3" s="22"/>
      <c r="E3" s="22"/>
      <c r="F3" s="10"/>
      <c r="K3" s="10"/>
      <c r="L3" s="9"/>
    </row>
    <row r="4" spans="1:21" ht="12.75" customHeight="1">
      <c r="A4" s="131"/>
      <c r="B4" s="271" t="s">
        <v>198</v>
      </c>
      <c r="C4" s="272"/>
      <c r="D4" s="273"/>
      <c r="E4" s="272" t="s">
        <v>199</v>
      </c>
      <c r="F4" s="272"/>
      <c r="G4" s="272"/>
      <c r="H4" s="271" t="s">
        <v>200</v>
      </c>
      <c r="I4" s="272"/>
      <c r="J4" s="273"/>
      <c r="K4" s="271" t="s">
        <v>201</v>
      </c>
      <c r="L4" s="272"/>
      <c r="M4" s="273"/>
      <c r="N4" s="274" t="s">
        <v>214</v>
      </c>
      <c r="O4" s="281" t="s">
        <v>309</v>
      </c>
    </row>
    <row r="5" spans="1:21">
      <c r="A5" s="130"/>
      <c r="B5" s="254" t="s">
        <v>202</v>
      </c>
      <c r="C5" s="255" t="s">
        <v>203</v>
      </c>
      <c r="D5" s="256" t="s">
        <v>204</v>
      </c>
      <c r="E5" s="255" t="s">
        <v>205</v>
      </c>
      <c r="F5" s="255" t="s">
        <v>206</v>
      </c>
      <c r="G5" s="255" t="s">
        <v>207</v>
      </c>
      <c r="H5" s="254" t="s">
        <v>208</v>
      </c>
      <c r="I5" s="255" t="s">
        <v>209</v>
      </c>
      <c r="J5" s="256" t="s">
        <v>210</v>
      </c>
      <c r="K5" s="254" t="s">
        <v>211</v>
      </c>
      <c r="L5" s="255" t="s">
        <v>212</v>
      </c>
      <c r="M5" s="256" t="s">
        <v>213</v>
      </c>
      <c r="N5" s="274"/>
      <c r="O5" s="281"/>
      <c r="P5" s="10"/>
      <c r="U5" s="10"/>
    </row>
    <row r="6" spans="1:21">
      <c r="A6" s="124" t="s">
        <v>310</v>
      </c>
      <c r="B6" s="230">
        <f>'[1]Podklady RZ'!B624</f>
        <v>4661.5541999999987</v>
      </c>
      <c r="C6" s="156">
        <f>'[1]Podklady RZ'!C624</f>
        <v>4660.7891999999993</v>
      </c>
      <c r="D6" s="231">
        <f>'[1]Podklady RZ'!D624</f>
        <v>4660.9892</v>
      </c>
      <c r="E6" s="156">
        <f>'[1]Podklady RZ'!E624</f>
        <v>4664.1091999999999</v>
      </c>
      <c r="F6" s="156">
        <f>'[1]Podklady RZ'!F624</f>
        <v>4658.1091999999999</v>
      </c>
      <c r="G6" s="156">
        <f>'[1]Podklady RZ'!G624</f>
        <v>4612.9632000000001</v>
      </c>
      <c r="H6" s="230">
        <f>'[1]Podklady RZ'!H624</f>
        <v>4605.6742000000013</v>
      </c>
      <c r="I6" s="156">
        <f>'[1]Podklady RZ'!I624</f>
        <v>4605.6722000000009</v>
      </c>
      <c r="J6" s="231">
        <f>'[1]Podklady RZ'!J624</f>
        <v>4606.1722000000009</v>
      </c>
      <c r="K6" s="230">
        <f>'[1]Podklady RZ'!K624</f>
        <v>4559.9132000000009</v>
      </c>
      <c r="L6" s="156">
        <f>'[1]Podklady RZ'!L624</f>
        <v>4559.4612000000006</v>
      </c>
      <c r="M6" s="231">
        <f>'[1]Podklady RZ'!M624</f>
        <v>4561.3752000000013</v>
      </c>
      <c r="N6" s="156">
        <f>'[1]Podklady RZ'!N624</f>
        <v>4561.3752000000013</v>
      </c>
      <c r="O6" s="162">
        <f>'[1]Podklady RZ'!O624</f>
        <v>0.12115733703364208</v>
      </c>
      <c r="P6" s="10"/>
      <c r="U6" s="56"/>
    </row>
    <row r="7" spans="1:21">
      <c r="A7" s="124" t="s">
        <v>311</v>
      </c>
      <c r="B7" s="230">
        <f>'[1]Podklady RZ'!B625</f>
        <v>3290.4384120000022</v>
      </c>
      <c r="C7" s="156">
        <f>'[1]Podklady RZ'!C625</f>
        <v>2402.5155899999991</v>
      </c>
      <c r="D7" s="231">
        <f>'[1]Podklady RZ'!D625</f>
        <v>2155.742236</v>
      </c>
      <c r="E7" s="156">
        <f>'[1]Podklady RZ'!E625</f>
        <v>1690.0744230000003</v>
      </c>
      <c r="F7" s="156">
        <f>'[1]Podklady RZ'!F625</f>
        <v>1264.4528690000009</v>
      </c>
      <c r="G7" s="156">
        <f>'[1]Podklady RZ'!G625</f>
        <v>1046.2269850000005</v>
      </c>
      <c r="H7" s="230">
        <f>'[1]Podklady RZ'!H625</f>
        <v>908.6346480000002</v>
      </c>
      <c r="I7" s="156">
        <f>'[1]Podklady RZ'!I625</f>
        <v>1004.0835029999996</v>
      </c>
      <c r="J7" s="231">
        <f>'[1]Podklady RZ'!J625</f>
        <v>1241.3196539999999</v>
      </c>
      <c r="K7" s="230">
        <f>'[1]Podklady RZ'!K625</f>
        <v>1972.5464879999997</v>
      </c>
      <c r="L7" s="156">
        <f>'[1]Podklady RZ'!L625</f>
        <v>2760.4758240000001</v>
      </c>
      <c r="M7" s="231">
        <f>'[1]Podklady RZ'!M625</f>
        <v>3079.2009260000004</v>
      </c>
      <c r="N7" s="156">
        <f>'[1]Podklady RZ'!N625</f>
        <v>22815.711558000006</v>
      </c>
      <c r="O7" s="162">
        <f>'[1]Podklady RZ'!O625</f>
        <v>0.17175738126959672</v>
      </c>
      <c r="P7" s="10"/>
      <c r="U7" s="56"/>
    </row>
    <row r="8" spans="1:21">
      <c r="A8" s="124" t="s">
        <v>312</v>
      </c>
      <c r="B8" s="230">
        <f>'[1]Podklady RZ'!B626</f>
        <v>2657.6645559999993</v>
      </c>
      <c r="C8" s="156">
        <f>'[1]Podklady RZ'!C626</f>
        <v>1902.6679179999999</v>
      </c>
      <c r="D8" s="231">
        <f>'[1]Podklady RZ'!D626</f>
        <v>1780.3900920000001</v>
      </c>
      <c r="E8" s="156">
        <f>'[1]Podklady RZ'!E626</f>
        <v>1255.6477930000001</v>
      </c>
      <c r="F8" s="156">
        <f>'[1]Podklady RZ'!F626</f>
        <v>853.61372699999993</v>
      </c>
      <c r="G8" s="156">
        <f>'[1]Podklady RZ'!G626</f>
        <v>674.02100699999994</v>
      </c>
      <c r="H8" s="230">
        <f>'[1]Podklady RZ'!H626</f>
        <v>549.15519199999994</v>
      </c>
      <c r="I8" s="156">
        <f>'[1]Podklady RZ'!I626</f>
        <v>636.39895300000001</v>
      </c>
      <c r="J8" s="231">
        <f>'[1]Podklady RZ'!J626</f>
        <v>816.13593900000001</v>
      </c>
      <c r="K8" s="230">
        <f>'[1]Podklady RZ'!K626</f>
        <v>1402.5779360000001</v>
      </c>
      <c r="L8" s="156">
        <f>'[1]Podklady RZ'!L626</f>
        <v>2147.3748390000005</v>
      </c>
      <c r="M8" s="231">
        <f>'[1]Podklady RZ'!M626</f>
        <v>2427.0805350000001</v>
      </c>
      <c r="N8" s="156">
        <f>'[1]Podklady RZ'!N626</f>
        <v>17102.728486999997</v>
      </c>
      <c r="O8" s="163">
        <f>'[1]Podklady RZ'!O626</f>
        <v>0.23427564525501759</v>
      </c>
      <c r="P8" s="81"/>
      <c r="U8" s="83"/>
    </row>
    <row r="9" spans="1:21">
      <c r="A9" s="127" t="s">
        <v>223</v>
      </c>
      <c r="B9" s="232">
        <f>'[1]Podklady RZ'!B627</f>
        <v>198.580232</v>
      </c>
      <c r="C9" s="157">
        <f>'[1]Podklady RZ'!C627</f>
        <v>162.56747700000003</v>
      </c>
      <c r="D9" s="233">
        <f>'[1]Podklady RZ'!D627</f>
        <v>177.303719</v>
      </c>
      <c r="E9" s="157">
        <f>'[1]Podklady RZ'!E627</f>
        <v>141.50748000000002</v>
      </c>
      <c r="F9" s="157">
        <f>'[1]Podklady RZ'!F627</f>
        <v>68.661907999999997</v>
      </c>
      <c r="G9" s="157">
        <f>'[1]Podklady RZ'!G627</f>
        <v>37.306705000000001</v>
      </c>
      <c r="H9" s="232">
        <f>'[1]Podklady RZ'!H627</f>
        <v>24.708919000000002</v>
      </c>
      <c r="I9" s="157">
        <f>'[1]Podklady RZ'!I627</f>
        <v>31.286953</v>
      </c>
      <c r="J9" s="233">
        <f>'[1]Podklady RZ'!J627</f>
        <v>49.334983999999999</v>
      </c>
      <c r="K9" s="232">
        <f>'[1]Podklady RZ'!K627</f>
        <v>138.66953799999999</v>
      </c>
      <c r="L9" s="157">
        <f>'[1]Podklady RZ'!L627</f>
        <v>259.62285200000002</v>
      </c>
      <c r="M9" s="233">
        <f>'[1]Podklady RZ'!M627</f>
        <v>280.29522699999995</v>
      </c>
      <c r="N9" s="157">
        <f>'[1]Podklady RZ'!N627</f>
        <v>1569.8459940000002</v>
      </c>
      <c r="O9" s="164">
        <f>'[1]Podklady RZ'!O627</f>
        <v>0.1723516926527652</v>
      </c>
      <c r="P9" s="81"/>
      <c r="U9" s="97"/>
    </row>
    <row r="10" spans="1:21">
      <c r="A10" s="127" t="s">
        <v>224</v>
      </c>
      <c r="B10" s="232">
        <f>'[1]Podklady RZ'!B628</f>
        <v>4.5836519999999998</v>
      </c>
      <c r="C10" s="157">
        <f>'[1]Podklady RZ'!C628</f>
        <v>4.9364399999999993</v>
      </c>
      <c r="D10" s="233">
        <f>'[1]Podklady RZ'!D628</f>
        <v>4.7025710000000007</v>
      </c>
      <c r="E10" s="157">
        <f>'[1]Podklady RZ'!E628</f>
        <v>3.648971</v>
      </c>
      <c r="F10" s="157">
        <f>'[1]Podklady RZ'!F628</f>
        <v>2.7080980000000001</v>
      </c>
      <c r="G10" s="157">
        <f>'[1]Podklady RZ'!G628</f>
        <v>3.0388500000000001</v>
      </c>
      <c r="H10" s="232">
        <f>'[1]Podklady RZ'!H628</f>
        <v>2.5792030000000001</v>
      </c>
      <c r="I10" s="157">
        <f>'[1]Podklady RZ'!I628</f>
        <v>2.3066740000000001</v>
      </c>
      <c r="J10" s="233">
        <f>'[1]Podklady RZ'!J628</f>
        <v>2.251417</v>
      </c>
      <c r="K10" s="232">
        <f>'[1]Podklady RZ'!K628</f>
        <v>3.2534940000000003</v>
      </c>
      <c r="L10" s="157">
        <f>'[1]Podklady RZ'!L628</f>
        <v>3.6442860000000006</v>
      </c>
      <c r="M10" s="233">
        <f>'[1]Podklady RZ'!M628</f>
        <v>3.930755</v>
      </c>
      <c r="N10" s="157">
        <f>'[1]Podklady RZ'!N628</f>
        <v>41.584411000000003</v>
      </c>
      <c r="O10" s="164">
        <f>'[1]Podklady RZ'!O628</f>
        <v>8.3926356230225402E-2</v>
      </c>
      <c r="P10" s="81"/>
      <c r="U10" s="97"/>
    </row>
    <row r="11" spans="1:21">
      <c r="A11" s="127" t="s">
        <v>225</v>
      </c>
      <c r="B11" s="232">
        <f>'[1]Podklady RZ'!B629</f>
        <v>0</v>
      </c>
      <c r="C11" s="157">
        <f>'[1]Podklady RZ'!C629</f>
        <v>0</v>
      </c>
      <c r="D11" s="233">
        <f>'[1]Podklady RZ'!D629</f>
        <v>0</v>
      </c>
      <c r="E11" s="157">
        <f>'[1]Podklady RZ'!E629</f>
        <v>0</v>
      </c>
      <c r="F11" s="157">
        <f>'[1]Podklady RZ'!F629</f>
        <v>0</v>
      </c>
      <c r="G11" s="157">
        <f>'[1]Podklady RZ'!G629</f>
        <v>0</v>
      </c>
      <c r="H11" s="232">
        <f>'[1]Podklady RZ'!H629</f>
        <v>0</v>
      </c>
      <c r="I11" s="157">
        <f>'[1]Podklady RZ'!I629</f>
        <v>0</v>
      </c>
      <c r="J11" s="233">
        <f>'[1]Podklady RZ'!J629</f>
        <v>0</v>
      </c>
      <c r="K11" s="232">
        <f>'[1]Podklady RZ'!K629</f>
        <v>0</v>
      </c>
      <c r="L11" s="157">
        <f>'[1]Podklady RZ'!L629</f>
        <v>0</v>
      </c>
      <c r="M11" s="233">
        <f>'[1]Podklady RZ'!M629</f>
        <v>0</v>
      </c>
      <c r="N11" s="157">
        <f>'[1]Podklady RZ'!N629</f>
        <v>0</v>
      </c>
      <c r="O11" s="164">
        <f>'[1]Podklady RZ'!O629</f>
        <v>0</v>
      </c>
      <c r="P11" s="81"/>
      <c r="U11" s="97"/>
    </row>
    <row r="12" spans="1:21">
      <c r="A12" s="127" t="s">
        <v>226</v>
      </c>
      <c r="B12" s="232">
        <f>'[1]Podklady RZ'!B630</f>
        <v>2.9238729999999999</v>
      </c>
      <c r="C12" s="157">
        <f>'[1]Podklady RZ'!C630</f>
        <v>2.8504420000000001</v>
      </c>
      <c r="D12" s="233">
        <f>'[1]Podklady RZ'!D630</f>
        <v>3.6680000000000001</v>
      </c>
      <c r="E12" s="157">
        <f>'[1]Podklady RZ'!E630</f>
        <v>2.6188600000000002</v>
      </c>
      <c r="F12" s="157">
        <f>'[1]Podklady RZ'!F630</f>
        <v>4.0073980000000002</v>
      </c>
      <c r="G12" s="157">
        <f>'[1]Podklady RZ'!G630</f>
        <v>3.6563569999999999</v>
      </c>
      <c r="H12" s="232">
        <f>'[1]Podklady RZ'!H630</f>
        <v>0.84017299999999995</v>
      </c>
      <c r="I12" s="157">
        <f>'[1]Podklady RZ'!I630</f>
        <v>5.4347149999999997</v>
      </c>
      <c r="J12" s="233">
        <f>'[1]Podklady RZ'!J630</f>
        <v>5.8521360000000007</v>
      </c>
      <c r="K12" s="232">
        <f>'[1]Podklady RZ'!K630</f>
        <v>4.9028370000000008</v>
      </c>
      <c r="L12" s="157">
        <f>'[1]Podklady RZ'!L630</f>
        <v>1.9677739999999999</v>
      </c>
      <c r="M12" s="233">
        <f>'[1]Podklady RZ'!M630</f>
        <v>3.1944969999999997</v>
      </c>
      <c r="N12" s="157">
        <f>'[1]Podklady RZ'!N630</f>
        <v>41.917062000000001</v>
      </c>
      <c r="O12" s="164">
        <f>'[1]Podklady RZ'!O630</f>
        <v>0.47488588996211073</v>
      </c>
      <c r="P12" s="81"/>
      <c r="U12" s="97"/>
    </row>
    <row r="13" spans="1:21">
      <c r="A13" s="127" t="s">
        <v>227</v>
      </c>
      <c r="B13" s="232">
        <f>'[1]Podklady RZ'!B631</f>
        <v>0</v>
      </c>
      <c r="C13" s="157">
        <f>'[1]Podklady RZ'!C631</f>
        <v>0</v>
      </c>
      <c r="D13" s="233">
        <f>'[1]Podklady RZ'!D631</f>
        <v>0</v>
      </c>
      <c r="E13" s="157">
        <f>'[1]Podklady RZ'!E631</f>
        <v>0</v>
      </c>
      <c r="F13" s="157">
        <f>'[1]Podklady RZ'!F631</f>
        <v>0</v>
      </c>
      <c r="G13" s="157">
        <f>'[1]Podklady RZ'!G631</f>
        <v>0</v>
      </c>
      <c r="H13" s="232">
        <f>'[1]Podklady RZ'!H631</f>
        <v>0</v>
      </c>
      <c r="I13" s="157">
        <f>'[1]Podklady RZ'!I631</f>
        <v>0</v>
      </c>
      <c r="J13" s="233">
        <f>'[1]Podklady RZ'!J631</f>
        <v>0</v>
      </c>
      <c r="K13" s="232">
        <f>'[1]Podklady RZ'!K631</f>
        <v>0</v>
      </c>
      <c r="L13" s="157">
        <f>'[1]Podklady RZ'!L631</f>
        <v>0</v>
      </c>
      <c r="M13" s="233">
        <f>'[1]Podklady RZ'!M631</f>
        <v>0</v>
      </c>
      <c r="N13" s="157">
        <f>'[1]Podklady RZ'!N631</f>
        <v>0</v>
      </c>
      <c r="O13" s="164">
        <f>'[1]Podklady RZ'!O631</f>
        <v>0</v>
      </c>
      <c r="P13" s="81"/>
      <c r="U13" s="97"/>
    </row>
    <row r="14" spans="1:21">
      <c r="A14" s="127" t="s">
        <v>228</v>
      </c>
      <c r="B14" s="232">
        <f>'[1]Podklady RZ'!B632</f>
        <v>0</v>
      </c>
      <c r="C14" s="157">
        <f>'[1]Podklady RZ'!C632</f>
        <v>0</v>
      </c>
      <c r="D14" s="233">
        <f>'[1]Podklady RZ'!D632</f>
        <v>0</v>
      </c>
      <c r="E14" s="157">
        <f>'[1]Podklady RZ'!E632</f>
        <v>0</v>
      </c>
      <c r="F14" s="157">
        <f>'[1]Podklady RZ'!F632</f>
        <v>0</v>
      </c>
      <c r="G14" s="157">
        <f>'[1]Podklady RZ'!G632</f>
        <v>0</v>
      </c>
      <c r="H14" s="232">
        <f>'[1]Podklady RZ'!H632</f>
        <v>0</v>
      </c>
      <c r="I14" s="157">
        <f>'[1]Podklady RZ'!I632</f>
        <v>0</v>
      </c>
      <c r="J14" s="233">
        <f>'[1]Podklady RZ'!J632</f>
        <v>0</v>
      </c>
      <c r="K14" s="232">
        <f>'[1]Podklady RZ'!K632</f>
        <v>0</v>
      </c>
      <c r="L14" s="157">
        <f>'[1]Podklady RZ'!L632</f>
        <v>0</v>
      </c>
      <c r="M14" s="233">
        <f>'[1]Podklady RZ'!M632</f>
        <v>0</v>
      </c>
      <c r="N14" s="157">
        <f>'[1]Podklady RZ'!N632</f>
        <v>0</v>
      </c>
      <c r="O14" s="164">
        <f>'[1]Podklady RZ'!O632</f>
        <v>0</v>
      </c>
      <c r="P14" s="81"/>
      <c r="U14" s="97"/>
    </row>
    <row r="15" spans="1:21">
      <c r="A15" s="127" t="s">
        <v>229</v>
      </c>
      <c r="B15" s="232">
        <f>'[1]Podklady RZ'!B633</f>
        <v>1850.618074</v>
      </c>
      <c r="C15" s="157">
        <f>'[1]Podklady RZ'!C633</f>
        <v>1258.647565</v>
      </c>
      <c r="D15" s="233">
        <f>'[1]Podklady RZ'!D633</f>
        <v>1130.5843020000002</v>
      </c>
      <c r="E15" s="157">
        <f>'[1]Podklady RZ'!E633</f>
        <v>747.55426399999999</v>
      </c>
      <c r="F15" s="157">
        <f>'[1]Podklady RZ'!F633</f>
        <v>399.59524500000003</v>
      </c>
      <c r="G15" s="157">
        <f>'[1]Podklady RZ'!G633</f>
        <v>294.09934100000004</v>
      </c>
      <c r="H15" s="232">
        <f>'[1]Podklady RZ'!H633</f>
        <v>177.42505799999995</v>
      </c>
      <c r="I15" s="157">
        <f>'[1]Podklady RZ'!I633</f>
        <v>256.42790300000001</v>
      </c>
      <c r="J15" s="233">
        <f>'[1]Podklady RZ'!J633</f>
        <v>429.12132800000006</v>
      </c>
      <c r="K15" s="232">
        <f>'[1]Podklady RZ'!K633</f>
        <v>808.62715000000003</v>
      </c>
      <c r="L15" s="157">
        <f>'[1]Podklady RZ'!L633</f>
        <v>1360.4641430000001</v>
      </c>
      <c r="M15" s="233">
        <f>'[1]Podklady RZ'!M633</f>
        <v>1610.4572470000003</v>
      </c>
      <c r="N15" s="157">
        <f>'[1]Podklady RZ'!N633</f>
        <v>10323.621620000002</v>
      </c>
      <c r="O15" s="164">
        <f>'[1]Podklady RZ'!O633</f>
        <v>0.33655079578935693</v>
      </c>
      <c r="P15" s="81"/>
      <c r="U15" s="97"/>
    </row>
    <row r="16" spans="1:21">
      <c r="A16" s="127" t="s">
        <v>230</v>
      </c>
      <c r="B16" s="232">
        <f>'[1]Podklady RZ'!B634</f>
        <v>0</v>
      </c>
      <c r="C16" s="157">
        <f>'[1]Podklady RZ'!C634</f>
        <v>0</v>
      </c>
      <c r="D16" s="233">
        <f>'[1]Podklady RZ'!D634</f>
        <v>0</v>
      </c>
      <c r="E16" s="157">
        <f>'[1]Podklady RZ'!E634</f>
        <v>0</v>
      </c>
      <c r="F16" s="157">
        <f>'[1]Podklady RZ'!F634</f>
        <v>0</v>
      </c>
      <c r="G16" s="157">
        <f>'[1]Podklady RZ'!G634</f>
        <v>0</v>
      </c>
      <c r="H16" s="232">
        <f>'[1]Podklady RZ'!H634</f>
        <v>0</v>
      </c>
      <c r="I16" s="157">
        <f>'[1]Podklady RZ'!I634</f>
        <v>0</v>
      </c>
      <c r="J16" s="233">
        <f>'[1]Podklady RZ'!J634</f>
        <v>0</v>
      </c>
      <c r="K16" s="232">
        <f>'[1]Podklady RZ'!K634</f>
        <v>0</v>
      </c>
      <c r="L16" s="157">
        <f>'[1]Podklady RZ'!L634</f>
        <v>0</v>
      </c>
      <c r="M16" s="233">
        <f>'[1]Podklady RZ'!M634</f>
        <v>0</v>
      </c>
      <c r="N16" s="157">
        <f>'[1]Podklady RZ'!N634</f>
        <v>0</v>
      </c>
      <c r="O16" s="164">
        <f>'[1]Podklady RZ'!O634</f>
        <v>0</v>
      </c>
      <c r="P16" s="81"/>
      <c r="U16" s="97"/>
    </row>
    <row r="17" spans="1:21">
      <c r="A17" s="127" t="s">
        <v>231</v>
      </c>
      <c r="B17" s="232">
        <f>'[1]Podklady RZ'!B635</f>
        <v>0</v>
      </c>
      <c r="C17" s="157">
        <f>'[1]Podklady RZ'!C635</f>
        <v>0</v>
      </c>
      <c r="D17" s="233">
        <f>'[1]Podklady RZ'!D635</f>
        <v>0</v>
      </c>
      <c r="E17" s="157">
        <f>'[1]Podklady RZ'!E635</f>
        <v>0</v>
      </c>
      <c r="F17" s="157">
        <f>'[1]Podklady RZ'!F635</f>
        <v>0</v>
      </c>
      <c r="G17" s="157">
        <f>'[1]Podklady RZ'!G635</f>
        <v>0</v>
      </c>
      <c r="H17" s="232">
        <f>'[1]Podklady RZ'!H635</f>
        <v>0</v>
      </c>
      <c r="I17" s="157">
        <f>'[1]Podklady RZ'!I635</f>
        <v>0</v>
      </c>
      <c r="J17" s="233">
        <f>'[1]Podklady RZ'!J635</f>
        <v>0</v>
      </c>
      <c r="K17" s="232">
        <f>'[1]Podklady RZ'!K635</f>
        <v>0</v>
      </c>
      <c r="L17" s="157">
        <f>'[1]Podklady RZ'!L635</f>
        <v>3.5999999999999997E-2</v>
      </c>
      <c r="M17" s="233">
        <f>'[1]Podklady RZ'!M635</f>
        <v>0.02</v>
      </c>
      <c r="N17" s="157">
        <f>'[1]Podklady RZ'!N635</f>
        <v>5.5999999999999994E-2</v>
      </c>
      <c r="O17" s="164">
        <f>'[1]Podklady RZ'!O635</f>
        <v>0.99999999999999989</v>
      </c>
      <c r="P17" s="81"/>
      <c r="U17" s="97"/>
    </row>
    <row r="18" spans="1:21">
      <c r="A18" s="127" t="s">
        <v>232</v>
      </c>
      <c r="B18" s="232">
        <f>'[1]Podklady RZ'!B636</f>
        <v>17.995000000000001</v>
      </c>
      <c r="C18" s="157">
        <f>'[1]Podklady RZ'!C636</f>
        <v>21.70797</v>
      </c>
      <c r="D18" s="233">
        <f>'[1]Podklady RZ'!D636</f>
        <v>11.972805000000001</v>
      </c>
      <c r="E18" s="157">
        <f>'[1]Podklady RZ'!E636</f>
        <v>26.956</v>
      </c>
      <c r="F18" s="157">
        <f>'[1]Podklady RZ'!F636</f>
        <v>22.468</v>
      </c>
      <c r="G18" s="157">
        <f>'[1]Podklady RZ'!G636</f>
        <v>30.960999999999999</v>
      </c>
      <c r="H18" s="232">
        <f>'[1]Podklady RZ'!H636</f>
        <v>29.667000000000002</v>
      </c>
      <c r="I18" s="157">
        <f>'[1]Podklady RZ'!I636</f>
        <v>22.050999999999998</v>
      </c>
      <c r="J18" s="233">
        <f>'[1]Podklady RZ'!J636</f>
        <v>20.844999999999999</v>
      </c>
      <c r="K18" s="232">
        <f>'[1]Podklady RZ'!K636</f>
        <v>21.931999999999999</v>
      </c>
      <c r="L18" s="157">
        <f>'[1]Podklady RZ'!L636</f>
        <v>17.416</v>
      </c>
      <c r="M18" s="233">
        <f>'[1]Podklady RZ'!M636</f>
        <v>19.922000000000001</v>
      </c>
      <c r="N18" s="157">
        <f>'[1]Podklady RZ'!N636</f>
        <v>263.89377500000001</v>
      </c>
      <c r="O18" s="164">
        <f>'[1]Podklady RZ'!O636</f>
        <v>0.27214140929887631</v>
      </c>
      <c r="P18" s="81"/>
      <c r="U18" s="97"/>
    </row>
    <row r="19" spans="1:21">
      <c r="A19" s="127" t="s">
        <v>233</v>
      </c>
      <c r="B19" s="232">
        <f>'[1]Podklady RZ'!B637</f>
        <v>1.7772589999999999</v>
      </c>
      <c r="C19" s="157">
        <f>'[1]Podklady RZ'!C637</f>
        <v>1.547153</v>
      </c>
      <c r="D19" s="233">
        <f>'[1]Podklady RZ'!D637</f>
        <v>1.202213</v>
      </c>
      <c r="E19" s="157">
        <f>'[1]Podklady RZ'!E637</f>
        <v>1.2183009999999999</v>
      </c>
      <c r="F19" s="157">
        <f>'[1]Podklady RZ'!F637</f>
        <v>0.50360900000000008</v>
      </c>
      <c r="G19" s="157">
        <f>'[1]Podklady RZ'!G637</f>
        <v>0.463119</v>
      </c>
      <c r="H19" s="232">
        <f>'[1]Podklady RZ'!H637</f>
        <v>0.23300000000000001</v>
      </c>
      <c r="I19" s="157">
        <f>'[1]Podklady RZ'!I637</f>
        <v>0.83323500000000006</v>
      </c>
      <c r="J19" s="233">
        <f>'[1]Podklady RZ'!J637</f>
        <v>0.569936</v>
      </c>
      <c r="K19" s="232">
        <f>'[1]Podklady RZ'!K637</f>
        <v>1.33202</v>
      </c>
      <c r="L19" s="157">
        <f>'[1]Podklady RZ'!L637</f>
        <v>1.1457080000000002</v>
      </c>
      <c r="M19" s="233">
        <f>'[1]Podklady RZ'!M637</f>
        <v>0.99381799999999998</v>
      </c>
      <c r="N19" s="157">
        <f>'[1]Podklady RZ'!N637</f>
        <v>11.819370999999999</v>
      </c>
      <c r="O19" s="164">
        <f>'[1]Podklady RZ'!O637</f>
        <v>0.29062144441577681</v>
      </c>
      <c r="P19" s="81"/>
      <c r="U19" s="97"/>
    </row>
    <row r="20" spans="1:21">
      <c r="A20" s="127" t="s">
        <v>234</v>
      </c>
      <c r="B20" s="232">
        <f>'[1]Podklady RZ'!B638</f>
        <v>4.4059999999999997</v>
      </c>
      <c r="C20" s="157">
        <f>'[1]Podklady RZ'!C638</f>
        <v>5.5759999999999996</v>
      </c>
      <c r="D20" s="233">
        <f>'[1]Podklady RZ'!D638</f>
        <v>4.6740000000000004</v>
      </c>
      <c r="E20" s="157">
        <f>'[1]Podklady RZ'!E638</f>
        <v>5.859</v>
      </c>
      <c r="F20" s="157">
        <f>'[1]Podklady RZ'!F638</f>
        <v>5.4</v>
      </c>
      <c r="G20" s="157">
        <f>'[1]Podklady RZ'!G638</f>
        <v>7.1029999999999998</v>
      </c>
      <c r="H20" s="232">
        <f>'[1]Podklady RZ'!H638</f>
        <v>6.5629999999999997</v>
      </c>
      <c r="I20" s="157">
        <f>'[1]Podklady RZ'!I638</f>
        <v>6.2569999999999997</v>
      </c>
      <c r="J20" s="233">
        <f>'[1]Podklady RZ'!J638</f>
        <v>4.6909999999999998</v>
      </c>
      <c r="K20" s="232">
        <f>'[1]Podklady RZ'!K638</f>
        <v>3.762</v>
      </c>
      <c r="L20" s="157">
        <f>'[1]Podklady RZ'!L638</f>
        <v>7.7110000000000003</v>
      </c>
      <c r="M20" s="233">
        <f>'[1]Podklady RZ'!M638</f>
        <v>6.96</v>
      </c>
      <c r="N20" s="157">
        <f>'[1]Podklady RZ'!N638</f>
        <v>68.962000000000003</v>
      </c>
      <c r="O20" s="164">
        <f>'[1]Podklady RZ'!O638</f>
        <v>2.0852873616699005E-2</v>
      </c>
      <c r="P20" s="81"/>
      <c r="U20" s="97"/>
    </row>
    <row r="21" spans="1:21">
      <c r="A21" s="127" t="s">
        <v>235</v>
      </c>
      <c r="B21" s="232">
        <f>'[1]Podklady RZ'!B639</f>
        <v>38.408540000000002</v>
      </c>
      <c r="C21" s="157">
        <f>'[1]Podklady RZ'!C639</f>
        <v>52.188670000000009</v>
      </c>
      <c r="D21" s="233">
        <f>'[1]Podklady RZ'!D639</f>
        <v>36.301690000000001</v>
      </c>
      <c r="E21" s="157">
        <f>'[1]Podklady RZ'!E639</f>
        <v>48.817679999999996</v>
      </c>
      <c r="F21" s="157">
        <f>'[1]Podklady RZ'!F639</f>
        <v>53.743409999999997</v>
      </c>
      <c r="G21" s="157">
        <f>'[1]Podklady RZ'!G639</f>
        <v>47.381599999999999</v>
      </c>
      <c r="H21" s="232">
        <f>'[1]Podklady RZ'!H639</f>
        <v>53.175620000000002</v>
      </c>
      <c r="I21" s="157">
        <f>'[1]Podklady RZ'!I639</f>
        <v>46.145650000000003</v>
      </c>
      <c r="J21" s="233">
        <f>'[1]Podklady RZ'!J639</f>
        <v>34.201120000000003</v>
      </c>
      <c r="K21" s="232">
        <f>'[1]Podklady RZ'!K639</f>
        <v>46.100820000000006</v>
      </c>
      <c r="L21" s="157">
        <f>'[1]Podklady RZ'!L639</f>
        <v>46.948650000000001</v>
      </c>
      <c r="M21" s="233">
        <f>'[1]Podklady RZ'!M639</f>
        <v>51.807102999999998</v>
      </c>
      <c r="N21" s="157">
        <f>'[1]Podklady RZ'!N639</f>
        <v>555.220553</v>
      </c>
      <c r="O21" s="164">
        <f>'[1]Podklady RZ'!O639</f>
        <v>0.25970363879689778</v>
      </c>
      <c r="P21" s="81"/>
      <c r="U21" s="97"/>
    </row>
    <row r="22" spans="1:21">
      <c r="A22" s="127" t="s">
        <v>236</v>
      </c>
      <c r="B22" s="232">
        <f>'[1]Podklady RZ'!B640</f>
        <v>0</v>
      </c>
      <c r="C22" s="157">
        <f>'[1]Podklady RZ'!C640</f>
        <v>0</v>
      </c>
      <c r="D22" s="233">
        <f>'[1]Podklady RZ'!D640</f>
        <v>0</v>
      </c>
      <c r="E22" s="157">
        <f>'[1]Podklady RZ'!E640</f>
        <v>0</v>
      </c>
      <c r="F22" s="157">
        <f>'[1]Podklady RZ'!F640</f>
        <v>0</v>
      </c>
      <c r="G22" s="157">
        <f>'[1]Podklady RZ'!G640</f>
        <v>0</v>
      </c>
      <c r="H22" s="232">
        <f>'[1]Podklady RZ'!H640</f>
        <v>0</v>
      </c>
      <c r="I22" s="157">
        <f>'[1]Podklady RZ'!I640</f>
        <v>0</v>
      </c>
      <c r="J22" s="233">
        <f>'[1]Podklady RZ'!J640</f>
        <v>0</v>
      </c>
      <c r="K22" s="232">
        <f>'[1]Podklady RZ'!K640</f>
        <v>0</v>
      </c>
      <c r="L22" s="157">
        <f>'[1]Podklady RZ'!L640</f>
        <v>0</v>
      </c>
      <c r="M22" s="233">
        <f>'[1]Podklady RZ'!M640</f>
        <v>0</v>
      </c>
      <c r="N22" s="157">
        <f>'[1]Podklady RZ'!N640</f>
        <v>0</v>
      </c>
      <c r="O22" s="164">
        <f>'[1]Podklady RZ'!O640</f>
        <v>0</v>
      </c>
      <c r="P22" s="81"/>
      <c r="U22" s="97"/>
    </row>
    <row r="23" spans="1:21">
      <c r="A23" s="127" t="s">
        <v>237</v>
      </c>
      <c r="B23" s="232">
        <f>'[1]Podklady RZ'!B641</f>
        <v>3.6249919999999998</v>
      </c>
      <c r="C23" s="157">
        <f>'[1]Podklady RZ'!C641</f>
        <v>2.1552190000000002</v>
      </c>
      <c r="D23" s="233">
        <f>'[1]Podklady RZ'!D641</f>
        <v>2.2247549999999996</v>
      </c>
      <c r="E23" s="157">
        <f>'[1]Podklady RZ'!E641</f>
        <v>1.4272749999999998</v>
      </c>
      <c r="F23" s="157">
        <f>'[1]Podklady RZ'!F641</f>
        <v>1.1156919999999999</v>
      </c>
      <c r="G23" s="157">
        <f>'[1]Podklady RZ'!G641</f>
        <v>0.88241499999999995</v>
      </c>
      <c r="H23" s="232">
        <f>'[1]Podklady RZ'!H641</f>
        <v>3.5225389999999996</v>
      </c>
      <c r="I23" s="157">
        <f>'[1]Podklady RZ'!I641</f>
        <v>0.76661500000000005</v>
      </c>
      <c r="J23" s="233">
        <f>'[1]Podklady RZ'!J641</f>
        <v>1.2478509999999998</v>
      </c>
      <c r="K23" s="232">
        <f>'[1]Podklady RZ'!K641</f>
        <v>2.1246109999999998</v>
      </c>
      <c r="L23" s="157">
        <f>'[1]Podklady RZ'!L641</f>
        <v>2.3732259999999998</v>
      </c>
      <c r="M23" s="233">
        <f>'[1]Podklady RZ'!M641</f>
        <v>1.590743</v>
      </c>
      <c r="N23" s="157">
        <f>'[1]Podklady RZ'!N641</f>
        <v>23.055932999999996</v>
      </c>
      <c r="O23" s="164">
        <f>'[1]Podklady RZ'!O641</f>
        <v>0.11118796190055483</v>
      </c>
      <c r="P23" s="81"/>
      <c r="U23" s="97"/>
    </row>
    <row r="24" spans="1:21">
      <c r="A24" s="127" t="s">
        <v>238</v>
      </c>
      <c r="B24" s="232">
        <f>'[1]Podklady RZ'!B642</f>
        <v>534.7469339999999</v>
      </c>
      <c r="C24" s="157">
        <f>'[1]Podklady RZ'!C642</f>
        <v>390.49098199999997</v>
      </c>
      <c r="D24" s="233">
        <f>'[1]Podklady RZ'!D642</f>
        <v>407.75603699999988</v>
      </c>
      <c r="E24" s="157">
        <f>'[1]Podklady RZ'!E642</f>
        <v>276.03996199999995</v>
      </c>
      <c r="F24" s="157">
        <f>'[1]Podklady RZ'!F642</f>
        <v>295.41036699999989</v>
      </c>
      <c r="G24" s="157">
        <f>'[1]Podklady RZ'!G642</f>
        <v>249.12861999999993</v>
      </c>
      <c r="H24" s="232">
        <f>'[1]Podklady RZ'!H642</f>
        <v>250.44068000000001</v>
      </c>
      <c r="I24" s="157">
        <f>'[1]Podklady RZ'!I642</f>
        <v>264.889208</v>
      </c>
      <c r="J24" s="233">
        <f>'[1]Podklady RZ'!J642</f>
        <v>268.02116699999993</v>
      </c>
      <c r="K24" s="232">
        <f>'[1]Podklady RZ'!K642</f>
        <v>371.87346599999995</v>
      </c>
      <c r="L24" s="157">
        <f>'[1]Podklady RZ'!L642</f>
        <v>446.04520000000008</v>
      </c>
      <c r="M24" s="233">
        <f>'[1]Podklady RZ'!M642</f>
        <v>447.90914499999997</v>
      </c>
      <c r="N24" s="157">
        <f>'[1]Podklady RZ'!N642</f>
        <v>4202.7517679999992</v>
      </c>
      <c r="O24" s="164">
        <f>'[1]Podklady RZ'!O642</f>
        <v>0.21223430552111897</v>
      </c>
      <c r="P24" s="81"/>
      <c r="U24" s="78"/>
    </row>
    <row r="25" spans="1:21" ht="13.5" customHeight="1">
      <c r="A25" s="125" t="s">
        <v>331</v>
      </c>
      <c r="B25" s="230">
        <f>'[1]Podklady RZ'!B643</f>
        <v>-1402.2402099999999</v>
      </c>
      <c r="C25" s="156">
        <f>'[1]Podklady RZ'!C643</f>
        <v>-969.47528699999998</v>
      </c>
      <c r="D25" s="231">
        <f>'[1]Podklady RZ'!D643</f>
        <v>-869.32349999999997</v>
      </c>
      <c r="E25" s="156">
        <f>'[1]Podklady RZ'!E643</f>
        <v>-588.99644999999998</v>
      </c>
      <c r="F25" s="156">
        <f>'[1]Podklady RZ'!F643</f>
        <v>-322.60199999999998</v>
      </c>
      <c r="G25" s="156">
        <f>'[1]Podklady RZ'!G643</f>
        <v>-237.63305</v>
      </c>
      <c r="H25" s="230">
        <f>'[1]Podklady RZ'!H643</f>
        <v>-136.28800000000001</v>
      </c>
      <c r="I25" s="156">
        <f>'[1]Podklady RZ'!I643</f>
        <v>-205.49399700000001</v>
      </c>
      <c r="J25" s="231">
        <f>'[1]Podklady RZ'!J643</f>
        <v>-351.09199999999998</v>
      </c>
      <c r="K25" s="230">
        <f>'[1]Podklady RZ'!K643</f>
        <v>-646.13800000000003</v>
      </c>
      <c r="L25" s="156">
        <f>'[1]Podklady RZ'!L643</f>
        <v>-1084.066</v>
      </c>
      <c r="M25" s="231">
        <f>'[1]Podklady RZ'!M643</f>
        <v>-1283.307</v>
      </c>
      <c r="N25" s="156">
        <f>'[1]Podklady RZ'!N643</f>
        <v>-8096.6554939999987</v>
      </c>
      <c r="O25" s="163"/>
      <c r="P25" s="10"/>
      <c r="U25" s="8"/>
    </row>
    <row r="26" spans="1:21" ht="13.5" customHeight="1">
      <c r="A26" s="125" t="s">
        <v>314</v>
      </c>
      <c r="B26" s="230">
        <f>'[1]Podklady RZ'!B644</f>
        <v>1189.4500989999999</v>
      </c>
      <c r="C26" s="156">
        <f>'[1]Podklady RZ'!C644</f>
        <v>886.35873100000003</v>
      </c>
      <c r="D26" s="231">
        <f>'[1]Podklady RZ'!D644</f>
        <v>841.17454899999996</v>
      </c>
      <c r="E26" s="156">
        <f>'[1]Podklady RZ'!E644</f>
        <v>604.01264499999991</v>
      </c>
      <c r="F26" s="156">
        <f>'[1]Podklady RZ'!F644</f>
        <v>513.25115300000004</v>
      </c>
      <c r="G26" s="156">
        <f>'[1]Podklady RZ'!G644</f>
        <v>439.649653</v>
      </c>
      <c r="H26" s="230">
        <f>'[1]Podklady RZ'!H644</f>
        <v>414.37166699999995</v>
      </c>
      <c r="I26" s="156">
        <f>'[1]Podklady RZ'!I644</f>
        <v>437.69030899999996</v>
      </c>
      <c r="J26" s="231">
        <f>'[1]Podklady RZ'!J644</f>
        <v>458.75259799999998</v>
      </c>
      <c r="K26" s="230">
        <f>'[1]Podklady RZ'!K644</f>
        <v>717.453487</v>
      </c>
      <c r="L26" s="156">
        <f>'[1]Podklady RZ'!L644</f>
        <v>953.82358299999999</v>
      </c>
      <c r="M26" s="231">
        <f>'[1]Podklady RZ'!M644</f>
        <v>1011.5499599999998</v>
      </c>
      <c r="N26" s="156">
        <f>'[1]Podklady RZ'!N644</f>
        <v>8467.5384340000001</v>
      </c>
      <c r="O26" s="163">
        <f>'[1]Podklady RZ'!O644</f>
        <v>0.12843637492326174</v>
      </c>
      <c r="P26" s="10"/>
      <c r="U26" s="8"/>
    </row>
    <row r="27" spans="1:21" ht="12.75" customHeight="1">
      <c r="A27" s="127" t="s">
        <v>297</v>
      </c>
      <c r="B27" s="232">
        <f>'[1]Podklady RZ'!B645</f>
        <v>513.89293899999996</v>
      </c>
      <c r="C27" s="157">
        <f>'[1]Podklady RZ'!C645</f>
        <v>416.06806799999998</v>
      </c>
      <c r="D27" s="233">
        <f>'[1]Podklady RZ'!D645</f>
        <v>408.77505400000001</v>
      </c>
      <c r="E27" s="157">
        <f>'[1]Podklady RZ'!E645</f>
        <v>295.23940099999999</v>
      </c>
      <c r="F27" s="157">
        <f>'[1]Podklady RZ'!F645</f>
        <v>305.82046600000001</v>
      </c>
      <c r="G27" s="157">
        <f>'[1]Podklady RZ'!G645</f>
        <v>268.15213599999998</v>
      </c>
      <c r="H27" s="232">
        <f>'[1]Podklady RZ'!H645</f>
        <v>260.93472100000002</v>
      </c>
      <c r="I27" s="157">
        <f>'[1]Podklady RZ'!I645</f>
        <v>276.371489</v>
      </c>
      <c r="J27" s="233">
        <f>'[1]Podklady RZ'!J645</f>
        <v>256.14747399999999</v>
      </c>
      <c r="K27" s="232">
        <f>'[1]Podklady RZ'!K645</f>
        <v>373.51557000000003</v>
      </c>
      <c r="L27" s="157">
        <f>'[1]Podklady RZ'!L645</f>
        <v>437.45913400000001</v>
      </c>
      <c r="M27" s="233">
        <f>'[1]Podklady RZ'!M645</f>
        <v>427.83921800000002</v>
      </c>
      <c r="N27" s="157">
        <f>'[1]Podklady RZ'!N645</f>
        <v>4240.2156700000005</v>
      </c>
      <c r="O27" s="164">
        <f>'[1]Podklady RZ'!O645</f>
        <v>0.28764332767613543</v>
      </c>
      <c r="P27" s="81"/>
      <c r="U27" s="8"/>
    </row>
    <row r="28" spans="1:21" ht="12.75" customHeight="1">
      <c r="A28" s="127" t="s">
        <v>298</v>
      </c>
      <c r="B28" s="232">
        <f>'[1]Podklady RZ'!B646</f>
        <v>104.484015</v>
      </c>
      <c r="C28" s="157">
        <f>'[1]Podklady RZ'!C646</f>
        <v>75.691614999999985</v>
      </c>
      <c r="D28" s="233">
        <f>'[1]Podklady RZ'!D646</f>
        <v>79.75955900000001</v>
      </c>
      <c r="E28" s="157">
        <f>'[1]Podklady RZ'!E646</f>
        <v>76.153143999999998</v>
      </c>
      <c r="F28" s="157">
        <f>'[1]Podklady RZ'!F646</f>
        <v>76.849169000000003</v>
      </c>
      <c r="G28" s="157">
        <f>'[1]Podklady RZ'!G646</f>
        <v>75.357083000000003</v>
      </c>
      <c r="H28" s="232">
        <f>'[1]Podklady RZ'!H646</f>
        <v>74.826305000000005</v>
      </c>
      <c r="I28" s="157">
        <f>'[1]Podklady RZ'!I646</f>
        <v>78.030832000000004</v>
      </c>
      <c r="J28" s="233">
        <f>'[1]Podklady RZ'!J646</f>
        <v>73.849829999999997</v>
      </c>
      <c r="K28" s="232">
        <f>'[1]Podklady RZ'!K646</f>
        <v>80.038711000000006</v>
      </c>
      <c r="L28" s="157">
        <f>'[1]Podklady RZ'!L646</f>
        <v>84.586179999999999</v>
      </c>
      <c r="M28" s="233">
        <f>'[1]Podklady RZ'!M646</f>
        <v>86.301304999999999</v>
      </c>
      <c r="N28" s="157">
        <f>'[1]Podklady RZ'!N646</f>
        <v>965.92774800000007</v>
      </c>
      <c r="O28" s="164">
        <f>'[1]Podklady RZ'!O646</f>
        <v>0.43007454831816488</v>
      </c>
      <c r="P28" s="81"/>
      <c r="U28" s="8"/>
    </row>
    <row r="29" spans="1:21" ht="12.75" customHeight="1">
      <c r="A29" s="127" t="s">
        <v>299</v>
      </c>
      <c r="B29" s="232">
        <f>'[1]Podklady RZ'!B647</f>
        <v>2.6955999999999998</v>
      </c>
      <c r="C29" s="157">
        <f>'[1]Podklady RZ'!C647</f>
        <v>2.2291999999999996</v>
      </c>
      <c r="D29" s="233">
        <f>'[1]Podklady RZ'!D647</f>
        <v>1.8008</v>
      </c>
      <c r="E29" s="157">
        <f>'[1]Podklady RZ'!E647</f>
        <v>1.1020000000000001</v>
      </c>
      <c r="F29" s="157">
        <f>'[1]Podklady RZ'!F647</f>
        <v>0.6018</v>
      </c>
      <c r="G29" s="157">
        <f>'[1]Podklady RZ'!G647</f>
        <v>0.48960000000000004</v>
      </c>
      <c r="H29" s="232">
        <f>'[1]Podklady RZ'!H647</f>
        <v>0.32979999999999998</v>
      </c>
      <c r="I29" s="157">
        <f>'[1]Podklady RZ'!I647</f>
        <v>0.46550000000000002</v>
      </c>
      <c r="J29" s="233">
        <f>'[1]Podklady RZ'!J647</f>
        <v>0.51100000000000001</v>
      </c>
      <c r="K29" s="232">
        <f>'[1]Podklady RZ'!K647</f>
        <v>1.4512</v>
      </c>
      <c r="L29" s="157">
        <f>'[1]Podklady RZ'!L647</f>
        <v>2.6850000000000001</v>
      </c>
      <c r="M29" s="233">
        <f>'[1]Podklady RZ'!M647</f>
        <v>3.28</v>
      </c>
      <c r="N29" s="157">
        <f>'[1]Podklady RZ'!N647</f>
        <v>17.641500000000001</v>
      </c>
      <c r="O29" s="164">
        <f>'[1]Podklady RZ'!O647</f>
        <v>3.3149075034828696E-2</v>
      </c>
      <c r="P29" s="81"/>
      <c r="U29" s="8"/>
    </row>
    <row r="30" spans="1:21" ht="12.75" customHeight="1">
      <c r="A30" s="127" t="s">
        <v>300</v>
      </c>
      <c r="B30" s="232">
        <f>'[1]Podklady RZ'!B648</f>
        <v>0.23264799999999999</v>
      </c>
      <c r="C30" s="157">
        <f>'[1]Podklady RZ'!C648</f>
        <v>0.111108</v>
      </c>
      <c r="D30" s="233">
        <f>'[1]Podklady RZ'!D648</f>
        <v>0.17649500000000001</v>
      </c>
      <c r="E30" s="157">
        <f>'[1]Podklady RZ'!E648</f>
        <v>8.8787999999999992E-2</v>
      </c>
      <c r="F30" s="157">
        <f>'[1]Podklady RZ'!F648</f>
        <v>1.2999999999999999E-2</v>
      </c>
      <c r="G30" s="157">
        <f>'[1]Podklady RZ'!G648</f>
        <v>7.0000000000000001E-3</v>
      </c>
      <c r="H30" s="232">
        <f>'[1]Podklady RZ'!H648</f>
        <v>6.0000000000000001E-3</v>
      </c>
      <c r="I30" s="157">
        <f>'[1]Podklady RZ'!I648</f>
        <v>6.0000000000000001E-3</v>
      </c>
      <c r="J30" s="233">
        <f>'[1]Podklady RZ'!J648</f>
        <v>1.7999999999999999E-2</v>
      </c>
      <c r="K30" s="232">
        <f>'[1]Podklady RZ'!K648</f>
        <v>0.10059999999999999</v>
      </c>
      <c r="L30" s="157">
        <f>'[1]Podklady RZ'!L648</f>
        <v>0.17743999999999999</v>
      </c>
      <c r="M30" s="233">
        <f>'[1]Podklady RZ'!M648</f>
        <v>0.21034999999999998</v>
      </c>
      <c r="N30" s="157">
        <f>'[1]Podklady RZ'!N648</f>
        <v>1.147429</v>
      </c>
      <c r="O30" s="164">
        <f>'[1]Podklady RZ'!O648</f>
        <v>4.8280947381884529E-3</v>
      </c>
      <c r="P30" s="81"/>
    </row>
    <row r="31" spans="1:21">
      <c r="A31" s="127" t="s">
        <v>301</v>
      </c>
      <c r="B31" s="232">
        <f>'[1]Podklady RZ'!B649</f>
        <v>1.4856100000000001</v>
      </c>
      <c r="C31" s="157">
        <f>'[1]Podklady RZ'!C649</f>
        <v>2.0183019999999998</v>
      </c>
      <c r="D31" s="233">
        <f>'[1]Podklady RZ'!D649</f>
        <v>3.0202849999999999</v>
      </c>
      <c r="E31" s="157">
        <f>'[1]Podklady RZ'!E649</f>
        <v>0.93859400000000004</v>
      </c>
      <c r="F31" s="157">
        <f>'[1]Podklady RZ'!F649</f>
        <v>0.92535200000000006</v>
      </c>
      <c r="G31" s="157">
        <f>'[1]Podklady RZ'!G649</f>
        <v>0.811164</v>
      </c>
      <c r="H31" s="232">
        <f>'[1]Podklady RZ'!H649</f>
        <v>0.88372899999999999</v>
      </c>
      <c r="I31" s="157">
        <f>'[1]Podklady RZ'!I649</f>
        <v>0.84601000000000004</v>
      </c>
      <c r="J31" s="233">
        <f>'[1]Podklady RZ'!J649</f>
        <v>0.80420100000000005</v>
      </c>
      <c r="K31" s="232">
        <f>'[1]Podklady RZ'!K649</f>
        <v>1.1687919999999998</v>
      </c>
      <c r="L31" s="157">
        <f>'[1]Podklady RZ'!L649</f>
        <v>1.0867469999999999</v>
      </c>
      <c r="M31" s="233">
        <f>'[1]Podklady RZ'!M649</f>
        <v>1.1835899999999999</v>
      </c>
      <c r="N31" s="157">
        <f>'[1]Podklady RZ'!N649</f>
        <v>15.172376000000002</v>
      </c>
      <c r="O31" s="164">
        <f>'[1]Podklady RZ'!O649</f>
        <v>2.8761565200924509E-2</v>
      </c>
      <c r="P31" s="81"/>
    </row>
    <row r="32" spans="1:21">
      <c r="A32" s="127" t="s">
        <v>302</v>
      </c>
      <c r="B32" s="232">
        <f>'[1]Podklady RZ'!B650</f>
        <v>383.50818299999992</v>
      </c>
      <c r="C32" s="157">
        <f>'[1]Podklady RZ'!C650</f>
        <v>270.03203200000002</v>
      </c>
      <c r="D32" s="233">
        <f>'[1]Podklady RZ'!D650</f>
        <v>231.13788099999996</v>
      </c>
      <c r="E32" s="157">
        <f>'[1]Podklady RZ'!E650</f>
        <v>162.27793400000002</v>
      </c>
      <c r="F32" s="157">
        <f>'[1]Podklady RZ'!F650</f>
        <v>95.088730999999981</v>
      </c>
      <c r="G32" s="157">
        <f>'[1]Podklady RZ'!G650</f>
        <v>69.658467000000002</v>
      </c>
      <c r="H32" s="232">
        <f>'[1]Podklady RZ'!H650</f>
        <v>57.727803999999992</v>
      </c>
      <c r="I32" s="157">
        <f>'[1]Podklady RZ'!I650</f>
        <v>61.497616000000008</v>
      </c>
      <c r="J32" s="233">
        <f>'[1]Podklady RZ'!J650</f>
        <v>95.349667999999994</v>
      </c>
      <c r="K32" s="232">
        <f>'[1]Podklady RZ'!K650</f>
        <v>188.05625499999999</v>
      </c>
      <c r="L32" s="157">
        <f>'[1]Podklady RZ'!L650</f>
        <v>297.80815500000006</v>
      </c>
      <c r="M32" s="233">
        <f>'[1]Podklady RZ'!M650</f>
        <v>344.19932999999997</v>
      </c>
      <c r="N32" s="157">
        <f>'[1]Podklady RZ'!N650</f>
        <v>2256.342056</v>
      </c>
      <c r="O32" s="164">
        <f>'[1]Podklady RZ'!O650</f>
        <v>7.2928777925712493E-2</v>
      </c>
      <c r="P32" s="81"/>
    </row>
    <row r="33" spans="1:16">
      <c r="A33" s="127" t="s">
        <v>303</v>
      </c>
      <c r="B33" s="232">
        <f>'[1]Podklady RZ'!B651</f>
        <v>180.64864299999996</v>
      </c>
      <c r="C33" s="157">
        <f>'[1]Podklady RZ'!C651</f>
        <v>118.58866400000002</v>
      </c>
      <c r="D33" s="233">
        <f>'[1]Podklady RZ'!D651</f>
        <v>115.168069</v>
      </c>
      <c r="E33" s="157">
        <f>'[1]Podklady RZ'!E651</f>
        <v>66.883621000000005</v>
      </c>
      <c r="F33" s="157">
        <f>'[1]Podklady RZ'!F651</f>
        <v>33.363889</v>
      </c>
      <c r="G33" s="157">
        <f>'[1]Podklady RZ'!G651</f>
        <v>24.781306999999998</v>
      </c>
      <c r="H33" s="232">
        <f>'[1]Podklady RZ'!H651</f>
        <v>19.347228000000001</v>
      </c>
      <c r="I33" s="157">
        <f>'[1]Podklady RZ'!I651</f>
        <v>20.159362999999999</v>
      </c>
      <c r="J33" s="233">
        <f>'[1]Podklady RZ'!J651</f>
        <v>31.494974000000006</v>
      </c>
      <c r="K33" s="232">
        <f>'[1]Podklady RZ'!K651</f>
        <v>72.612802000000002</v>
      </c>
      <c r="L33" s="157">
        <f>'[1]Podklady RZ'!L651</f>
        <v>129.15700500000003</v>
      </c>
      <c r="M33" s="233">
        <f>'[1]Podklady RZ'!M651</f>
        <v>147.33325800000003</v>
      </c>
      <c r="N33" s="157">
        <f>'[1]Podklady RZ'!N651</f>
        <v>959.53882299999987</v>
      </c>
      <c r="O33" s="164">
        <f>'[1]Podklady RZ'!O651</f>
        <v>6.3128935655042157E-2</v>
      </c>
      <c r="P33" s="81"/>
    </row>
    <row r="34" spans="1:16">
      <c r="A34" s="127" t="s">
        <v>236</v>
      </c>
      <c r="B34" s="232">
        <f>'[1]Podklady RZ'!B652</f>
        <v>2.5024610000000003</v>
      </c>
      <c r="C34" s="157">
        <f>'[1]Podklady RZ'!C652</f>
        <v>1.6197420000000002</v>
      </c>
      <c r="D34" s="233">
        <f>'[1]Podklady RZ'!D652</f>
        <v>1.336406</v>
      </c>
      <c r="E34" s="157">
        <f>'[1]Podklady RZ'!E652</f>
        <v>1.3291630000000001</v>
      </c>
      <c r="F34" s="157">
        <f>'[1]Podklady RZ'!F652</f>
        <v>0.58874599999999999</v>
      </c>
      <c r="G34" s="157">
        <f>'[1]Podklady RZ'!G652</f>
        <v>0.39289599999999997</v>
      </c>
      <c r="H34" s="232">
        <f>'[1]Podklady RZ'!H652</f>
        <v>0.31607999999999997</v>
      </c>
      <c r="I34" s="157">
        <f>'[1]Podklady RZ'!I652</f>
        <v>0.31349900000000003</v>
      </c>
      <c r="J34" s="233">
        <f>'[1]Podklady RZ'!J652</f>
        <v>0.57745100000000005</v>
      </c>
      <c r="K34" s="232">
        <f>'[1]Podklady RZ'!K652</f>
        <v>0.50955700000000004</v>
      </c>
      <c r="L34" s="157">
        <f>'[1]Podklady RZ'!L652</f>
        <v>0.86392200000000008</v>
      </c>
      <c r="M34" s="233">
        <f>'[1]Podklady RZ'!M652</f>
        <v>1.2029089999999998</v>
      </c>
      <c r="N34" s="157">
        <f>'[1]Podklady RZ'!N652</f>
        <v>11.552832000000002</v>
      </c>
      <c r="O34" s="164">
        <f>'[1]Podklady RZ'!O652</f>
        <v>7.6778902830098496E-3</v>
      </c>
      <c r="P34" s="81"/>
    </row>
    <row r="35" spans="1:16" ht="12" customHeight="1">
      <c r="A35" s="151" t="s">
        <v>315</v>
      </c>
      <c r="B35" s="65"/>
      <c r="C35" s="65"/>
      <c r="D35" s="8"/>
      <c r="F35" s="10"/>
      <c r="G35" s="10"/>
      <c r="H35" s="10"/>
      <c r="I35" s="10"/>
      <c r="J35" s="10"/>
      <c r="K35" s="10"/>
      <c r="O35" s="3"/>
    </row>
    <row r="36" spans="1:16">
      <c r="A36" s="151"/>
      <c r="B36" s="65"/>
      <c r="C36" s="65"/>
    </row>
    <row r="37" spans="1:16">
      <c r="B37" s="8"/>
      <c r="C37" s="8"/>
      <c r="D37" s="8"/>
    </row>
    <row r="38" spans="1:16">
      <c r="B38" s="8"/>
      <c r="C38" s="8"/>
      <c r="D38" s="8"/>
    </row>
    <row r="39" spans="1:16">
      <c r="B39" s="8"/>
      <c r="C39" s="8"/>
      <c r="D39" s="8"/>
      <c r="M39" s="10" t="s">
        <v>316</v>
      </c>
      <c r="N39" s="84">
        <f>O6</f>
        <v>0.12115733703364208</v>
      </c>
    </row>
    <row r="40" spans="1:16">
      <c r="B40" s="1"/>
      <c r="C40" s="1"/>
      <c r="D40" s="1"/>
      <c r="M40" s="10" t="s">
        <v>215</v>
      </c>
      <c r="N40" s="84">
        <f>O7</f>
        <v>0.17175738126959672</v>
      </c>
    </row>
    <row r="41" spans="1:16">
      <c r="B41" s="8"/>
      <c r="C41" s="8"/>
      <c r="D41" s="8"/>
      <c r="M41" s="10" t="s">
        <v>219</v>
      </c>
      <c r="N41" s="84">
        <f>O8</f>
        <v>0.23427564525501759</v>
      </c>
    </row>
  </sheetData>
  <mergeCells count="6">
    <mergeCell ref="O4:O5"/>
    <mergeCell ref="B4:D4"/>
    <mergeCell ref="E4:G4"/>
    <mergeCell ref="H4:J4"/>
    <mergeCell ref="K4:M4"/>
    <mergeCell ref="N4:N5"/>
  </mergeCells>
  <conditionalFormatting sqref="O9:O24 O27:O34">
    <cfRule type="dataBar" priority="1">
      <dataBar>
        <cfvo type="num" val="0"/>
        <cfvo type="num" val="1"/>
        <color theme="9"/>
      </dataBar>
      <extLst>
        <ext xmlns:x14="http://schemas.microsoft.com/office/spreadsheetml/2009/9/main" uri="{B025F937-C7B1-47D3-B67F-A62EFF666E3E}">
          <x14:id>{6534512B-0C0A-4CCF-B02D-9E89E9FE7565}</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6534512B-0C0A-4CCF-B02D-9E89E9FE7565}">
            <x14:dataBar minLength="0" maxLength="100" gradient="0" direction="rightToLeft">
              <x14:cfvo type="num">
                <xm:f>0</xm:f>
              </x14:cfvo>
              <x14:cfvo type="num">
                <xm:f>1</xm:f>
              </x14:cfvo>
              <x14:negativeFillColor rgb="FFFF0000"/>
              <x14:axisColor rgb="FF000000"/>
            </x14:dataBar>
          </x14:cfRule>
          <xm:sqref>O9:O24 O27:O34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42">
    <tabColor rgb="FF92D050"/>
  </sheetPr>
  <dimension ref="A1:U41"/>
  <sheetViews>
    <sheetView showGridLines="0" view="pageBreakPreview" zoomScaleNormal="70" zoomScaleSheetLayoutView="100" workbookViewId="0">
      <selection activeCell="B6" sqref="B6:M6"/>
    </sheetView>
  </sheetViews>
  <sheetFormatPr defaultColWidth="9.140625" defaultRowHeight="12"/>
  <cols>
    <col min="1" max="1" width="31.7109375" style="7" customWidth="1"/>
    <col min="2" max="7" width="7.7109375" style="7" customWidth="1"/>
    <col min="8" max="9" width="8" style="7" customWidth="1"/>
    <col min="10" max="10" width="8.7109375" style="7" customWidth="1"/>
    <col min="11" max="11" width="8" style="7" customWidth="1"/>
    <col min="12" max="12" width="8.28515625" style="7" customWidth="1"/>
    <col min="13" max="13" width="8.7109375" style="7" customWidth="1"/>
    <col min="14" max="14" width="8.42578125" style="7" customWidth="1"/>
    <col min="15" max="15" width="7.85546875" style="7" customWidth="1"/>
    <col min="16" max="21" width="9.140625" style="7" customWidth="1"/>
    <col min="22" max="16384" width="9.140625" style="7"/>
  </cols>
  <sheetData>
    <row r="1" spans="1:21" ht="18">
      <c r="A1" s="193" t="s">
        <v>332</v>
      </c>
      <c r="O1" s="195" t="str">
        <f>'3'!N1</f>
        <v>2022</v>
      </c>
    </row>
    <row r="2" spans="1:21" ht="1.5" customHeight="1">
      <c r="F2" s="10"/>
      <c r="G2" s="10"/>
      <c r="H2" s="10"/>
      <c r="I2" s="10"/>
      <c r="J2" s="10"/>
      <c r="K2" s="10"/>
    </row>
    <row r="3" spans="1:21" ht="12" customHeight="1">
      <c r="F3" s="10"/>
      <c r="G3" s="10"/>
      <c r="H3" s="10"/>
      <c r="I3" s="10"/>
      <c r="J3" s="10"/>
      <c r="K3" s="10"/>
    </row>
    <row r="4" spans="1:21">
      <c r="B4" s="22"/>
      <c r="C4" s="22"/>
      <c r="D4" s="22"/>
      <c r="E4" s="22"/>
      <c r="F4" s="10"/>
      <c r="K4" s="10"/>
      <c r="L4" s="9"/>
    </row>
    <row r="5" spans="1:21" ht="12.75" customHeight="1">
      <c r="A5" s="131"/>
      <c r="B5" s="271" t="s">
        <v>198</v>
      </c>
      <c r="C5" s="272"/>
      <c r="D5" s="273"/>
      <c r="E5" s="272" t="s">
        <v>199</v>
      </c>
      <c r="F5" s="272"/>
      <c r="G5" s="272"/>
      <c r="H5" s="271" t="s">
        <v>200</v>
      </c>
      <c r="I5" s="272"/>
      <c r="J5" s="273"/>
      <c r="K5" s="271" t="s">
        <v>201</v>
      </c>
      <c r="L5" s="272"/>
      <c r="M5" s="273"/>
      <c r="N5" s="274" t="s">
        <v>214</v>
      </c>
      <c r="O5" s="281" t="s">
        <v>309</v>
      </c>
    </row>
    <row r="6" spans="1:21">
      <c r="A6" s="130"/>
      <c r="B6" s="254" t="s">
        <v>202</v>
      </c>
      <c r="C6" s="255" t="s">
        <v>203</v>
      </c>
      <c r="D6" s="256" t="s">
        <v>204</v>
      </c>
      <c r="E6" s="255" t="s">
        <v>205</v>
      </c>
      <c r="F6" s="255" t="s">
        <v>206</v>
      </c>
      <c r="G6" s="255" t="s">
        <v>207</v>
      </c>
      <c r="H6" s="254" t="s">
        <v>208</v>
      </c>
      <c r="I6" s="255" t="s">
        <v>209</v>
      </c>
      <c r="J6" s="256" t="s">
        <v>210</v>
      </c>
      <c r="K6" s="254" t="s">
        <v>211</v>
      </c>
      <c r="L6" s="255" t="s">
        <v>212</v>
      </c>
      <c r="M6" s="256" t="s">
        <v>213</v>
      </c>
      <c r="N6" s="274"/>
      <c r="O6" s="281"/>
      <c r="P6" s="10"/>
      <c r="U6" s="10"/>
    </row>
    <row r="7" spans="1:21">
      <c r="A7" s="124" t="s">
        <v>310</v>
      </c>
      <c r="B7" s="230">
        <f>'[1]Podklady RZ'!B660</f>
        <v>9912.8393000000015</v>
      </c>
      <c r="C7" s="156">
        <f>'[1]Podklady RZ'!C660</f>
        <v>9912.2973000000002</v>
      </c>
      <c r="D7" s="231">
        <f>'[1]Podklady RZ'!D660</f>
        <v>9912.2847999999994</v>
      </c>
      <c r="E7" s="156">
        <f>'[1]Podklady RZ'!E660</f>
        <v>9913.0388000000003</v>
      </c>
      <c r="F7" s="156">
        <f>'[1]Podklady RZ'!F660</f>
        <v>9913.0388000000003</v>
      </c>
      <c r="G7" s="156">
        <f>'[1]Podklady RZ'!G660</f>
        <v>9913.0717999999961</v>
      </c>
      <c r="H7" s="230">
        <f>'[1]Podklady RZ'!H660</f>
        <v>9903.6548000000003</v>
      </c>
      <c r="I7" s="156">
        <f>'[1]Podklady RZ'!I660</f>
        <v>9903.6548000000003</v>
      </c>
      <c r="J7" s="231">
        <f>'[1]Podklady RZ'!J660</f>
        <v>9903.6548000000003</v>
      </c>
      <c r="K7" s="230">
        <f>'[1]Podklady RZ'!K660</f>
        <v>9903.6548000000003</v>
      </c>
      <c r="L7" s="156">
        <f>'[1]Podklady RZ'!L660</f>
        <v>9903.6548000000003</v>
      </c>
      <c r="M7" s="231">
        <f>'[1]Podklady RZ'!M660</f>
        <v>9903.6548000000003</v>
      </c>
      <c r="N7" s="156">
        <f>'[1]Podklady RZ'!N660</f>
        <v>9903.6548000000003</v>
      </c>
      <c r="O7" s="162">
        <f>'[1]Podklady RZ'!O660</f>
        <v>0.26305672957323195</v>
      </c>
      <c r="P7" s="10"/>
      <c r="U7" s="56"/>
    </row>
    <row r="8" spans="1:21">
      <c r="A8" s="124" t="s">
        <v>311</v>
      </c>
      <c r="B8" s="230">
        <f>'[1]Podklady RZ'!B661</f>
        <v>3521.1846450000007</v>
      </c>
      <c r="C8" s="156">
        <f>'[1]Podklady RZ'!C661</f>
        <v>2865.3322509999989</v>
      </c>
      <c r="D8" s="231">
        <f>'[1]Podklady RZ'!D661</f>
        <v>2877.9796899999997</v>
      </c>
      <c r="E8" s="156">
        <f>'[1]Podklady RZ'!E661</f>
        <v>2255.9370979999994</v>
      </c>
      <c r="F8" s="156">
        <f>'[1]Podklady RZ'!F661</f>
        <v>2080.3625899999997</v>
      </c>
      <c r="G8" s="156">
        <f>'[1]Podklady RZ'!G661</f>
        <v>1951.0249049999998</v>
      </c>
      <c r="H8" s="230">
        <f>'[1]Podklady RZ'!H661</f>
        <v>1801.6368239999997</v>
      </c>
      <c r="I8" s="156">
        <f>'[1]Podklady RZ'!I661</f>
        <v>1740.2477930000002</v>
      </c>
      <c r="J8" s="231">
        <f>'[1]Podklady RZ'!J661</f>
        <v>1869.8115040000005</v>
      </c>
      <c r="K8" s="230">
        <f>'[1]Podklady RZ'!K661</f>
        <v>2007.3067999999996</v>
      </c>
      <c r="L8" s="156">
        <f>'[1]Podklady RZ'!L661</f>
        <v>2877.3642089999989</v>
      </c>
      <c r="M8" s="231">
        <f>'[1]Podklady RZ'!M661</f>
        <v>3142.782404999999</v>
      </c>
      <c r="N8" s="156">
        <f>'[1]Podklady RZ'!N661</f>
        <v>28990.970713999995</v>
      </c>
      <c r="O8" s="162">
        <f>'[1]Podklady RZ'!O661</f>
        <v>0.21824492291822689</v>
      </c>
      <c r="P8" s="10"/>
      <c r="U8" s="56"/>
    </row>
    <row r="9" spans="1:21">
      <c r="A9" s="124" t="s">
        <v>312</v>
      </c>
      <c r="B9" s="230">
        <f>'[1]Podklady RZ'!B662</f>
        <v>1628.9356929999994</v>
      </c>
      <c r="C9" s="156">
        <f>'[1]Podklady RZ'!C662</f>
        <v>1191.5831600000004</v>
      </c>
      <c r="D9" s="231">
        <f>'[1]Podklady RZ'!D662</f>
        <v>1135.0832700000003</v>
      </c>
      <c r="E9" s="156">
        <f>'[1]Podklady RZ'!E662</f>
        <v>876.0521809999999</v>
      </c>
      <c r="F9" s="156">
        <f>'[1]Podklady RZ'!F662</f>
        <v>637.27332199999989</v>
      </c>
      <c r="G9" s="156">
        <f>'[1]Podklady RZ'!G662</f>
        <v>526.363202</v>
      </c>
      <c r="H9" s="230">
        <f>'[1]Podklady RZ'!H662</f>
        <v>468.962039</v>
      </c>
      <c r="I9" s="156">
        <f>'[1]Podklady RZ'!I662</f>
        <v>474.32100899999989</v>
      </c>
      <c r="J9" s="231">
        <f>'[1]Podklady RZ'!J662</f>
        <v>589.80705599999999</v>
      </c>
      <c r="K9" s="230">
        <f>'[1]Podklady RZ'!K662</f>
        <v>891.22049900000002</v>
      </c>
      <c r="L9" s="156">
        <f>'[1]Podklady RZ'!L662</f>
        <v>1287.8739020000003</v>
      </c>
      <c r="M9" s="231">
        <f>'[1]Podklady RZ'!M662</f>
        <v>1459.4251059999999</v>
      </c>
      <c r="N9" s="156">
        <f>'[1]Podklady RZ'!N662</f>
        <v>11166.900438999999</v>
      </c>
      <c r="O9" s="163">
        <f>'[1]Podklady RZ'!O662</f>
        <v>0.15296581524017178</v>
      </c>
      <c r="P9" s="81"/>
      <c r="U9" s="83"/>
    </row>
    <row r="10" spans="1:21">
      <c r="A10" s="127" t="s">
        <v>223</v>
      </c>
      <c r="B10" s="232">
        <f>'[1]Podklady RZ'!B663</f>
        <v>162.29585299999999</v>
      </c>
      <c r="C10" s="157">
        <f>'[1]Podklady RZ'!C663</f>
        <v>136.52507499999999</v>
      </c>
      <c r="D10" s="233">
        <f>'[1]Podklady RZ'!D663</f>
        <v>138.67603999999997</v>
      </c>
      <c r="E10" s="157">
        <f>'[1]Podklady RZ'!E663</f>
        <v>125.63813999999999</v>
      </c>
      <c r="F10" s="157">
        <f>'[1]Podklady RZ'!F663</f>
        <v>121.61218000000001</v>
      </c>
      <c r="G10" s="157">
        <f>'[1]Podklady RZ'!G663</f>
        <v>114.41299999999998</v>
      </c>
      <c r="H10" s="232">
        <f>'[1]Podklady RZ'!H663</f>
        <v>114.561632</v>
      </c>
      <c r="I10" s="157">
        <f>'[1]Podklady RZ'!I663</f>
        <v>113.43380599999999</v>
      </c>
      <c r="J10" s="233">
        <f>'[1]Podklady RZ'!J663</f>
        <v>107.26146299999998</v>
      </c>
      <c r="K10" s="232">
        <f>'[1]Podklady RZ'!K663</f>
        <v>119.37611399999999</v>
      </c>
      <c r="L10" s="157">
        <f>'[1]Podklady RZ'!L663</f>
        <v>153.980537</v>
      </c>
      <c r="M10" s="233">
        <f>'[1]Podklady RZ'!M663</f>
        <v>189.83904899999996</v>
      </c>
      <c r="N10" s="157">
        <f>'[1]Podklady RZ'!N663</f>
        <v>1597.6128889999998</v>
      </c>
      <c r="O10" s="164">
        <f>'[1]Podklady RZ'!O663</f>
        <v>0.1754001900029846</v>
      </c>
      <c r="P10" s="81"/>
      <c r="U10" s="97"/>
    </row>
    <row r="11" spans="1:21">
      <c r="A11" s="127" t="s">
        <v>224</v>
      </c>
      <c r="B11" s="232">
        <f>'[1]Podklady RZ'!B664</f>
        <v>0.75879700000000005</v>
      </c>
      <c r="C11" s="157">
        <f>'[1]Podklady RZ'!C664</f>
        <v>0.584399</v>
      </c>
      <c r="D11" s="233">
        <f>'[1]Podklady RZ'!D664</f>
        <v>0.57677299999999998</v>
      </c>
      <c r="E11" s="157">
        <f>'[1]Podklady RZ'!E664</f>
        <v>0.53077300000000005</v>
      </c>
      <c r="F11" s="157">
        <f>'[1]Podklady RZ'!F664</f>
        <v>0.42159000000000002</v>
      </c>
      <c r="G11" s="157">
        <f>'[1]Podklady RZ'!G664</f>
        <v>0.35539499999999996</v>
      </c>
      <c r="H11" s="232">
        <f>'[1]Podklady RZ'!H664</f>
        <v>0.27509</v>
      </c>
      <c r="I11" s="157">
        <f>'[1]Podklady RZ'!I664</f>
        <v>0.24339300000000003</v>
      </c>
      <c r="J11" s="233">
        <f>'[1]Podklady RZ'!J664</f>
        <v>0.28764700000000004</v>
      </c>
      <c r="K11" s="232">
        <f>'[1]Podklady RZ'!K664</f>
        <v>0.51230700000000007</v>
      </c>
      <c r="L11" s="157">
        <f>'[1]Podklady RZ'!L664</f>
        <v>0.54432599999999998</v>
      </c>
      <c r="M11" s="233">
        <f>'[1]Podklady RZ'!M664</f>
        <v>0.58680699999999997</v>
      </c>
      <c r="N11" s="157">
        <f>'[1]Podklady RZ'!N664</f>
        <v>5.6772970000000003</v>
      </c>
      <c r="O11" s="164">
        <f>'[1]Podklady RZ'!O664</f>
        <v>1.1458016092780297E-2</v>
      </c>
      <c r="P11" s="81"/>
      <c r="U11" s="97"/>
    </row>
    <row r="12" spans="1:21">
      <c r="A12" s="127" t="s">
        <v>225</v>
      </c>
      <c r="B12" s="232">
        <f>'[1]Podklady RZ'!B665</f>
        <v>0.68004999999999993</v>
      </c>
      <c r="C12" s="157">
        <f>'[1]Podklady RZ'!C665</f>
        <v>0</v>
      </c>
      <c r="D12" s="233">
        <f>'[1]Podklady RZ'!D665</f>
        <v>0.33950000000000002</v>
      </c>
      <c r="E12" s="157">
        <f>'[1]Podklady RZ'!E665</f>
        <v>0.29725000000000001</v>
      </c>
      <c r="F12" s="157">
        <f>'[1]Podklady RZ'!F665</f>
        <v>5.1520000000000003E-2</v>
      </c>
      <c r="G12" s="157">
        <f>'[1]Podklady RZ'!G665</f>
        <v>0.1706</v>
      </c>
      <c r="H12" s="232">
        <f>'[1]Podklady RZ'!H665</f>
        <v>6.2189999999999995E-2</v>
      </c>
      <c r="I12" s="157">
        <f>'[1]Podklady RZ'!I665</f>
        <v>7.6129999999999989E-2</v>
      </c>
      <c r="J12" s="233">
        <f>'[1]Podklady RZ'!J665</f>
        <v>5.3850000000000002E-2</v>
      </c>
      <c r="K12" s="232">
        <f>'[1]Podklady RZ'!K665</f>
        <v>0.29014999999999996</v>
      </c>
      <c r="L12" s="157">
        <f>'[1]Podklady RZ'!L665</f>
        <v>0.21264</v>
      </c>
      <c r="M12" s="233">
        <f>'[1]Podklady RZ'!M665</f>
        <v>0.28900999999999999</v>
      </c>
      <c r="N12" s="157">
        <f>'[1]Podklady RZ'!N665</f>
        <v>2.5228900000000003</v>
      </c>
      <c r="O12" s="164">
        <f>'[1]Podklady RZ'!O665</f>
        <v>4.8927943396588852E-4</v>
      </c>
      <c r="P12" s="81"/>
      <c r="U12" s="97"/>
    </row>
    <row r="13" spans="1:21">
      <c r="A13" s="127" t="s">
        <v>226</v>
      </c>
      <c r="B13" s="232">
        <f>'[1]Podklady RZ'!B666</f>
        <v>0.10058</v>
      </c>
      <c r="C13" s="157">
        <f>'[1]Podklady RZ'!C666</f>
        <v>9.0609999999999996E-2</v>
      </c>
      <c r="D13" s="233">
        <f>'[1]Podklady RZ'!D666</f>
        <v>5.6340000000000001E-2</v>
      </c>
      <c r="E13" s="157">
        <f>'[1]Podklady RZ'!E666</f>
        <v>9.8000000000000004E-2</v>
      </c>
      <c r="F13" s="157">
        <f>'[1]Podklady RZ'!F666</f>
        <v>1.9640000000000001E-2</v>
      </c>
      <c r="G13" s="157">
        <f>'[1]Podklady RZ'!G666</f>
        <v>0</v>
      </c>
      <c r="H13" s="232">
        <f>'[1]Podklady RZ'!H666</f>
        <v>0</v>
      </c>
      <c r="I13" s="157">
        <f>'[1]Podklady RZ'!I666</f>
        <v>0</v>
      </c>
      <c r="J13" s="233">
        <f>'[1]Podklady RZ'!J666</f>
        <v>3.1219999999999998E-2</v>
      </c>
      <c r="K13" s="232">
        <f>'[1]Podklady RZ'!K666</f>
        <v>0.10102</v>
      </c>
      <c r="L13" s="157">
        <f>'[1]Podklady RZ'!L666</f>
        <v>9.1420000000000001E-2</v>
      </c>
      <c r="M13" s="233">
        <f>'[1]Podklady RZ'!M666</f>
        <v>8.2200000000000009E-2</v>
      </c>
      <c r="N13" s="157">
        <f>'[1]Podklady RZ'!N666</f>
        <v>0.67103000000000002</v>
      </c>
      <c r="O13" s="164">
        <f>'[1]Podklady RZ'!O666</f>
        <v>7.6022188468570428E-3</v>
      </c>
      <c r="P13" s="81"/>
      <c r="U13" s="97"/>
    </row>
    <row r="14" spans="1:21">
      <c r="A14" s="127" t="s">
        <v>227</v>
      </c>
      <c r="B14" s="232">
        <f>'[1]Podklady RZ'!B667</f>
        <v>9.4208299017866999</v>
      </c>
      <c r="C14" s="157">
        <f>'[1]Podklady RZ'!C667</f>
        <v>6.3982442847878804</v>
      </c>
      <c r="D14" s="233">
        <f>'[1]Podklady RZ'!D667</f>
        <v>5.927566165009984</v>
      </c>
      <c r="E14" s="157">
        <f>'[1]Podklady RZ'!E667</f>
        <v>4.2495971244679493</v>
      </c>
      <c r="F14" s="157">
        <f>'[1]Podklady RZ'!F667</f>
        <v>1.9912408815043243</v>
      </c>
      <c r="G14" s="157">
        <f>'[1]Podklady RZ'!G667</f>
        <v>1.7174640793614164</v>
      </c>
      <c r="H14" s="232">
        <f>'[1]Podklady RZ'!H667</f>
        <v>1.5409216832414814</v>
      </c>
      <c r="I14" s="157">
        <f>'[1]Podklady RZ'!I667</f>
        <v>1.5206165475520013</v>
      </c>
      <c r="J14" s="233">
        <f>'[1]Podklady RZ'!J667</f>
        <v>1.6603173334656609</v>
      </c>
      <c r="K14" s="232">
        <f>'[1]Podklady RZ'!K667</f>
        <v>4.5356060005731536</v>
      </c>
      <c r="L14" s="157">
        <f>'[1]Podklady RZ'!L667</f>
        <v>6.8052482582036067</v>
      </c>
      <c r="M14" s="233">
        <f>'[1]Podklady RZ'!M667</f>
        <v>7.9695477400458437</v>
      </c>
      <c r="N14" s="157">
        <f>'[1]Podklady RZ'!N667</f>
        <v>53.737200000000001</v>
      </c>
      <c r="O14" s="164">
        <f>'[1]Podklady RZ'!O667</f>
        <v>0.57052001744688885</v>
      </c>
      <c r="P14" s="81"/>
      <c r="U14" s="97"/>
    </row>
    <row r="15" spans="1:21">
      <c r="A15" s="127" t="s">
        <v>228</v>
      </c>
      <c r="B15" s="232">
        <f>'[1]Podklady RZ'!B668</f>
        <v>1E-3</v>
      </c>
      <c r="C15" s="157">
        <f>'[1]Podklady RZ'!C668</f>
        <v>3.0000000000000001E-3</v>
      </c>
      <c r="D15" s="233">
        <f>'[1]Podklady RZ'!D668</f>
        <v>7.0000000000000001E-3</v>
      </c>
      <c r="E15" s="157">
        <f>'[1]Podklady RZ'!E668</f>
        <v>1.0999999999999999E-2</v>
      </c>
      <c r="F15" s="157">
        <f>'[1]Podklady RZ'!F668</f>
        <v>8.0000000000000002E-3</v>
      </c>
      <c r="G15" s="157">
        <f>'[1]Podklady RZ'!G668</f>
        <v>0.01</v>
      </c>
      <c r="H15" s="232">
        <f>'[1]Podklady RZ'!H668</f>
        <v>1.0999999999999999E-2</v>
      </c>
      <c r="I15" s="157">
        <f>'[1]Podklady RZ'!I668</f>
        <v>0.01</v>
      </c>
      <c r="J15" s="233">
        <f>'[1]Podklady RZ'!J668</f>
        <v>7.0000000000000001E-3</v>
      </c>
      <c r="K15" s="232">
        <f>'[1]Podklady RZ'!K668</f>
        <v>2E-3</v>
      </c>
      <c r="L15" s="157">
        <f>'[1]Podklady RZ'!L668</f>
        <v>2E-3</v>
      </c>
      <c r="M15" s="233">
        <f>'[1]Podklady RZ'!M668</f>
        <v>1E-3</v>
      </c>
      <c r="N15" s="157">
        <f>'[1]Podklady RZ'!N668</f>
        <v>7.3000000000000009E-2</v>
      </c>
      <c r="O15" s="164">
        <f>'[1]Podklady RZ'!O668</f>
        <v>3.6567851648734238E-2</v>
      </c>
      <c r="P15" s="81"/>
      <c r="U15" s="97"/>
    </row>
    <row r="16" spans="1:21">
      <c r="A16" s="127" t="s">
        <v>229</v>
      </c>
      <c r="B16" s="232">
        <f>'[1]Podklady RZ'!B669</f>
        <v>1293.2952639999996</v>
      </c>
      <c r="C16" s="157">
        <f>'[1]Podklady RZ'!C669</f>
        <v>920.84760300000005</v>
      </c>
      <c r="D16" s="233">
        <f>'[1]Podklady RZ'!D669</f>
        <v>886.59536200000014</v>
      </c>
      <c r="E16" s="157">
        <f>'[1]Podklady RZ'!E669</f>
        <v>654.58228099999985</v>
      </c>
      <c r="F16" s="157">
        <f>'[1]Podklady RZ'!F669</f>
        <v>435.27684199999993</v>
      </c>
      <c r="G16" s="157">
        <f>'[1]Podklady RZ'!G669</f>
        <v>356.99892600000004</v>
      </c>
      <c r="H16" s="232">
        <f>'[1]Podklady RZ'!H669</f>
        <v>290.06350500000002</v>
      </c>
      <c r="I16" s="157">
        <f>'[1]Podklady RZ'!I669</f>
        <v>318.36514799999992</v>
      </c>
      <c r="J16" s="233">
        <f>'[1]Podklady RZ'!J669</f>
        <v>444.15164100000004</v>
      </c>
      <c r="K16" s="232">
        <f>'[1]Podklady RZ'!K669</f>
        <v>691.49198200000012</v>
      </c>
      <c r="L16" s="157">
        <f>'[1]Podklady RZ'!L669</f>
        <v>1022.858232</v>
      </c>
      <c r="M16" s="233">
        <f>'[1]Podklady RZ'!M669</f>
        <v>1132.133253</v>
      </c>
      <c r="N16" s="157">
        <f>'[1]Podklady RZ'!N669</f>
        <v>8446.6600390000003</v>
      </c>
      <c r="O16" s="164">
        <f>'[1]Podklady RZ'!O669</f>
        <v>0.27536171534806891</v>
      </c>
      <c r="P16" s="81"/>
      <c r="U16" s="97"/>
    </row>
    <row r="17" spans="1:21">
      <c r="A17" s="127" t="s">
        <v>230</v>
      </c>
      <c r="B17" s="232">
        <f>'[1]Podklady RZ'!B670</f>
        <v>0</v>
      </c>
      <c r="C17" s="157">
        <f>'[1]Podklady RZ'!C670</f>
        <v>0</v>
      </c>
      <c r="D17" s="233">
        <f>'[1]Podklady RZ'!D670</f>
        <v>0</v>
      </c>
      <c r="E17" s="157">
        <f>'[1]Podklady RZ'!E670</f>
        <v>0</v>
      </c>
      <c r="F17" s="157">
        <f>'[1]Podklady RZ'!F670</f>
        <v>0</v>
      </c>
      <c r="G17" s="157">
        <f>'[1]Podklady RZ'!G670</f>
        <v>0</v>
      </c>
      <c r="H17" s="232">
        <f>'[1]Podklady RZ'!H670</f>
        <v>0</v>
      </c>
      <c r="I17" s="157">
        <f>'[1]Podklady RZ'!I670</f>
        <v>0</v>
      </c>
      <c r="J17" s="233">
        <f>'[1]Podklady RZ'!J670</f>
        <v>0</v>
      </c>
      <c r="K17" s="232">
        <f>'[1]Podklady RZ'!K670</f>
        <v>0</v>
      </c>
      <c r="L17" s="157">
        <f>'[1]Podklady RZ'!L670</f>
        <v>0</v>
      </c>
      <c r="M17" s="233">
        <f>'[1]Podklady RZ'!M670</f>
        <v>0</v>
      </c>
      <c r="N17" s="157">
        <f>'[1]Podklady RZ'!N670</f>
        <v>0</v>
      </c>
      <c r="O17" s="164">
        <f>'[1]Podklady RZ'!O670</f>
        <v>0</v>
      </c>
      <c r="P17" s="81"/>
      <c r="U17" s="97"/>
    </row>
    <row r="18" spans="1:21">
      <c r="A18" s="127" t="s">
        <v>231</v>
      </c>
      <c r="B18" s="232">
        <f>'[1]Podklady RZ'!B671</f>
        <v>0</v>
      </c>
      <c r="C18" s="157">
        <f>'[1]Podklady RZ'!C671</f>
        <v>0</v>
      </c>
      <c r="D18" s="233">
        <f>'[1]Podklady RZ'!D671</f>
        <v>0</v>
      </c>
      <c r="E18" s="157">
        <f>'[1]Podklady RZ'!E671</f>
        <v>0</v>
      </c>
      <c r="F18" s="157">
        <f>'[1]Podklady RZ'!F671</f>
        <v>0</v>
      </c>
      <c r="G18" s="157">
        <f>'[1]Podklady RZ'!G671</f>
        <v>0</v>
      </c>
      <c r="H18" s="232">
        <f>'[1]Podklady RZ'!H671</f>
        <v>0</v>
      </c>
      <c r="I18" s="157">
        <f>'[1]Podklady RZ'!I671</f>
        <v>0</v>
      </c>
      <c r="J18" s="233">
        <f>'[1]Podklady RZ'!J671</f>
        <v>0</v>
      </c>
      <c r="K18" s="232">
        <f>'[1]Podklady RZ'!K671</f>
        <v>0</v>
      </c>
      <c r="L18" s="157">
        <f>'[1]Podklady RZ'!L671</f>
        <v>0</v>
      </c>
      <c r="M18" s="233">
        <f>'[1]Podklady RZ'!M671</f>
        <v>0</v>
      </c>
      <c r="N18" s="157">
        <f>'[1]Podklady RZ'!N671</f>
        <v>0</v>
      </c>
      <c r="O18" s="164">
        <f>'[1]Podklady RZ'!O671</f>
        <v>0</v>
      </c>
      <c r="P18" s="81"/>
      <c r="U18" s="97"/>
    </row>
    <row r="19" spans="1:21">
      <c r="A19" s="127" t="s">
        <v>232</v>
      </c>
      <c r="B19" s="232">
        <f>'[1]Podklady RZ'!B672</f>
        <v>0.54300000000000004</v>
      </c>
      <c r="C19" s="157">
        <f>'[1]Podklady RZ'!C672</f>
        <v>0.19800000000000001</v>
      </c>
      <c r="D19" s="233">
        <f>'[1]Podklady RZ'!D672</f>
        <v>0.36399999999999999</v>
      </c>
      <c r="E19" s="157">
        <f>'[1]Podklady RZ'!E672</f>
        <v>0.11799999999999999</v>
      </c>
      <c r="F19" s="157">
        <f>'[1]Podklady RZ'!F672</f>
        <v>1.4E-2</v>
      </c>
      <c r="G19" s="157">
        <f>'[1]Podklady RZ'!G672</f>
        <v>0</v>
      </c>
      <c r="H19" s="232">
        <f>'[1]Podklady RZ'!H672</f>
        <v>8.0000000000000002E-3</v>
      </c>
      <c r="I19" s="157">
        <f>'[1]Podklady RZ'!I672</f>
        <v>1E-3</v>
      </c>
      <c r="J19" s="233">
        <f>'[1]Podklady RZ'!J672</f>
        <v>5.1200000000000004E-3</v>
      </c>
      <c r="K19" s="232">
        <f>'[1]Podklady RZ'!K672</f>
        <v>0.309</v>
      </c>
      <c r="L19" s="157">
        <f>'[1]Podklady RZ'!L672</f>
        <v>0.41623000000000004</v>
      </c>
      <c r="M19" s="233">
        <f>'[1]Podklady RZ'!M672</f>
        <v>0.841665</v>
      </c>
      <c r="N19" s="157">
        <f>'[1]Podklady RZ'!N672</f>
        <v>2.8180149999999999</v>
      </c>
      <c r="O19" s="164">
        <f>'[1]Podklady RZ'!O672</f>
        <v>2.9060881543165351E-3</v>
      </c>
      <c r="P19" s="81"/>
      <c r="U19" s="97"/>
    </row>
    <row r="20" spans="1:21">
      <c r="A20" s="127" t="s">
        <v>233</v>
      </c>
      <c r="B20" s="232">
        <f>'[1]Podklady RZ'!B673</f>
        <v>0</v>
      </c>
      <c r="C20" s="157">
        <f>'[1]Podklady RZ'!C673</f>
        <v>0</v>
      </c>
      <c r="D20" s="233">
        <f>'[1]Podklady RZ'!D673</f>
        <v>0</v>
      </c>
      <c r="E20" s="157">
        <f>'[1]Podklady RZ'!E673</f>
        <v>0</v>
      </c>
      <c r="F20" s="157">
        <f>'[1]Podklady RZ'!F673</f>
        <v>0</v>
      </c>
      <c r="G20" s="157">
        <f>'[1]Podklady RZ'!G673</f>
        <v>0</v>
      </c>
      <c r="H20" s="232">
        <f>'[1]Podklady RZ'!H673</f>
        <v>0</v>
      </c>
      <c r="I20" s="157">
        <f>'[1]Podklady RZ'!I673</f>
        <v>0</v>
      </c>
      <c r="J20" s="233">
        <f>'[1]Podklady RZ'!J673</f>
        <v>0</v>
      </c>
      <c r="K20" s="232">
        <f>'[1]Podklady RZ'!K673</f>
        <v>0</v>
      </c>
      <c r="L20" s="157">
        <f>'[1]Podklady RZ'!L673</f>
        <v>0</v>
      </c>
      <c r="M20" s="233">
        <f>'[1]Podklady RZ'!M673</f>
        <v>0</v>
      </c>
      <c r="N20" s="157">
        <f>'[1]Podklady RZ'!N673</f>
        <v>0</v>
      </c>
      <c r="O20" s="164">
        <f>'[1]Podklady RZ'!O673</f>
        <v>0</v>
      </c>
      <c r="P20" s="81"/>
      <c r="U20" s="97"/>
    </row>
    <row r="21" spans="1:21">
      <c r="A21" s="127" t="s">
        <v>234</v>
      </c>
      <c r="B21" s="232">
        <f>'[1]Podklady RZ'!B674</f>
        <v>1.05653</v>
      </c>
      <c r="C21" s="157">
        <f>'[1]Podklady RZ'!C674</f>
        <v>0.50409999999999999</v>
      </c>
      <c r="D21" s="233">
        <f>'[1]Podklady RZ'!D674</f>
        <v>1.44943</v>
      </c>
      <c r="E21" s="157">
        <f>'[1]Podklady RZ'!E674</f>
        <v>0.87248000000000003</v>
      </c>
      <c r="F21" s="157">
        <f>'[1]Podklady RZ'!F674</f>
        <v>2.0506700000000002</v>
      </c>
      <c r="G21" s="157">
        <f>'[1]Podklady RZ'!G674</f>
        <v>0.74954999999999994</v>
      </c>
      <c r="H21" s="232">
        <f>'[1]Podklady RZ'!H674</f>
        <v>0</v>
      </c>
      <c r="I21" s="157">
        <f>'[1]Podklady RZ'!I674</f>
        <v>0</v>
      </c>
      <c r="J21" s="233">
        <f>'[1]Podklady RZ'!J674</f>
        <v>0</v>
      </c>
      <c r="K21" s="232">
        <f>'[1]Podklady RZ'!K674</f>
        <v>0</v>
      </c>
      <c r="L21" s="157">
        <f>'[1]Podklady RZ'!L674</f>
        <v>0</v>
      </c>
      <c r="M21" s="233">
        <f>'[1]Podklady RZ'!M674</f>
        <v>0</v>
      </c>
      <c r="N21" s="157">
        <f>'[1]Podklady RZ'!N674</f>
        <v>6.6827600000000009</v>
      </c>
      <c r="O21" s="164">
        <f>'[1]Podklady RZ'!O674</f>
        <v>2.0207469286089652E-3</v>
      </c>
      <c r="P21" s="81"/>
      <c r="U21" s="97"/>
    </row>
    <row r="22" spans="1:21">
      <c r="A22" s="127" t="s">
        <v>235</v>
      </c>
      <c r="B22" s="232">
        <f>'[1]Podklady RZ'!B675</f>
        <v>0</v>
      </c>
      <c r="C22" s="157">
        <f>'[1]Podklady RZ'!C675</f>
        <v>0</v>
      </c>
      <c r="D22" s="233">
        <f>'[1]Podklady RZ'!D675</f>
        <v>0</v>
      </c>
      <c r="E22" s="157">
        <f>'[1]Podklady RZ'!E675</f>
        <v>10.163</v>
      </c>
      <c r="F22" s="157">
        <f>'[1]Podklady RZ'!F675</f>
        <v>19.068000000000001</v>
      </c>
      <c r="G22" s="157">
        <f>'[1]Podklady RZ'!G675</f>
        <v>7.6319999999999997</v>
      </c>
      <c r="H22" s="232">
        <f>'[1]Podklady RZ'!H675</f>
        <v>7.8</v>
      </c>
      <c r="I22" s="157">
        <f>'[1]Podklady RZ'!I675</f>
        <v>3.5</v>
      </c>
      <c r="J22" s="233">
        <f>'[1]Podklady RZ'!J675</f>
        <v>0</v>
      </c>
      <c r="K22" s="232">
        <f>'[1]Podklady RZ'!K675</f>
        <v>3.0979999999999999</v>
      </c>
      <c r="L22" s="157">
        <f>'[1]Podklady RZ'!L675</f>
        <v>2</v>
      </c>
      <c r="M22" s="233">
        <f>'[1]Podklady RZ'!M675</f>
        <v>6.1</v>
      </c>
      <c r="N22" s="157">
        <f>'[1]Podklady RZ'!N675</f>
        <v>59.360999999999997</v>
      </c>
      <c r="O22" s="164">
        <f>'[1]Podklady RZ'!O675</f>
        <v>2.7766024905462476E-2</v>
      </c>
      <c r="P22" s="81"/>
      <c r="U22" s="97"/>
    </row>
    <row r="23" spans="1:21">
      <c r="A23" s="127" t="s">
        <v>236</v>
      </c>
      <c r="B23" s="232">
        <f>'[1]Podklady RZ'!B676</f>
        <v>0</v>
      </c>
      <c r="C23" s="157">
        <f>'[1]Podklady RZ'!C676</f>
        <v>0</v>
      </c>
      <c r="D23" s="233">
        <f>'[1]Podklady RZ'!D676</f>
        <v>0</v>
      </c>
      <c r="E23" s="157">
        <f>'[1]Podklady RZ'!E676</f>
        <v>0</v>
      </c>
      <c r="F23" s="157">
        <f>'[1]Podklady RZ'!F676</f>
        <v>0</v>
      </c>
      <c r="G23" s="157">
        <f>'[1]Podklady RZ'!G676</f>
        <v>0</v>
      </c>
      <c r="H23" s="232">
        <f>'[1]Podklady RZ'!H676</f>
        <v>0</v>
      </c>
      <c r="I23" s="157">
        <f>'[1]Podklady RZ'!I676</f>
        <v>0</v>
      </c>
      <c r="J23" s="233">
        <f>'[1]Podklady RZ'!J676</f>
        <v>0</v>
      </c>
      <c r="K23" s="232">
        <f>'[1]Podklady RZ'!K676</f>
        <v>0</v>
      </c>
      <c r="L23" s="157">
        <f>'[1]Podklady RZ'!L676</f>
        <v>0</v>
      </c>
      <c r="M23" s="233">
        <f>'[1]Podklady RZ'!M676</f>
        <v>0</v>
      </c>
      <c r="N23" s="157">
        <f>'[1]Podklady RZ'!N676</f>
        <v>0</v>
      </c>
      <c r="O23" s="164">
        <f>'[1]Podklady RZ'!O676</f>
        <v>0</v>
      </c>
      <c r="P23" s="81"/>
      <c r="U23" s="97"/>
    </row>
    <row r="24" spans="1:21">
      <c r="A24" s="127" t="s">
        <v>237</v>
      </c>
      <c r="B24" s="232">
        <f>'[1]Podklady RZ'!B677</f>
        <v>0.90181499999999992</v>
      </c>
      <c r="C24" s="157">
        <f>'[1]Podklady RZ'!C677</f>
        <v>0.13237000000000002</v>
      </c>
      <c r="D24" s="233">
        <f>'[1]Podklady RZ'!D677</f>
        <v>0.13292699999999999</v>
      </c>
      <c r="E24" s="157">
        <f>'[1]Podklady RZ'!E677</f>
        <v>0.119437</v>
      </c>
      <c r="F24" s="157">
        <f>'[1]Podklady RZ'!F677</f>
        <v>6.2948000000000004E-2</v>
      </c>
      <c r="G24" s="157">
        <f>'[1]Podklady RZ'!G677</f>
        <v>5.7731000000000005E-2</v>
      </c>
      <c r="H24" s="232">
        <f>'[1]Podklady RZ'!H677</f>
        <v>1.601E-2</v>
      </c>
      <c r="I24" s="157">
        <f>'[1]Podklady RZ'!I677</f>
        <v>2.3584000000000004E-2</v>
      </c>
      <c r="J24" s="233">
        <f>'[1]Podklady RZ'!J677</f>
        <v>4.9629E-2</v>
      </c>
      <c r="K24" s="232">
        <f>'[1]Podklady RZ'!K677</f>
        <v>0.34884399999999999</v>
      </c>
      <c r="L24" s="157">
        <f>'[1]Podklady RZ'!L677</f>
        <v>0.13293100000000002</v>
      </c>
      <c r="M24" s="233">
        <f>'[1]Podklady RZ'!M677</f>
        <v>0.30567099999999991</v>
      </c>
      <c r="N24" s="157">
        <f>'[1]Podklady RZ'!N677</f>
        <v>2.2838969999999996</v>
      </c>
      <c r="O24" s="164">
        <f>'[1]Podklady RZ'!O677</f>
        <v>1.1014165101051927E-2</v>
      </c>
      <c r="P24" s="81"/>
      <c r="U24" s="97"/>
    </row>
    <row r="25" spans="1:21">
      <c r="A25" s="127" t="s">
        <v>238</v>
      </c>
      <c r="B25" s="232">
        <f>'[1]Podklady RZ'!B678</f>
        <v>159.88197409821328</v>
      </c>
      <c r="C25" s="157">
        <f>'[1]Podklady RZ'!C678</f>
        <v>126.29975871521212</v>
      </c>
      <c r="D25" s="233">
        <f>'[1]Podklady RZ'!D678</f>
        <v>100.95833183498999</v>
      </c>
      <c r="E25" s="157">
        <f>'[1]Podklady RZ'!E678</f>
        <v>79.372222875532074</v>
      </c>
      <c r="F25" s="157">
        <f>'[1]Podklady RZ'!F678</f>
        <v>56.696691118495679</v>
      </c>
      <c r="G25" s="157">
        <f>'[1]Podklady RZ'!G678</f>
        <v>44.258535920638593</v>
      </c>
      <c r="H25" s="232">
        <f>'[1]Podklady RZ'!H678</f>
        <v>54.623690316758513</v>
      </c>
      <c r="I25" s="157">
        <f>'[1]Podklady RZ'!I678</f>
        <v>37.147331452448</v>
      </c>
      <c r="J25" s="233">
        <f>'[1]Podklady RZ'!J678</f>
        <v>36.299168666534342</v>
      </c>
      <c r="K25" s="232">
        <f>'[1]Podklady RZ'!K678</f>
        <v>71.155475999426855</v>
      </c>
      <c r="L25" s="157">
        <f>'[1]Podklady RZ'!L678</f>
        <v>100.83033774179641</v>
      </c>
      <c r="M25" s="233">
        <f>'[1]Podklady RZ'!M678</f>
        <v>121.27690325995415</v>
      </c>
      <c r="N25" s="157">
        <f>'[1]Podklady RZ'!N678</f>
        <v>988.80042199999991</v>
      </c>
      <c r="O25" s="164">
        <f>'[1]Podklady RZ'!O678</f>
        <v>4.993332522278042E-2</v>
      </c>
      <c r="P25" s="81"/>
      <c r="U25" s="78"/>
    </row>
    <row r="26" spans="1:21" ht="13.5" customHeight="1">
      <c r="A26" s="125" t="s">
        <v>314</v>
      </c>
      <c r="B26" s="230">
        <f>'[1]Podklady RZ'!B679</f>
        <v>1440.6428370000001</v>
      </c>
      <c r="C26" s="156">
        <f>'[1]Podklady RZ'!C679</f>
        <v>1056.291798</v>
      </c>
      <c r="D26" s="231">
        <f>'[1]Podklady RZ'!D679</f>
        <v>975.74842899999987</v>
      </c>
      <c r="E26" s="156">
        <f>'[1]Podklady RZ'!E679</f>
        <v>771.81856500000004</v>
      </c>
      <c r="F26" s="156">
        <f>'[1]Podklady RZ'!F679</f>
        <v>528.9325070000001</v>
      </c>
      <c r="G26" s="156">
        <f>'[1]Podklady RZ'!G679</f>
        <v>425.67949799999991</v>
      </c>
      <c r="H26" s="230">
        <f>'[1]Podklady RZ'!H679</f>
        <v>385.47997700000008</v>
      </c>
      <c r="I26" s="156">
        <f>'[1]Podklady RZ'!I679</f>
        <v>377.36097099999995</v>
      </c>
      <c r="J26" s="231">
        <f>'[1]Podklady RZ'!J679</f>
        <v>488.273751</v>
      </c>
      <c r="K26" s="230">
        <f>'[1]Podklady RZ'!K679</f>
        <v>764.04225300000007</v>
      </c>
      <c r="L26" s="156">
        <f>'[1]Podklady RZ'!L679</f>
        <v>1125.4890640000001</v>
      </c>
      <c r="M26" s="231">
        <f>'[1]Podklady RZ'!M679</f>
        <v>1295.8670629999999</v>
      </c>
      <c r="N26" s="156">
        <f>'[1]Podklady RZ'!N679</f>
        <v>9635.6267129999997</v>
      </c>
      <c r="O26" s="163">
        <f>'[1]Podklady RZ'!O679</f>
        <v>0.14615404167074419</v>
      </c>
      <c r="P26" s="10"/>
      <c r="U26" s="8"/>
    </row>
    <row r="27" spans="1:21" ht="12.75" customHeight="1">
      <c r="A27" s="127" t="s">
        <v>297</v>
      </c>
      <c r="B27" s="232">
        <f>'[1]Podklady RZ'!B680</f>
        <v>398.05647700000003</v>
      </c>
      <c r="C27" s="157">
        <f>'[1]Podklady RZ'!C680</f>
        <v>322.58390100000003</v>
      </c>
      <c r="D27" s="233">
        <f>'[1]Podklady RZ'!D680</f>
        <v>322.89639699999992</v>
      </c>
      <c r="E27" s="157">
        <f>'[1]Podklady RZ'!E680</f>
        <v>289.83218199999993</v>
      </c>
      <c r="F27" s="157">
        <f>'[1]Podklady RZ'!F680</f>
        <v>294.35936299999997</v>
      </c>
      <c r="G27" s="157">
        <f>'[1]Podklady RZ'!G680</f>
        <v>266.71038599999997</v>
      </c>
      <c r="H27" s="232">
        <f>'[1]Podklady RZ'!H680</f>
        <v>237.47102300000003</v>
      </c>
      <c r="I27" s="157">
        <f>'[1]Podklady RZ'!I680</f>
        <v>239.063613</v>
      </c>
      <c r="J27" s="233">
        <f>'[1]Podklady RZ'!J680</f>
        <v>272.36753299999998</v>
      </c>
      <c r="K27" s="232">
        <f>'[1]Podklady RZ'!K680</f>
        <v>249.22400400000001</v>
      </c>
      <c r="L27" s="157">
        <f>'[1]Podklady RZ'!L680</f>
        <v>334.98626099999996</v>
      </c>
      <c r="M27" s="233">
        <f>'[1]Podklady RZ'!M680</f>
        <v>353.61479299999996</v>
      </c>
      <c r="N27" s="157">
        <f>'[1]Podklady RZ'!N680</f>
        <v>3581.1659330000002</v>
      </c>
      <c r="O27" s="164">
        <f>'[1]Podklady RZ'!O680</f>
        <v>0.24293539906863562</v>
      </c>
      <c r="P27" s="81"/>
      <c r="U27" s="8"/>
    </row>
    <row r="28" spans="1:21" ht="12.75" customHeight="1">
      <c r="A28" s="127" t="s">
        <v>298</v>
      </c>
      <c r="B28" s="232">
        <f>'[1]Podklady RZ'!B681</f>
        <v>70.823406000000006</v>
      </c>
      <c r="C28" s="157">
        <f>'[1]Podklady RZ'!C681</f>
        <v>62.667089999999995</v>
      </c>
      <c r="D28" s="233">
        <f>'[1]Podklady RZ'!D681</f>
        <v>48.329386</v>
      </c>
      <c r="E28" s="157">
        <f>'[1]Podklady RZ'!E681</f>
        <v>35.702402999999997</v>
      </c>
      <c r="F28" s="157">
        <f>'[1]Podklady RZ'!F681</f>
        <v>14.534032999999997</v>
      </c>
      <c r="G28" s="157">
        <f>'[1]Podklady RZ'!G681</f>
        <v>7.0623949999999995</v>
      </c>
      <c r="H28" s="232">
        <f>'[1]Podklady RZ'!H681</f>
        <v>6.5620829999999994</v>
      </c>
      <c r="I28" s="157">
        <f>'[1]Podklady RZ'!I681</f>
        <v>5.5271829999999991</v>
      </c>
      <c r="J28" s="233">
        <f>'[1]Podklady RZ'!J681</f>
        <v>8.8606310000000015</v>
      </c>
      <c r="K28" s="232">
        <f>'[1]Podklady RZ'!K681</f>
        <v>35.054727999999997</v>
      </c>
      <c r="L28" s="157">
        <f>'[1]Podklady RZ'!L681</f>
        <v>45.399577999999998</v>
      </c>
      <c r="M28" s="233">
        <f>'[1]Podklady RZ'!M681</f>
        <v>55.187181000000002</v>
      </c>
      <c r="N28" s="157">
        <f>'[1]Podklady RZ'!N681</f>
        <v>395.71009700000008</v>
      </c>
      <c r="O28" s="164">
        <f>'[1]Podklady RZ'!O681</f>
        <v>0.17618796186835731</v>
      </c>
      <c r="P28" s="81"/>
      <c r="U28" s="8"/>
    </row>
    <row r="29" spans="1:21" ht="12.75" customHeight="1">
      <c r="A29" s="127" t="s">
        <v>299</v>
      </c>
      <c r="B29" s="232">
        <f>'[1]Podklady RZ'!B682</f>
        <v>24.562969999999996</v>
      </c>
      <c r="C29" s="157">
        <f>'[1]Podklady RZ'!C682</f>
        <v>16.98357</v>
      </c>
      <c r="D29" s="233">
        <f>'[1]Podklady RZ'!D682</f>
        <v>15.35961</v>
      </c>
      <c r="E29" s="157">
        <f>'[1]Podklady RZ'!E682</f>
        <v>11.702249999999999</v>
      </c>
      <c r="F29" s="157">
        <f>'[1]Podklady RZ'!F682</f>
        <v>2.8623900000000004</v>
      </c>
      <c r="G29" s="157">
        <f>'[1]Podklady RZ'!G682</f>
        <v>1.2364800000000002</v>
      </c>
      <c r="H29" s="232">
        <f>'[1]Podklady RZ'!H682</f>
        <v>1.28098</v>
      </c>
      <c r="I29" s="157">
        <f>'[1]Podklady RZ'!I682</f>
        <v>1.2155</v>
      </c>
      <c r="J29" s="233">
        <f>'[1]Podklady RZ'!J682</f>
        <v>1.98777</v>
      </c>
      <c r="K29" s="232">
        <f>'[1]Podklady RZ'!K682</f>
        <v>10.817050000000002</v>
      </c>
      <c r="L29" s="157">
        <f>'[1]Podklady RZ'!L682</f>
        <v>16.96069</v>
      </c>
      <c r="M29" s="233">
        <f>'[1]Podklady RZ'!M682</f>
        <v>22.45168</v>
      </c>
      <c r="N29" s="157">
        <f>'[1]Podklady RZ'!N682</f>
        <v>127.42093999999999</v>
      </c>
      <c r="O29" s="164">
        <f>'[1]Podklady RZ'!O682</f>
        <v>0.23942897718835726</v>
      </c>
      <c r="P29" s="81"/>
      <c r="U29" s="8"/>
    </row>
    <row r="30" spans="1:21" ht="12.75" customHeight="1">
      <c r="A30" s="127" t="s">
        <v>300</v>
      </c>
      <c r="B30" s="232">
        <f>'[1]Podklady RZ'!B683</f>
        <v>1.6154670000000002</v>
      </c>
      <c r="C30" s="157">
        <f>'[1]Podklady RZ'!C683</f>
        <v>1.2550919999999999</v>
      </c>
      <c r="D30" s="233">
        <f>'[1]Podklady RZ'!D683</f>
        <v>1.233385</v>
      </c>
      <c r="E30" s="157">
        <f>'[1]Podklady RZ'!E683</f>
        <v>0.61008800000000007</v>
      </c>
      <c r="F30" s="157">
        <f>'[1]Podklady RZ'!F683</f>
        <v>0.113568</v>
      </c>
      <c r="G30" s="157">
        <f>'[1]Podklady RZ'!G683</f>
        <v>1.3653999999999999E-2</v>
      </c>
      <c r="H30" s="232">
        <f>'[1]Podklady RZ'!H683</f>
        <v>1.8247999999999997E-2</v>
      </c>
      <c r="I30" s="157">
        <f>'[1]Podklady RZ'!I683</f>
        <v>1.3694E-2</v>
      </c>
      <c r="J30" s="233">
        <f>'[1]Podklady RZ'!J683</f>
        <v>0.12003399999999999</v>
      </c>
      <c r="K30" s="232">
        <f>'[1]Podklady RZ'!K683</f>
        <v>0.89573400000000003</v>
      </c>
      <c r="L30" s="157">
        <f>'[1]Podklady RZ'!L683</f>
        <v>1.301105</v>
      </c>
      <c r="M30" s="233">
        <f>'[1]Podklady RZ'!M683</f>
        <v>1.512297</v>
      </c>
      <c r="N30" s="157">
        <f>'[1]Podklady RZ'!N683</f>
        <v>8.7023659999999996</v>
      </c>
      <c r="O30" s="164">
        <f>'[1]Podklady RZ'!O683</f>
        <v>3.6617383292900985E-2</v>
      </c>
      <c r="P30" s="81"/>
    </row>
    <row r="31" spans="1:21">
      <c r="A31" s="127" t="s">
        <v>301</v>
      </c>
      <c r="B31" s="232">
        <f>'[1]Podklady RZ'!B684</f>
        <v>34.007989999999999</v>
      </c>
      <c r="C31" s="157">
        <f>'[1]Podklady RZ'!C684</f>
        <v>25.429140000000004</v>
      </c>
      <c r="D31" s="233">
        <f>'[1]Podklady RZ'!D684</f>
        <v>23.855539999999998</v>
      </c>
      <c r="E31" s="157">
        <f>'[1]Podklady RZ'!E684</f>
        <v>18.575330000000001</v>
      </c>
      <c r="F31" s="157">
        <f>'[1]Podklady RZ'!F684</f>
        <v>14.47293</v>
      </c>
      <c r="G31" s="157">
        <f>'[1]Podklady RZ'!G684</f>
        <v>8.6442399999999999</v>
      </c>
      <c r="H31" s="232">
        <f>'[1]Podklady RZ'!H684</f>
        <v>7.1841099999999996</v>
      </c>
      <c r="I31" s="157">
        <f>'[1]Podklady RZ'!I684</f>
        <v>4.6465399999999999</v>
      </c>
      <c r="J31" s="233">
        <f>'[1]Podklady RZ'!J684</f>
        <v>13.951630000000002</v>
      </c>
      <c r="K31" s="232">
        <f>'[1]Podklady RZ'!K684</f>
        <v>21.332060000000002</v>
      </c>
      <c r="L31" s="157">
        <f>'[1]Podklady RZ'!L684</f>
        <v>26.563350000000003</v>
      </c>
      <c r="M31" s="233">
        <f>'[1]Podklady RZ'!M684</f>
        <v>20.275620000000004</v>
      </c>
      <c r="N31" s="157">
        <f>'[1]Podklady RZ'!N684</f>
        <v>218.93848</v>
      </c>
      <c r="O31" s="164">
        <f>'[1]Podklady RZ'!O684</f>
        <v>0.41503146030070082</v>
      </c>
      <c r="P31" s="81"/>
    </row>
    <row r="32" spans="1:21">
      <c r="A32" s="127" t="s">
        <v>302</v>
      </c>
      <c r="B32" s="232">
        <f>'[1]Podklady RZ'!B685</f>
        <v>608.87553700000001</v>
      </c>
      <c r="C32" s="157">
        <f>'[1]Podklady RZ'!C685</f>
        <v>421.78873199999998</v>
      </c>
      <c r="D32" s="233">
        <f>'[1]Podklady RZ'!D685</f>
        <v>384.294151</v>
      </c>
      <c r="E32" s="157">
        <f>'[1]Podklady RZ'!E685</f>
        <v>282.93833100000001</v>
      </c>
      <c r="F32" s="157">
        <f>'[1]Podklady RZ'!F685</f>
        <v>143.325973</v>
      </c>
      <c r="G32" s="157">
        <f>'[1]Podklady RZ'!G685</f>
        <v>100.695499</v>
      </c>
      <c r="H32" s="232">
        <f>'[1]Podklady RZ'!H685</f>
        <v>94.405145999999988</v>
      </c>
      <c r="I32" s="157">
        <f>'[1]Podklady RZ'!I685</f>
        <v>90.51718000000001</v>
      </c>
      <c r="J32" s="233">
        <f>'[1]Podklady RZ'!J685</f>
        <v>138.35104300000003</v>
      </c>
      <c r="K32" s="232">
        <f>'[1]Podklady RZ'!K685</f>
        <v>304.28949700000004</v>
      </c>
      <c r="L32" s="157">
        <f>'[1]Podklady RZ'!L685</f>
        <v>472.29807800000003</v>
      </c>
      <c r="M32" s="233">
        <f>'[1]Podklady RZ'!M685</f>
        <v>574.18248100000005</v>
      </c>
      <c r="N32" s="157">
        <f>'[1]Podklady RZ'!N685</f>
        <v>3615.9616480000004</v>
      </c>
      <c r="O32" s="164">
        <f>'[1]Podklady RZ'!O685</f>
        <v>0.11687397454372735</v>
      </c>
      <c r="P32" s="81"/>
    </row>
    <row r="33" spans="1:16">
      <c r="A33" s="127" t="s">
        <v>303</v>
      </c>
      <c r="B33" s="232">
        <f>'[1]Podklady RZ'!B686</f>
        <v>274.32603300000005</v>
      </c>
      <c r="C33" s="157">
        <f>'[1]Podklady RZ'!C686</f>
        <v>186.40610900000001</v>
      </c>
      <c r="D33" s="233">
        <f>'[1]Podklady RZ'!D686</f>
        <v>162.39239599999993</v>
      </c>
      <c r="E33" s="157">
        <f>'[1]Podklady RZ'!E686</f>
        <v>120.61550700000002</v>
      </c>
      <c r="F33" s="157">
        <f>'[1]Podklady RZ'!F686</f>
        <v>53.568979000000006</v>
      </c>
      <c r="G33" s="157">
        <f>'[1]Podklady RZ'!G686</f>
        <v>37.675315000000012</v>
      </c>
      <c r="H33" s="232">
        <f>'[1]Podklady RZ'!H686</f>
        <v>35.593069</v>
      </c>
      <c r="I33" s="157">
        <f>'[1]Podklady RZ'!I686</f>
        <v>33.276616999999995</v>
      </c>
      <c r="J33" s="233">
        <f>'[1]Podklady RZ'!J686</f>
        <v>47.598277000000003</v>
      </c>
      <c r="K33" s="232">
        <f>'[1]Podklady RZ'!K686</f>
        <v>128.57373200000001</v>
      </c>
      <c r="L33" s="157">
        <f>'[1]Podklady RZ'!L686</f>
        <v>207.27479099999999</v>
      </c>
      <c r="M33" s="233">
        <f>'[1]Podklady RZ'!M686</f>
        <v>243.86118700000003</v>
      </c>
      <c r="N33" s="157">
        <f>'[1]Podklady RZ'!N686</f>
        <v>1531.1620120000002</v>
      </c>
      <c r="O33" s="164">
        <f>'[1]Podklady RZ'!O686</f>
        <v>0.10073654740803846</v>
      </c>
      <c r="P33" s="81"/>
    </row>
    <row r="34" spans="1:16">
      <c r="A34" s="127" t="s">
        <v>236</v>
      </c>
      <c r="B34" s="232">
        <f>'[1]Podklady RZ'!B687</f>
        <v>28.374957000000002</v>
      </c>
      <c r="C34" s="157">
        <f>'[1]Podklady RZ'!C687</f>
        <v>19.178163999999995</v>
      </c>
      <c r="D34" s="233">
        <f>'[1]Podklady RZ'!D687</f>
        <v>17.387564000000001</v>
      </c>
      <c r="E34" s="157">
        <f>'[1]Podklady RZ'!E687</f>
        <v>11.842473999999999</v>
      </c>
      <c r="F34" s="157">
        <f>'[1]Podklady RZ'!F687</f>
        <v>5.6952710000000009</v>
      </c>
      <c r="G34" s="157">
        <f>'[1]Podklady RZ'!G687</f>
        <v>3.6415289999999998</v>
      </c>
      <c r="H34" s="232">
        <f>'[1]Podklady RZ'!H687</f>
        <v>2.9653179999999999</v>
      </c>
      <c r="I34" s="157">
        <f>'[1]Podklady RZ'!I687</f>
        <v>3.100644</v>
      </c>
      <c r="J34" s="233">
        <f>'[1]Podklady RZ'!J687</f>
        <v>5.0368330000000006</v>
      </c>
      <c r="K34" s="232">
        <f>'[1]Podklady RZ'!K687</f>
        <v>13.855448000000001</v>
      </c>
      <c r="L34" s="157">
        <f>'[1]Podklady RZ'!L687</f>
        <v>20.705210999999998</v>
      </c>
      <c r="M34" s="233">
        <f>'[1]Podklady RZ'!M687</f>
        <v>24.781824</v>
      </c>
      <c r="N34" s="157">
        <f>'[1]Podklady RZ'!N687</f>
        <v>156.565237</v>
      </c>
      <c r="O34" s="164">
        <f>'[1]Podklady RZ'!O687</f>
        <v>0.10405160499342792</v>
      </c>
      <c r="P34" s="81"/>
    </row>
    <row r="35" spans="1:16" ht="11.45" customHeight="1">
      <c r="A35" s="151" t="s">
        <v>315</v>
      </c>
      <c r="B35" s="65"/>
      <c r="C35" s="65"/>
      <c r="D35" s="8"/>
      <c r="F35" s="10"/>
      <c r="G35" s="10"/>
      <c r="H35" s="10"/>
      <c r="I35" s="10"/>
      <c r="J35" s="10"/>
      <c r="K35" s="10"/>
      <c r="O35" s="3"/>
    </row>
    <row r="36" spans="1:16">
      <c r="A36" s="151"/>
      <c r="B36" s="65"/>
      <c r="C36" s="65"/>
    </row>
    <row r="37" spans="1:16">
      <c r="B37" s="8"/>
      <c r="C37" s="8"/>
      <c r="D37" s="8"/>
    </row>
    <row r="38" spans="1:16">
      <c r="B38" s="8"/>
      <c r="C38" s="8"/>
      <c r="D38" s="8"/>
    </row>
    <row r="39" spans="1:16">
      <c r="B39" s="8"/>
      <c r="C39" s="8"/>
      <c r="D39" s="8"/>
      <c r="M39" s="10" t="s">
        <v>316</v>
      </c>
      <c r="N39" s="84">
        <f>O7</f>
        <v>0.26305672957323195</v>
      </c>
    </row>
    <row r="40" spans="1:16">
      <c r="B40" s="1"/>
      <c r="C40" s="1"/>
      <c r="D40" s="1"/>
      <c r="M40" s="10" t="s">
        <v>215</v>
      </c>
      <c r="N40" s="84">
        <f>O8</f>
        <v>0.21824492291822689</v>
      </c>
    </row>
    <row r="41" spans="1:16">
      <c r="B41" s="8"/>
      <c r="C41" s="8"/>
      <c r="D41" s="8"/>
      <c r="M41" s="10" t="s">
        <v>219</v>
      </c>
      <c r="N41" s="84">
        <f>O9</f>
        <v>0.15296581524017178</v>
      </c>
    </row>
  </sheetData>
  <mergeCells count="6">
    <mergeCell ref="O5:O6"/>
    <mergeCell ref="B5:D5"/>
    <mergeCell ref="E5:G5"/>
    <mergeCell ref="H5:J5"/>
    <mergeCell ref="K5:M5"/>
    <mergeCell ref="N5:N6"/>
  </mergeCells>
  <conditionalFormatting sqref="O10:O25">
    <cfRule type="dataBar" priority="2">
      <dataBar>
        <cfvo type="num" val="0"/>
        <cfvo type="num" val="1"/>
        <color theme="9"/>
      </dataBar>
      <extLst>
        <ext xmlns:x14="http://schemas.microsoft.com/office/spreadsheetml/2009/9/main" uri="{B025F937-C7B1-47D3-B67F-A62EFF666E3E}">
          <x14:id>{03C23AEA-A1D6-4B20-B6C9-E3C2D3661D87}</x14:id>
        </ext>
      </extLst>
    </cfRule>
  </conditionalFormatting>
  <conditionalFormatting sqref="O27:O34">
    <cfRule type="dataBar" priority="1">
      <dataBar>
        <cfvo type="num" val="0"/>
        <cfvo type="num" val="1"/>
        <color theme="9"/>
      </dataBar>
      <extLst>
        <ext xmlns:x14="http://schemas.microsoft.com/office/spreadsheetml/2009/9/main" uri="{B025F937-C7B1-47D3-B67F-A62EFF666E3E}">
          <x14:id>{B3364112-E22A-481E-AC7A-3A6A33F231B5}</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03C23AEA-A1D6-4B20-B6C9-E3C2D3661D87}">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 xmlns:xm="http://schemas.microsoft.com/office/excel/2006/main">
          <x14:cfRule type="dataBar" id="{B3364112-E22A-481E-AC7A-3A6A33F231B5}">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43">
    <tabColor rgb="FF92D050"/>
  </sheetPr>
  <dimension ref="A1:U41"/>
  <sheetViews>
    <sheetView showGridLines="0" view="pageBreakPreview" zoomScaleNormal="70" zoomScaleSheetLayoutView="100" workbookViewId="0">
      <selection activeCell="B6" sqref="B6:M6"/>
    </sheetView>
  </sheetViews>
  <sheetFormatPr defaultColWidth="9.140625" defaultRowHeight="12"/>
  <cols>
    <col min="1" max="1" width="31.7109375" style="7" customWidth="1"/>
    <col min="2" max="7" width="7.7109375" style="7" customWidth="1"/>
    <col min="8" max="9" width="8" style="7" customWidth="1"/>
    <col min="10" max="10" width="8.7109375" style="7" customWidth="1"/>
    <col min="11" max="11" width="8" style="7" customWidth="1"/>
    <col min="12" max="12" width="8.28515625" style="7" customWidth="1"/>
    <col min="13" max="13" width="8.7109375" style="7" customWidth="1"/>
    <col min="14" max="14" width="8.42578125" style="7" customWidth="1"/>
    <col min="15" max="15" width="7.85546875" style="7" customWidth="1"/>
    <col min="16" max="21" width="9.140625" style="7" customWidth="1"/>
    <col min="22" max="16384" width="9.140625" style="7"/>
  </cols>
  <sheetData>
    <row r="1" spans="1:21" ht="18">
      <c r="A1" s="193" t="s">
        <v>333</v>
      </c>
      <c r="O1" s="195" t="str">
        <f>'3'!N1</f>
        <v>2022</v>
      </c>
    </row>
    <row r="2" spans="1:21" ht="1.5" customHeight="1">
      <c r="F2" s="10"/>
      <c r="G2" s="10"/>
      <c r="H2" s="10"/>
      <c r="I2" s="10"/>
      <c r="J2" s="10"/>
      <c r="K2" s="10"/>
    </row>
    <row r="3" spans="1:21" ht="12" customHeight="1">
      <c r="F3" s="10"/>
      <c r="G3" s="10"/>
      <c r="H3" s="10"/>
      <c r="I3" s="10"/>
      <c r="J3" s="10"/>
      <c r="K3" s="10"/>
    </row>
    <row r="4" spans="1:21">
      <c r="B4" s="22"/>
      <c r="C4" s="22"/>
      <c r="D4" s="22"/>
      <c r="E4" s="22"/>
      <c r="F4" s="10"/>
      <c r="K4" s="10"/>
      <c r="L4" s="9"/>
    </row>
    <row r="5" spans="1:21" ht="12.75" customHeight="1">
      <c r="A5" s="131"/>
      <c r="B5" s="300" t="s">
        <v>198</v>
      </c>
      <c r="C5" s="301"/>
      <c r="D5" s="302"/>
      <c r="E5" s="301" t="s">
        <v>199</v>
      </c>
      <c r="F5" s="301"/>
      <c r="G5" s="301"/>
      <c r="H5" s="300" t="s">
        <v>200</v>
      </c>
      <c r="I5" s="301"/>
      <c r="J5" s="302"/>
      <c r="K5" s="300" t="s">
        <v>201</v>
      </c>
      <c r="L5" s="301"/>
      <c r="M5" s="302"/>
      <c r="N5" s="274" t="s">
        <v>214</v>
      </c>
      <c r="O5" s="281" t="s">
        <v>309</v>
      </c>
    </row>
    <row r="6" spans="1:21">
      <c r="A6" s="130"/>
      <c r="B6" s="254" t="s">
        <v>202</v>
      </c>
      <c r="C6" s="255" t="s">
        <v>203</v>
      </c>
      <c r="D6" s="256" t="s">
        <v>204</v>
      </c>
      <c r="E6" s="255" t="s">
        <v>205</v>
      </c>
      <c r="F6" s="255" t="s">
        <v>206</v>
      </c>
      <c r="G6" s="255" t="s">
        <v>207</v>
      </c>
      <c r="H6" s="254" t="s">
        <v>208</v>
      </c>
      <c r="I6" s="255" t="s">
        <v>209</v>
      </c>
      <c r="J6" s="256" t="s">
        <v>210</v>
      </c>
      <c r="K6" s="254" t="s">
        <v>211</v>
      </c>
      <c r="L6" s="255" t="s">
        <v>212</v>
      </c>
      <c r="M6" s="256" t="s">
        <v>213</v>
      </c>
      <c r="N6" s="274"/>
      <c r="O6" s="281"/>
      <c r="P6" s="10"/>
      <c r="U6" s="10"/>
    </row>
    <row r="7" spans="1:21">
      <c r="A7" s="124" t="s">
        <v>310</v>
      </c>
      <c r="B7" s="230">
        <f>'[1]Podklady RZ'!B695</f>
        <v>1269.7549999999994</v>
      </c>
      <c r="C7" s="156">
        <f>'[1]Podklady RZ'!C695</f>
        <v>1269.7549999999994</v>
      </c>
      <c r="D7" s="231">
        <f>'[1]Podklady RZ'!D695</f>
        <v>1269.4149999999995</v>
      </c>
      <c r="E7" s="156">
        <f>'[1]Podklady RZ'!E695</f>
        <v>1269.6609999999994</v>
      </c>
      <c r="F7" s="156">
        <f>'[1]Podklady RZ'!F695</f>
        <v>1269.6609999999994</v>
      </c>
      <c r="G7" s="156">
        <f>'[1]Podklady RZ'!G695</f>
        <v>1270.7349999999992</v>
      </c>
      <c r="H7" s="230">
        <f>'[1]Podklady RZ'!H695</f>
        <v>1270.7349999999992</v>
      </c>
      <c r="I7" s="156">
        <f>'[1]Podklady RZ'!I695</f>
        <v>1270.7349999999992</v>
      </c>
      <c r="J7" s="231">
        <f>'[1]Podklady RZ'!J695</f>
        <v>1270.7149999999992</v>
      </c>
      <c r="K7" s="230">
        <f>'[1]Podklady RZ'!K695</f>
        <v>1270.2169999999992</v>
      </c>
      <c r="L7" s="156">
        <f>'[1]Podklady RZ'!L695</f>
        <v>1270.2169999999992</v>
      </c>
      <c r="M7" s="231">
        <f>'[1]Podklady RZ'!M695</f>
        <v>1272.7769999999991</v>
      </c>
      <c r="N7" s="156">
        <f>'[1]Podklady RZ'!N695</f>
        <v>1272.7769999999991</v>
      </c>
      <c r="O7" s="162">
        <f>'[1]Podklady RZ'!O695</f>
        <v>3.3806969432742064E-2</v>
      </c>
      <c r="P7" s="10"/>
      <c r="U7" s="56"/>
    </row>
    <row r="8" spans="1:21">
      <c r="A8" s="124" t="s">
        <v>311</v>
      </c>
      <c r="B8" s="230">
        <f>'[1]Podklady RZ'!B696</f>
        <v>888.16049699999985</v>
      </c>
      <c r="C8" s="156">
        <f>'[1]Podklady RZ'!C696</f>
        <v>660.40199399999972</v>
      </c>
      <c r="D8" s="231">
        <f>'[1]Podklady RZ'!D696</f>
        <v>590.69352200000014</v>
      </c>
      <c r="E8" s="156">
        <f>'[1]Podklady RZ'!E696</f>
        <v>519.46125699999982</v>
      </c>
      <c r="F8" s="156">
        <f>'[1]Podklady RZ'!F696</f>
        <v>425.39504800000003</v>
      </c>
      <c r="G8" s="156">
        <f>'[1]Podklady RZ'!G696</f>
        <v>383.91328499999997</v>
      </c>
      <c r="H8" s="230">
        <f>'[1]Podklady RZ'!H696</f>
        <v>291.35210799999999</v>
      </c>
      <c r="I8" s="156">
        <f>'[1]Podklady RZ'!I696</f>
        <v>310.11794600000013</v>
      </c>
      <c r="J8" s="231">
        <f>'[1]Podklady RZ'!J696</f>
        <v>403.07138299999997</v>
      </c>
      <c r="K8" s="230">
        <f>'[1]Podklady RZ'!K696</f>
        <v>520.99694399999998</v>
      </c>
      <c r="L8" s="156">
        <f>'[1]Podklady RZ'!L696</f>
        <v>660.86000299999989</v>
      </c>
      <c r="M8" s="231">
        <f>'[1]Podklady RZ'!M696</f>
        <v>750.98592599999984</v>
      </c>
      <c r="N8" s="156">
        <f>'[1]Podklady RZ'!N696</f>
        <v>6405.4099129999995</v>
      </c>
      <c r="O8" s="162">
        <f>'[1]Podklady RZ'!O696</f>
        <v>4.8220123655509393E-2</v>
      </c>
      <c r="P8" s="10"/>
      <c r="U8" s="56"/>
    </row>
    <row r="9" spans="1:21">
      <c r="A9" s="124" t="s">
        <v>312</v>
      </c>
      <c r="B9" s="230">
        <f>'[1]Podklady RZ'!B697</f>
        <v>518.51942999999994</v>
      </c>
      <c r="C9" s="156">
        <f>'[1]Podklady RZ'!C697</f>
        <v>351.24500399999999</v>
      </c>
      <c r="D9" s="231">
        <f>'[1]Podklady RZ'!D697</f>
        <v>323.23693199999997</v>
      </c>
      <c r="E9" s="156">
        <f>'[1]Podklady RZ'!E697</f>
        <v>240.63858000000002</v>
      </c>
      <c r="F9" s="156">
        <f>'[1]Podklady RZ'!F697</f>
        <v>163.131426</v>
      </c>
      <c r="G9" s="156">
        <f>'[1]Podklady RZ'!G697</f>
        <v>142.341219</v>
      </c>
      <c r="H9" s="230">
        <f>'[1]Podklady RZ'!H697</f>
        <v>117.41051999999999</v>
      </c>
      <c r="I9" s="156">
        <f>'[1]Podklady RZ'!I697</f>
        <v>124.56775200000001</v>
      </c>
      <c r="J9" s="231">
        <f>'[1]Podklady RZ'!J697</f>
        <v>157.28272200000001</v>
      </c>
      <c r="K9" s="230">
        <f>'[1]Podklady RZ'!K697</f>
        <v>253.773763</v>
      </c>
      <c r="L9" s="156">
        <f>'[1]Podklady RZ'!L697</f>
        <v>386.26366200000007</v>
      </c>
      <c r="M9" s="231">
        <f>'[1]Podklady RZ'!M697</f>
        <v>420.39111200000002</v>
      </c>
      <c r="N9" s="156">
        <f>'[1]Podklady RZ'!N697</f>
        <v>3198.8021220000001</v>
      </c>
      <c r="O9" s="163">
        <f>'[1]Podklady RZ'!O697</f>
        <v>4.3817653524950664E-2</v>
      </c>
      <c r="P9" s="81"/>
      <c r="U9" s="83"/>
    </row>
    <row r="10" spans="1:21">
      <c r="A10" s="127" t="s">
        <v>223</v>
      </c>
      <c r="B10" s="232">
        <f>'[1]Podklady RZ'!B698</f>
        <v>80.587635000000006</v>
      </c>
      <c r="C10" s="157">
        <f>'[1]Podklady RZ'!C698</f>
        <v>80.720237999999995</v>
      </c>
      <c r="D10" s="233">
        <f>'[1]Podklady RZ'!D698</f>
        <v>51.354012000000004</v>
      </c>
      <c r="E10" s="157">
        <f>'[1]Podklady RZ'!E698</f>
        <v>33.836576000000001</v>
      </c>
      <c r="F10" s="157">
        <f>'[1]Podklady RZ'!F698</f>
        <v>17.278586999999998</v>
      </c>
      <c r="G10" s="157">
        <f>'[1]Podklady RZ'!G698</f>
        <v>11.078014999999999</v>
      </c>
      <c r="H10" s="232">
        <f>'[1]Podklady RZ'!H698</f>
        <v>8.2426630000000003</v>
      </c>
      <c r="I10" s="157">
        <f>'[1]Podklady RZ'!I698</f>
        <v>7.4677620000000005</v>
      </c>
      <c r="J10" s="233">
        <f>'[1]Podklady RZ'!J698</f>
        <v>15.057658999999999</v>
      </c>
      <c r="K10" s="232">
        <f>'[1]Podklady RZ'!K698</f>
        <v>51.045484999999999</v>
      </c>
      <c r="L10" s="157">
        <f>'[1]Podklady RZ'!L698</f>
        <v>88.071816000000013</v>
      </c>
      <c r="M10" s="233">
        <f>'[1]Podklady RZ'!M698</f>
        <v>76.701584999999994</v>
      </c>
      <c r="N10" s="157">
        <f>'[1]Podklady RZ'!N698</f>
        <v>521.44203300000004</v>
      </c>
      <c r="O10" s="164">
        <f>'[1]Podklady RZ'!O698</f>
        <v>5.7248556451613967E-2</v>
      </c>
      <c r="P10" s="81"/>
      <c r="U10" s="97"/>
    </row>
    <row r="11" spans="1:21">
      <c r="A11" s="127" t="s">
        <v>224</v>
      </c>
      <c r="B11" s="232">
        <f>'[1]Podklady RZ'!B699</f>
        <v>0.91243000000000007</v>
      </c>
      <c r="C11" s="157">
        <f>'[1]Podklady RZ'!C699</f>
        <v>2.0799099999999999</v>
      </c>
      <c r="D11" s="233">
        <f>'[1]Podklady RZ'!D699</f>
        <v>1.06294</v>
      </c>
      <c r="E11" s="157">
        <f>'[1]Podklady RZ'!E699</f>
        <v>0.48348000000000002</v>
      </c>
      <c r="F11" s="157">
        <f>'[1]Podklady RZ'!F699</f>
        <v>0.31219000000000002</v>
      </c>
      <c r="G11" s="157">
        <f>'[1]Podklady RZ'!G699</f>
        <v>0.24035000000000004</v>
      </c>
      <c r="H11" s="232">
        <f>'[1]Podklady RZ'!H699</f>
        <v>0.18681</v>
      </c>
      <c r="I11" s="157">
        <f>'[1]Podklady RZ'!I699</f>
        <v>0.33278999999999997</v>
      </c>
      <c r="J11" s="233">
        <f>'[1]Podklady RZ'!J699</f>
        <v>0.22947999999999999</v>
      </c>
      <c r="K11" s="232">
        <f>'[1]Podklady RZ'!K699</f>
        <v>0.59475999999999996</v>
      </c>
      <c r="L11" s="157">
        <f>'[1]Podklady RZ'!L699</f>
        <v>1.2342599999999999</v>
      </c>
      <c r="M11" s="233">
        <f>'[1]Podklady RZ'!M699</f>
        <v>1.2598400000000001</v>
      </c>
      <c r="N11" s="157">
        <f>'[1]Podklady RZ'!N699</f>
        <v>8.9292400000000001</v>
      </c>
      <c r="O11" s="164">
        <f>'[1]Podklady RZ'!O699</f>
        <v>1.8021142035778211E-2</v>
      </c>
      <c r="P11" s="81"/>
      <c r="U11" s="97"/>
    </row>
    <row r="12" spans="1:21">
      <c r="A12" s="127" t="s">
        <v>225</v>
      </c>
      <c r="B12" s="232">
        <f>'[1]Podklady RZ'!B700</f>
        <v>0</v>
      </c>
      <c r="C12" s="157">
        <f>'[1]Podklady RZ'!C700</f>
        <v>0</v>
      </c>
      <c r="D12" s="233">
        <f>'[1]Podklady RZ'!D700</f>
        <v>0</v>
      </c>
      <c r="E12" s="157">
        <f>'[1]Podklady RZ'!E700</f>
        <v>0</v>
      </c>
      <c r="F12" s="157">
        <f>'[1]Podklady RZ'!F700</f>
        <v>0</v>
      </c>
      <c r="G12" s="157">
        <f>'[1]Podklady RZ'!G700</f>
        <v>0.64002999999999999</v>
      </c>
      <c r="H12" s="232">
        <f>'[1]Podklady RZ'!H700</f>
        <v>0</v>
      </c>
      <c r="I12" s="157">
        <f>'[1]Podklady RZ'!I700</f>
        <v>0.69544000000000006</v>
      </c>
      <c r="J12" s="233">
        <f>'[1]Podklady RZ'!J700</f>
        <v>0</v>
      </c>
      <c r="K12" s="232">
        <f>'[1]Podklady RZ'!K700</f>
        <v>5.1639200000000001</v>
      </c>
      <c r="L12" s="157">
        <f>'[1]Podklady RZ'!L700</f>
        <v>9.553090000000001</v>
      </c>
      <c r="M12" s="233">
        <f>'[1]Podklady RZ'!M700</f>
        <v>10.085760000000001</v>
      </c>
      <c r="N12" s="157">
        <f>'[1]Podklady RZ'!N700</f>
        <v>26.138240000000003</v>
      </c>
      <c r="O12" s="164">
        <f>'[1]Podklady RZ'!O700</f>
        <v>5.0691481880163411E-3</v>
      </c>
      <c r="P12" s="81"/>
      <c r="U12" s="97"/>
    </row>
    <row r="13" spans="1:21">
      <c r="A13" s="127" t="s">
        <v>226</v>
      </c>
      <c r="B13" s="232">
        <f>'[1]Podklady RZ'!B701</f>
        <v>0</v>
      </c>
      <c r="C13" s="157">
        <f>'[1]Podklady RZ'!C701</f>
        <v>0</v>
      </c>
      <c r="D13" s="233">
        <f>'[1]Podklady RZ'!D701</f>
        <v>0</v>
      </c>
      <c r="E13" s="157">
        <f>'[1]Podklady RZ'!E701</f>
        <v>2.8000000000000001E-2</v>
      </c>
      <c r="F13" s="157">
        <f>'[1]Podklady RZ'!F701</f>
        <v>5.28E-2</v>
      </c>
      <c r="G13" s="157">
        <f>'[1]Podklady RZ'!G701</f>
        <v>5.1200000000000002E-2</v>
      </c>
      <c r="H13" s="232">
        <f>'[1]Podklady RZ'!H701</f>
        <v>4.6200000000000005E-2</v>
      </c>
      <c r="I13" s="157">
        <f>'[1]Podklady RZ'!I701</f>
        <v>1.66E-2</v>
      </c>
      <c r="J13" s="233">
        <f>'[1]Podklady RZ'!J701</f>
        <v>1.6899999999999998E-2</v>
      </c>
      <c r="K13" s="232">
        <f>'[1]Podklady RZ'!K701</f>
        <v>0</v>
      </c>
      <c r="L13" s="157">
        <f>'[1]Podklady RZ'!L701</f>
        <v>2.9999999999999997E-4</v>
      </c>
      <c r="M13" s="233">
        <f>'[1]Podklady RZ'!M701</f>
        <v>0</v>
      </c>
      <c r="N13" s="157">
        <f>'[1]Podklady RZ'!N701</f>
        <v>0.21200000000000002</v>
      </c>
      <c r="O13" s="164">
        <f>'[1]Podklady RZ'!O701</f>
        <v>2.4017859045552259E-3</v>
      </c>
      <c r="P13" s="81"/>
      <c r="U13" s="97"/>
    </row>
    <row r="14" spans="1:21">
      <c r="A14" s="127" t="s">
        <v>227</v>
      </c>
      <c r="B14" s="232">
        <f>'[1]Podklady RZ'!B702</f>
        <v>3.8140000000000001E-3</v>
      </c>
      <c r="C14" s="157">
        <f>'[1]Podklady RZ'!C702</f>
        <v>2.428E-3</v>
      </c>
      <c r="D14" s="233">
        <f>'[1]Podklady RZ'!D702</f>
        <v>8.7070000000000012E-3</v>
      </c>
      <c r="E14" s="157">
        <f>'[1]Podklady RZ'!E702</f>
        <v>1.7762E-2</v>
      </c>
      <c r="F14" s="157">
        <f>'[1]Podklady RZ'!F702</f>
        <v>2.0033000000000002E-2</v>
      </c>
      <c r="G14" s="157">
        <f>'[1]Podklady RZ'!G702</f>
        <v>1.5264E-2</v>
      </c>
      <c r="H14" s="232">
        <f>'[1]Podklady RZ'!H702</f>
        <v>1.3736E-2</v>
      </c>
      <c r="I14" s="157">
        <f>'[1]Podklady RZ'!I702</f>
        <v>3.6469999999999995E-2</v>
      </c>
      <c r="J14" s="233">
        <f>'[1]Podklady RZ'!J702</f>
        <v>4.7563000000000001E-2</v>
      </c>
      <c r="K14" s="232">
        <f>'[1]Podklady RZ'!K702</f>
        <v>0.49150700000000003</v>
      </c>
      <c r="L14" s="157">
        <f>'[1]Podklady RZ'!L702</f>
        <v>0.60983600000000004</v>
      </c>
      <c r="M14" s="233">
        <f>'[1]Podklady RZ'!M702</f>
        <v>0.54633399999999999</v>
      </c>
      <c r="N14" s="157">
        <f>'[1]Podklady RZ'!N702</f>
        <v>1.8134540000000001</v>
      </c>
      <c r="O14" s="164">
        <f>'[1]Podklady RZ'!O702</f>
        <v>1.9253176714066428E-2</v>
      </c>
      <c r="P14" s="81"/>
      <c r="U14" s="97"/>
    </row>
    <row r="15" spans="1:21">
      <c r="A15" s="127" t="s">
        <v>228</v>
      </c>
      <c r="B15" s="232">
        <f>'[1]Podklady RZ'!B703</f>
        <v>0</v>
      </c>
      <c r="C15" s="157">
        <f>'[1]Podklady RZ'!C703</f>
        <v>0</v>
      </c>
      <c r="D15" s="233">
        <f>'[1]Podklady RZ'!D703</f>
        <v>0</v>
      </c>
      <c r="E15" s="157">
        <f>'[1]Podklady RZ'!E703</f>
        <v>0</v>
      </c>
      <c r="F15" s="157">
        <f>'[1]Podklady RZ'!F703</f>
        <v>0</v>
      </c>
      <c r="G15" s="157">
        <f>'[1]Podklady RZ'!G703</f>
        <v>0</v>
      </c>
      <c r="H15" s="232">
        <f>'[1]Podklady RZ'!H703</f>
        <v>0</v>
      </c>
      <c r="I15" s="157">
        <f>'[1]Podklady RZ'!I703</f>
        <v>0</v>
      </c>
      <c r="J15" s="233">
        <f>'[1]Podklady RZ'!J703</f>
        <v>0</v>
      </c>
      <c r="K15" s="232">
        <f>'[1]Podklady RZ'!K703</f>
        <v>0</v>
      </c>
      <c r="L15" s="157">
        <f>'[1]Podklady RZ'!L703</f>
        <v>0</v>
      </c>
      <c r="M15" s="233">
        <f>'[1]Podklady RZ'!M703</f>
        <v>0</v>
      </c>
      <c r="N15" s="157">
        <f>'[1]Podklady RZ'!N703</f>
        <v>0</v>
      </c>
      <c r="O15" s="164">
        <f>'[1]Podklady RZ'!O703</f>
        <v>0</v>
      </c>
      <c r="P15" s="81"/>
      <c r="U15" s="97"/>
    </row>
    <row r="16" spans="1:21">
      <c r="A16" s="127" t="s">
        <v>229</v>
      </c>
      <c r="B16" s="232">
        <f>'[1]Podklady RZ'!B704</f>
        <v>283.211997</v>
      </c>
      <c r="C16" s="157">
        <f>'[1]Podklady RZ'!C704</f>
        <v>166.43351100000001</v>
      </c>
      <c r="D16" s="233">
        <f>'[1]Podklady RZ'!D704</f>
        <v>149.89263</v>
      </c>
      <c r="E16" s="157">
        <f>'[1]Podklady RZ'!E704</f>
        <v>139.25497300000001</v>
      </c>
      <c r="F16" s="157">
        <f>'[1]Podklady RZ'!F704</f>
        <v>99.634473999999997</v>
      </c>
      <c r="G16" s="157">
        <f>'[1]Podklady RZ'!G704</f>
        <v>68.746934999999993</v>
      </c>
      <c r="H16" s="232">
        <f>'[1]Podklady RZ'!H704</f>
        <v>2.3717470000000005</v>
      </c>
      <c r="I16" s="157">
        <f>'[1]Podklady RZ'!I704</f>
        <v>70.780788000000001</v>
      </c>
      <c r="J16" s="233">
        <f>'[1]Podklady RZ'!J704</f>
        <v>87.479300000000009</v>
      </c>
      <c r="K16" s="232">
        <f>'[1]Podklady RZ'!K704</f>
        <v>115.13474000000001</v>
      </c>
      <c r="L16" s="157">
        <f>'[1]Podklady RZ'!L704</f>
        <v>148.05115499999999</v>
      </c>
      <c r="M16" s="233">
        <f>'[1]Podklady RZ'!M704</f>
        <v>170.98197200000001</v>
      </c>
      <c r="N16" s="157">
        <f>'[1]Podklady RZ'!N704</f>
        <v>1501.9742219999998</v>
      </c>
      <c r="O16" s="164">
        <f>'[1]Podklady RZ'!O704</f>
        <v>4.8964465986423872E-2</v>
      </c>
      <c r="P16" s="81"/>
      <c r="U16" s="97"/>
    </row>
    <row r="17" spans="1:21">
      <c r="A17" s="127" t="s">
        <v>230</v>
      </c>
      <c r="B17" s="232">
        <f>'[1]Podklady RZ'!B705</f>
        <v>0</v>
      </c>
      <c r="C17" s="157">
        <f>'[1]Podklady RZ'!C705</f>
        <v>0</v>
      </c>
      <c r="D17" s="233">
        <f>'[1]Podklady RZ'!D705</f>
        <v>0</v>
      </c>
      <c r="E17" s="157">
        <f>'[1]Podklady RZ'!E705</f>
        <v>0</v>
      </c>
      <c r="F17" s="157">
        <f>'[1]Podklady RZ'!F705</f>
        <v>0</v>
      </c>
      <c r="G17" s="157">
        <f>'[1]Podklady RZ'!G705</f>
        <v>0</v>
      </c>
      <c r="H17" s="232">
        <f>'[1]Podklady RZ'!H705</f>
        <v>0</v>
      </c>
      <c r="I17" s="157">
        <f>'[1]Podklady RZ'!I705</f>
        <v>0</v>
      </c>
      <c r="J17" s="233">
        <f>'[1]Podklady RZ'!J705</f>
        <v>0</v>
      </c>
      <c r="K17" s="232">
        <f>'[1]Podklady RZ'!K705</f>
        <v>0</v>
      </c>
      <c r="L17" s="157">
        <f>'[1]Podklady RZ'!L705</f>
        <v>0</v>
      </c>
      <c r="M17" s="233">
        <f>'[1]Podklady RZ'!M705</f>
        <v>0</v>
      </c>
      <c r="N17" s="157">
        <f>'[1]Podklady RZ'!N705</f>
        <v>0</v>
      </c>
      <c r="O17" s="164">
        <f>'[1]Podklady RZ'!O705</f>
        <v>0</v>
      </c>
      <c r="P17" s="81"/>
      <c r="U17" s="97"/>
    </row>
    <row r="18" spans="1:21">
      <c r="A18" s="127" t="s">
        <v>231</v>
      </c>
      <c r="B18" s="232">
        <f>'[1]Podklady RZ'!B706</f>
        <v>0</v>
      </c>
      <c r="C18" s="157">
        <f>'[1]Podklady RZ'!C706</f>
        <v>0</v>
      </c>
      <c r="D18" s="233">
        <f>'[1]Podklady RZ'!D706</f>
        <v>0</v>
      </c>
      <c r="E18" s="157">
        <f>'[1]Podklady RZ'!E706</f>
        <v>0</v>
      </c>
      <c r="F18" s="157">
        <f>'[1]Podklady RZ'!F706</f>
        <v>0</v>
      </c>
      <c r="G18" s="157">
        <f>'[1]Podklady RZ'!G706</f>
        <v>0</v>
      </c>
      <c r="H18" s="232">
        <f>'[1]Podklady RZ'!H706</f>
        <v>0</v>
      </c>
      <c r="I18" s="157">
        <f>'[1]Podklady RZ'!I706</f>
        <v>0</v>
      </c>
      <c r="J18" s="233">
        <f>'[1]Podklady RZ'!J706</f>
        <v>0</v>
      </c>
      <c r="K18" s="232">
        <f>'[1]Podklady RZ'!K706</f>
        <v>0</v>
      </c>
      <c r="L18" s="157">
        <f>'[1]Podklady RZ'!L706</f>
        <v>0</v>
      </c>
      <c r="M18" s="233">
        <f>'[1]Podklady RZ'!M706</f>
        <v>0</v>
      </c>
      <c r="N18" s="157">
        <f>'[1]Podklady RZ'!N706</f>
        <v>0</v>
      </c>
      <c r="O18" s="164">
        <f>'[1]Podklady RZ'!O706</f>
        <v>0</v>
      </c>
      <c r="P18" s="81"/>
      <c r="U18" s="97"/>
    </row>
    <row r="19" spans="1:21">
      <c r="A19" s="127" t="s">
        <v>232</v>
      </c>
      <c r="B19" s="232">
        <f>'[1]Podklady RZ'!B707</f>
        <v>1.351</v>
      </c>
      <c r="C19" s="157">
        <f>'[1]Podklady RZ'!C707</f>
        <v>2.105</v>
      </c>
      <c r="D19" s="233">
        <f>'[1]Podklady RZ'!D707</f>
        <v>3.444</v>
      </c>
      <c r="E19" s="157">
        <f>'[1]Podklady RZ'!E707</f>
        <v>1.82</v>
      </c>
      <c r="F19" s="157">
        <f>'[1]Podklady RZ'!F707</f>
        <v>1.208</v>
      </c>
      <c r="G19" s="157">
        <f>'[1]Podklady RZ'!G707</f>
        <v>0.67</v>
      </c>
      <c r="H19" s="232">
        <f>'[1]Podklady RZ'!H707</f>
        <v>0.79400000000000004</v>
      </c>
      <c r="I19" s="157">
        <f>'[1]Podklady RZ'!I707</f>
        <v>0.52900000000000003</v>
      </c>
      <c r="J19" s="233">
        <f>'[1]Podklady RZ'!J707</f>
        <v>1.488</v>
      </c>
      <c r="K19" s="232">
        <f>'[1]Podklady RZ'!K707</f>
        <v>0.53700000000000003</v>
      </c>
      <c r="L19" s="157">
        <f>'[1]Podklady RZ'!L707</f>
        <v>2.907</v>
      </c>
      <c r="M19" s="233">
        <f>'[1]Podklady RZ'!M707</f>
        <v>1.036</v>
      </c>
      <c r="N19" s="157">
        <f>'[1]Podklady RZ'!N707</f>
        <v>17.889000000000003</v>
      </c>
      <c r="O19" s="164">
        <f>'[1]Podklady RZ'!O707</f>
        <v>1.8448095908846655E-2</v>
      </c>
      <c r="P19" s="81"/>
      <c r="U19" s="97"/>
    </row>
    <row r="20" spans="1:21">
      <c r="A20" s="127" t="s">
        <v>233</v>
      </c>
      <c r="B20" s="232">
        <f>'[1]Podklady RZ'!B708</f>
        <v>6.8319999999999999</v>
      </c>
      <c r="C20" s="157">
        <f>'[1]Podklady RZ'!C708</f>
        <v>1.0389999999999999</v>
      </c>
      <c r="D20" s="233">
        <f>'[1]Podklady RZ'!D708</f>
        <v>0</v>
      </c>
      <c r="E20" s="157">
        <f>'[1]Podklady RZ'!E708</f>
        <v>2.9209999999999998</v>
      </c>
      <c r="F20" s="157">
        <f>'[1]Podklady RZ'!F708</f>
        <v>0</v>
      </c>
      <c r="G20" s="157">
        <f>'[1]Podklady RZ'!G708</f>
        <v>0</v>
      </c>
      <c r="H20" s="232">
        <f>'[1]Podklady RZ'!H708</f>
        <v>0</v>
      </c>
      <c r="I20" s="157">
        <f>'[1]Podklady RZ'!I708</f>
        <v>0</v>
      </c>
      <c r="J20" s="233">
        <f>'[1]Podklady RZ'!J708</f>
        <v>1.7110000000000001</v>
      </c>
      <c r="K20" s="232">
        <f>'[1]Podklady RZ'!K708</f>
        <v>2.7930000000000001</v>
      </c>
      <c r="L20" s="157">
        <f>'[1]Podklady RZ'!L708</f>
        <v>6.77</v>
      </c>
      <c r="M20" s="233">
        <f>'[1]Podklady RZ'!M708</f>
        <v>6.4409999999999998</v>
      </c>
      <c r="N20" s="157">
        <f>'[1]Podklady RZ'!N708</f>
        <v>28.506999999999998</v>
      </c>
      <c r="O20" s="164">
        <f>'[1]Podklady RZ'!O708</f>
        <v>0.70094639689037175</v>
      </c>
      <c r="P20" s="81"/>
      <c r="U20" s="97"/>
    </row>
    <row r="21" spans="1:21">
      <c r="A21" s="127" t="s">
        <v>234</v>
      </c>
      <c r="B21" s="232">
        <f>'[1]Podklady RZ'!B709</f>
        <v>2.0880000000000001</v>
      </c>
      <c r="C21" s="157">
        <f>'[1]Podklady RZ'!C709</f>
        <v>2.5846</v>
      </c>
      <c r="D21" s="233">
        <f>'[1]Podklady RZ'!D709</f>
        <v>2.2330000000000001</v>
      </c>
      <c r="E21" s="157">
        <f>'[1]Podklady RZ'!E709</f>
        <v>2.4420999999999999</v>
      </c>
      <c r="F21" s="157">
        <f>'[1]Podklady RZ'!F709</f>
        <v>2.9686999999999997</v>
      </c>
      <c r="G21" s="157">
        <f>'[1]Podklady RZ'!G709</f>
        <v>2.6740999999999997</v>
      </c>
      <c r="H21" s="232">
        <f>'[1]Podklady RZ'!H709</f>
        <v>2.3142</v>
      </c>
      <c r="I21" s="157">
        <f>'[1]Podklady RZ'!I709</f>
        <v>2.5369000000000002</v>
      </c>
      <c r="J21" s="233">
        <f>'[1]Podklady RZ'!J709</f>
        <v>2.0718000000000001</v>
      </c>
      <c r="K21" s="232">
        <f>'[1]Podklady RZ'!K709</f>
        <v>2.581</v>
      </c>
      <c r="L21" s="157">
        <f>'[1]Podklady RZ'!L709</f>
        <v>1.6964000000000001</v>
      </c>
      <c r="M21" s="233">
        <f>'[1]Podklady RZ'!M709</f>
        <v>2.4251999999999998</v>
      </c>
      <c r="N21" s="157">
        <f>'[1]Podklady RZ'!N709</f>
        <v>28.616</v>
      </c>
      <c r="O21" s="164">
        <f>'[1]Podklady RZ'!O709</f>
        <v>8.6529658567828464E-3</v>
      </c>
      <c r="P21" s="81"/>
      <c r="U21" s="97"/>
    </row>
    <row r="22" spans="1:21">
      <c r="A22" s="127" t="s">
        <v>235</v>
      </c>
      <c r="B22" s="232">
        <f>'[1]Podklady RZ'!B710</f>
        <v>11.397</v>
      </c>
      <c r="C22" s="157">
        <f>'[1]Podklady RZ'!C710</f>
        <v>10.006</v>
      </c>
      <c r="D22" s="233">
        <f>'[1]Podklady RZ'!D710</f>
        <v>18.135000000000002</v>
      </c>
      <c r="E22" s="157">
        <f>'[1]Podklady RZ'!E710</f>
        <v>7.49</v>
      </c>
      <c r="F22" s="157">
        <f>'[1]Podklady RZ'!F710</f>
        <v>6.1139999999999999</v>
      </c>
      <c r="G22" s="157">
        <f>'[1]Podklady RZ'!G710</f>
        <v>7.2809999999999997</v>
      </c>
      <c r="H22" s="232">
        <f>'[1]Podklady RZ'!H710</f>
        <v>6.6260000000000003</v>
      </c>
      <c r="I22" s="157">
        <f>'[1]Podklady RZ'!I710</f>
        <v>4.641</v>
      </c>
      <c r="J22" s="233">
        <f>'[1]Podklady RZ'!J710</f>
        <v>5.819</v>
      </c>
      <c r="K22" s="232">
        <f>'[1]Podklady RZ'!K710</f>
        <v>12.545999999999999</v>
      </c>
      <c r="L22" s="157">
        <f>'[1]Podklady RZ'!L710</f>
        <v>14.808999999999999</v>
      </c>
      <c r="M22" s="233">
        <f>'[1]Podklady RZ'!M710</f>
        <v>15.314</v>
      </c>
      <c r="N22" s="157">
        <f>'[1]Podklady RZ'!N710</f>
        <v>120.178</v>
      </c>
      <c r="O22" s="164">
        <f>'[1]Podklady RZ'!O710</f>
        <v>5.6213091778923356E-2</v>
      </c>
      <c r="P22" s="81"/>
      <c r="U22" s="97"/>
    </row>
    <row r="23" spans="1:21">
      <c r="A23" s="127" t="s">
        <v>236</v>
      </c>
      <c r="B23" s="232">
        <f>'[1]Podklady RZ'!B711</f>
        <v>0</v>
      </c>
      <c r="C23" s="157">
        <f>'[1]Podklady RZ'!C711</f>
        <v>0</v>
      </c>
      <c r="D23" s="233">
        <f>'[1]Podklady RZ'!D711</f>
        <v>0</v>
      </c>
      <c r="E23" s="157">
        <f>'[1]Podklady RZ'!E711</f>
        <v>0</v>
      </c>
      <c r="F23" s="157">
        <f>'[1]Podklady RZ'!F711</f>
        <v>0</v>
      </c>
      <c r="G23" s="157">
        <f>'[1]Podklady RZ'!G711</f>
        <v>0</v>
      </c>
      <c r="H23" s="232">
        <f>'[1]Podklady RZ'!H711</f>
        <v>0</v>
      </c>
      <c r="I23" s="157">
        <f>'[1]Podklady RZ'!I711</f>
        <v>0</v>
      </c>
      <c r="J23" s="233">
        <f>'[1]Podklady RZ'!J711</f>
        <v>0</v>
      </c>
      <c r="K23" s="232">
        <f>'[1]Podklady RZ'!K711</f>
        <v>0</v>
      </c>
      <c r="L23" s="157">
        <f>'[1]Podklady RZ'!L711</f>
        <v>0</v>
      </c>
      <c r="M23" s="233">
        <f>'[1]Podklady RZ'!M711</f>
        <v>0</v>
      </c>
      <c r="N23" s="157">
        <f>'[1]Podklady RZ'!N711</f>
        <v>0</v>
      </c>
      <c r="O23" s="164">
        <f>'[1]Podklady RZ'!O711</f>
        <v>0</v>
      </c>
      <c r="P23" s="81"/>
      <c r="U23" s="97"/>
    </row>
    <row r="24" spans="1:21">
      <c r="A24" s="127" t="s">
        <v>237</v>
      </c>
      <c r="B24" s="232">
        <f>'[1]Podklady RZ'!B712</f>
        <v>3.7740000000000003E-2</v>
      </c>
      <c r="C24" s="157">
        <f>'[1]Podklady RZ'!C712</f>
        <v>0.27149000000000001</v>
      </c>
      <c r="D24" s="233">
        <f>'[1]Podklady RZ'!D712</f>
        <v>0.21828</v>
      </c>
      <c r="E24" s="157">
        <f>'[1]Podklady RZ'!E712</f>
        <v>3.3780000000000004E-2</v>
      </c>
      <c r="F24" s="157">
        <f>'[1]Podklady RZ'!F712</f>
        <v>8.7500000000000008E-3</v>
      </c>
      <c r="G24" s="157">
        <f>'[1]Podklady RZ'!G712</f>
        <v>0.11518</v>
      </c>
      <c r="H24" s="232">
        <f>'[1]Podklady RZ'!H712</f>
        <v>0</v>
      </c>
      <c r="I24" s="157">
        <f>'[1]Podklady RZ'!I712</f>
        <v>3.8420000000000003E-2</v>
      </c>
      <c r="J24" s="233">
        <f>'[1]Podklady RZ'!J712</f>
        <v>0.38060000000000005</v>
      </c>
      <c r="K24" s="232">
        <f>'[1]Podklady RZ'!K712</f>
        <v>0.10937000000000001</v>
      </c>
      <c r="L24" s="157">
        <f>'[1]Podklady RZ'!L712</f>
        <v>0.33502999999999999</v>
      </c>
      <c r="M24" s="233">
        <f>'[1]Podklady RZ'!M712</f>
        <v>9.4730000000000009E-2</v>
      </c>
      <c r="N24" s="157">
        <f>'[1]Podklady RZ'!N712</f>
        <v>1.6433700000000002</v>
      </c>
      <c r="O24" s="164">
        <f>'[1]Podklady RZ'!O712</f>
        <v>7.9252035017847618E-3</v>
      </c>
      <c r="P24" s="81"/>
      <c r="U24" s="97"/>
    </row>
    <row r="25" spans="1:21">
      <c r="A25" s="127" t="s">
        <v>238</v>
      </c>
      <c r="B25" s="232">
        <f>'[1]Podklady RZ'!B713</f>
        <v>132.09781399999997</v>
      </c>
      <c r="C25" s="157">
        <f>'[1]Podklady RZ'!C713</f>
        <v>86.002827000000025</v>
      </c>
      <c r="D25" s="233">
        <f>'[1]Podklady RZ'!D713</f>
        <v>96.888362999999998</v>
      </c>
      <c r="E25" s="157">
        <f>'[1]Podklady RZ'!E713</f>
        <v>52.310909000000002</v>
      </c>
      <c r="F25" s="157">
        <f>'[1]Podklady RZ'!F713</f>
        <v>35.533891999999994</v>
      </c>
      <c r="G25" s="157">
        <f>'[1]Podklady RZ'!G713</f>
        <v>50.829145000000004</v>
      </c>
      <c r="H25" s="232">
        <f>'[1]Podklady RZ'!H713</f>
        <v>96.815163999999996</v>
      </c>
      <c r="I25" s="157">
        <f>'[1]Podklady RZ'!I713</f>
        <v>37.492581999999999</v>
      </c>
      <c r="J25" s="233">
        <f>'[1]Podklady RZ'!J713</f>
        <v>42.981420000000007</v>
      </c>
      <c r="K25" s="232">
        <f>'[1]Podklady RZ'!K713</f>
        <v>62.776980999999999</v>
      </c>
      <c r="L25" s="157">
        <f>'[1]Podklady RZ'!L713</f>
        <v>112.225775</v>
      </c>
      <c r="M25" s="233">
        <f>'[1]Podklady RZ'!M713</f>
        <v>135.50469099999998</v>
      </c>
      <c r="N25" s="157">
        <f>'[1]Podklady RZ'!N713</f>
        <v>941.45956299999989</v>
      </c>
      <c r="O25" s="164">
        <f>'[1]Podklady RZ'!O713</f>
        <v>4.7542664320763942E-2</v>
      </c>
      <c r="P25" s="81"/>
      <c r="U25" s="78"/>
    </row>
    <row r="26" spans="1:21" ht="13.5" customHeight="1">
      <c r="A26" s="125" t="s">
        <v>314</v>
      </c>
      <c r="B26" s="230">
        <f>'[1]Podklady RZ'!B714</f>
        <v>510.36825799999997</v>
      </c>
      <c r="C26" s="156">
        <f>'[1]Podklady RZ'!C714</f>
        <v>342.93974800000001</v>
      </c>
      <c r="D26" s="231">
        <f>'[1]Podklady RZ'!D714</f>
        <v>315.418972</v>
      </c>
      <c r="E26" s="156">
        <f>'[1]Podklady RZ'!E714</f>
        <v>233.89828499999999</v>
      </c>
      <c r="F26" s="156">
        <f>'[1]Podklady RZ'!F714</f>
        <v>157.66213000000002</v>
      </c>
      <c r="G26" s="156">
        <f>'[1]Podklady RZ'!G714</f>
        <v>136.09337500000001</v>
      </c>
      <c r="H26" s="230">
        <f>'[1]Podklady RZ'!H714</f>
        <v>111.29478800000001</v>
      </c>
      <c r="I26" s="156">
        <f>'[1]Podklady RZ'!I714</f>
        <v>118.84555699999999</v>
      </c>
      <c r="J26" s="231">
        <f>'[1]Podklady RZ'!J714</f>
        <v>150.74058499999998</v>
      </c>
      <c r="K26" s="230">
        <f>'[1]Podklady RZ'!K714</f>
        <v>246.77762300000003</v>
      </c>
      <c r="L26" s="156">
        <f>'[1]Podklady RZ'!L714</f>
        <v>378.78769500000004</v>
      </c>
      <c r="M26" s="231">
        <f>'[1]Podklady RZ'!M714</f>
        <v>411.275554</v>
      </c>
      <c r="N26" s="156">
        <f>'[1]Podklady RZ'!N714</f>
        <v>3114.1025699999996</v>
      </c>
      <c r="O26" s="163">
        <f>'[1]Podklady RZ'!O714</f>
        <v>4.7234984328387977E-2</v>
      </c>
      <c r="P26" s="10"/>
      <c r="U26" s="8"/>
    </row>
    <row r="27" spans="1:21" ht="12.75" customHeight="1">
      <c r="A27" s="127" t="s">
        <v>297</v>
      </c>
      <c r="B27" s="232">
        <f>'[1]Podklady RZ'!B715</f>
        <v>206.14100500000001</v>
      </c>
      <c r="C27" s="157">
        <f>'[1]Podklady RZ'!C715</f>
        <v>156.205398</v>
      </c>
      <c r="D27" s="233">
        <f>'[1]Podklady RZ'!D715</f>
        <v>148.64779099999998</v>
      </c>
      <c r="E27" s="157">
        <f>'[1]Podklady RZ'!E715</f>
        <v>121.953813</v>
      </c>
      <c r="F27" s="157">
        <f>'[1]Podklady RZ'!F715</f>
        <v>106.90447900000001</v>
      </c>
      <c r="G27" s="157">
        <f>'[1]Podklady RZ'!G715</f>
        <v>94.864649</v>
      </c>
      <c r="H27" s="232">
        <f>'[1]Podklady RZ'!H715</f>
        <v>74.761116999999999</v>
      </c>
      <c r="I27" s="157">
        <f>'[1]Podklady RZ'!I715</f>
        <v>82.473798000000002</v>
      </c>
      <c r="J27" s="233">
        <f>'[1]Podklady RZ'!J715</f>
        <v>99.572463999999997</v>
      </c>
      <c r="K27" s="232">
        <f>'[1]Podklady RZ'!K715</f>
        <v>124.02225</v>
      </c>
      <c r="L27" s="157">
        <f>'[1]Podklady RZ'!L715</f>
        <v>162.307759</v>
      </c>
      <c r="M27" s="233">
        <f>'[1]Podklady RZ'!M715</f>
        <v>141.82248800000002</v>
      </c>
      <c r="N27" s="157">
        <f>'[1]Podklady RZ'!N715</f>
        <v>1519.677011</v>
      </c>
      <c r="O27" s="164">
        <f>'[1]Podklady RZ'!O715</f>
        <v>0.10309026390560058</v>
      </c>
      <c r="P27" s="81"/>
      <c r="U27" s="8"/>
    </row>
    <row r="28" spans="1:21" ht="12.75" customHeight="1">
      <c r="A28" s="127" t="s">
        <v>298</v>
      </c>
      <c r="B28" s="232">
        <f>'[1]Podklady RZ'!B716</f>
        <v>0.26417199999999996</v>
      </c>
      <c r="C28" s="157">
        <f>'[1]Podklady RZ'!C716</f>
        <v>0.430141</v>
      </c>
      <c r="D28" s="233">
        <f>'[1]Podklady RZ'!D716</f>
        <v>0.45884999999999998</v>
      </c>
      <c r="E28" s="157">
        <f>'[1]Podklady RZ'!E716</f>
        <v>0.26155600000000001</v>
      </c>
      <c r="F28" s="157">
        <f>'[1]Podklady RZ'!F716</f>
        <v>0.22873500000000002</v>
      </c>
      <c r="G28" s="157">
        <f>'[1]Podklady RZ'!G716</f>
        <v>0.28923000000000004</v>
      </c>
      <c r="H28" s="232">
        <f>'[1]Podklady RZ'!H716</f>
        <v>8.9999999999999993E-3</v>
      </c>
      <c r="I28" s="157">
        <f>'[1]Podklady RZ'!I716</f>
        <v>8.9999999999999993E-3</v>
      </c>
      <c r="J28" s="233">
        <f>'[1]Podklady RZ'!J716</f>
        <v>1.4999999999999999E-2</v>
      </c>
      <c r="K28" s="232">
        <f>'[1]Podklady RZ'!K716</f>
        <v>6.1490000000000003E-2</v>
      </c>
      <c r="L28" s="157">
        <f>'[1]Podklady RZ'!L716</f>
        <v>0.12289</v>
      </c>
      <c r="M28" s="233">
        <f>'[1]Podklady RZ'!M716</f>
        <v>0.17363000000000001</v>
      </c>
      <c r="N28" s="157">
        <f>'[1]Podklady RZ'!N716</f>
        <v>2.3236939999999997</v>
      </c>
      <c r="O28" s="164">
        <f>'[1]Podklady RZ'!O716</f>
        <v>1.0346132508863692E-3</v>
      </c>
      <c r="P28" s="81"/>
      <c r="U28" s="8"/>
    </row>
    <row r="29" spans="1:21" ht="12.75" customHeight="1">
      <c r="A29" s="127" t="s">
        <v>299</v>
      </c>
      <c r="B29" s="232">
        <f>'[1]Podklady RZ'!B717</f>
        <v>3.14662</v>
      </c>
      <c r="C29" s="157">
        <f>'[1]Podklady RZ'!C717</f>
        <v>1.95702</v>
      </c>
      <c r="D29" s="233">
        <f>'[1]Podklady RZ'!D717</f>
        <v>1.4041700000000001</v>
      </c>
      <c r="E29" s="157">
        <f>'[1]Podklady RZ'!E717</f>
        <v>0.94679999999999997</v>
      </c>
      <c r="F29" s="157">
        <f>'[1]Podklady RZ'!F717</f>
        <v>0.27111000000000002</v>
      </c>
      <c r="G29" s="157">
        <f>'[1]Podklady RZ'!G717</f>
        <v>0.1724</v>
      </c>
      <c r="H29" s="232">
        <f>'[1]Podklady RZ'!H717</f>
        <v>8.3360000000000004E-2</v>
      </c>
      <c r="I29" s="157">
        <f>'[1]Podklady RZ'!I717</f>
        <v>0.10556</v>
      </c>
      <c r="J29" s="233">
        <f>'[1]Podklady RZ'!J717</f>
        <v>0.17888999999999999</v>
      </c>
      <c r="K29" s="232">
        <f>'[1]Podklady RZ'!K717</f>
        <v>0.66465999999999992</v>
      </c>
      <c r="L29" s="157">
        <f>'[1]Podklady RZ'!L717</f>
        <v>1.2731399999999999</v>
      </c>
      <c r="M29" s="233">
        <f>'[1]Podklady RZ'!M717</f>
        <v>2.36714</v>
      </c>
      <c r="N29" s="157">
        <f>'[1]Podklady RZ'!N717</f>
        <v>12.570869999999999</v>
      </c>
      <c r="O29" s="164">
        <f>'[1]Podklady RZ'!O717</f>
        <v>2.3621161062442365E-2</v>
      </c>
      <c r="P29" s="81"/>
      <c r="U29" s="8"/>
    </row>
    <row r="30" spans="1:21" ht="12.75" customHeight="1">
      <c r="A30" s="127" t="s">
        <v>300</v>
      </c>
      <c r="B30" s="232">
        <f>'[1]Podklady RZ'!B718</f>
        <v>2.208224</v>
      </c>
      <c r="C30" s="157">
        <f>'[1]Podklady RZ'!C718</f>
        <v>1.255925</v>
      </c>
      <c r="D30" s="233">
        <f>'[1]Podklady RZ'!D718</f>
        <v>0.98887700000000012</v>
      </c>
      <c r="E30" s="157">
        <f>'[1]Podklady RZ'!E718</f>
        <v>0.81204600000000005</v>
      </c>
      <c r="F30" s="157">
        <f>'[1]Podklady RZ'!F718</f>
        <v>0.170679</v>
      </c>
      <c r="G30" s="157">
        <f>'[1]Podklady RZ'!G718</f>
        <v>0.12078999999999999</v>
      </c>
      <c r="H30" s="232">
        <f>'[1]Podklady RZ'!H718</f>
        <v>5.9519999999999997E-2</v>
      </c>
      <c r="I30" s="157">
        <f>'[1]Podklady RZ'!I718</f>
        <v>5.407E-2</v>
      </c>
      <c r="J30" s="233">
        <f>'[1]Podklady RZ'!J718</f>
        <v>8.0860000000000001E-2</v>
      </c>
      <c r="K30" s="232">
        <f>'[1]Podklady RZ'!K718</f>
        <v>0.69239800000000007</v>
      </c>
      <c r="L30" s="157">
        <f>'[1]Podklady RZ'!L718</f>
        <v>1.495209</v>
      </c>
      <c r="M30" s="233">
        <f>'[1]Podklady RZ'!M718</f>
        <v>2.0023919999999999</v>
      </c>
      <c r="N30" s="157">
        <f>'[1]Podklady RZ'!N718</f>
        <v>9.9409900000000011</v>
      </c>
      <c r="O30" s="164">
        <f>'[1]Podklady RZ'!O718</f>
        <v>4.1829203821224695E-2</v>
      </c>
      <c r="P30" s="81"/>
    </row>
    <row r="31" spans="1:21">
      <c r="A31" s="127" t="s">
        <v>301</v>
      </c>
      <c r="B31" s="232">
        <f>'[1]Podklady RZ'!B719</f>
        <v>1.29525</v>
      </c>
      <c r="C31" s="157">
        <f>'[1]Podklady RZ'!C719</f>
        <v>1.08507</v>
      </c>
      <c r="D31" s="233">
        <f>'[1]Podklady RZ'!D719</f>
        <v>1.0360400000000001</v>
      </c>
      <c r="E31" s="157">
        <f>'[1]Podklady RZ'!E719</f>
        <v>0.73950000000000005</v>
      </c>
      <c r="F31" s="157">
        <f>'[1]Podklady RZ'!F719</f>
        <v>0.67216000000000009</v>
      </c>
      <c r="G31" s="157">
        <f>'[1]Podklady RZ'!G719</f>
        <v>0.59483000000000008</v>
      </c>
      <c r="H31" s="232">
        <f>'[1]Podklady RZ'!H719</f>
        <v>0.57152999999999998</v>
      </c>
      <c r="I31" s="157">
        <f>'[1]Podklady RZ'!I719</f>
        <v>0.59140999999999999</v>
      </c>
      <c r="J31" s="233">
        <f>'[1]Podklady RZ'!J719</f>
        <v>0.55513999999999997</v>
      </c>
      <c r="K31" s="232">
        <f>'[1]Podklady RZ'!K719</f>
        <v>0.87435000000000007</v>
      </c>
      <c r="L31" s="157">
        <f>'[1]Podklady RZ'!L719</f>
        <v>1.1335899999999999</v>
      </c>
      <c r="M31" s="233">
        <f>'[1]Podklady RZ'!M719</f>
        <v>1.3458200000000002</v>
      </c>
      <c r="N31" s="157">
        <f>'[1]Podklady RZ'!N719</f>
        <v>10.49469</v>
      </c>
      <c r="O31" s="164">
        <f>'[1]Podklady RZ'!O719</f>
        <v>1.9894294123642232E-2</v>
      </c>
      <c r="P31" s="81"/>
    </row>
    <row r="32" spans="1:21">
      <c r="A32" s="127" t="s">
        <v>302</v>
      </c>
      <c r="B32" s="232">
        <f>'[1]Podklady RZ'!B720</f>
        <v>203.10103799999999</v>
      </c>
      <c r="C32" s="157">
        <f>'[1]Podklady RZ'!C720</f>
        <v>125.560889</v>
      </c>
      <c r="D32" s="233">
        <f>'[1]Podklady RZ'!D720</f>
        <v>115.10428899999999</v>
      </c>
      <c r="E32" s="157">
        <f>'[1]Podklady RZ'!E720</f>
        <v>79.311530999999988</v>
      </c>
      <c r="F32" s="157">
        <f>'[1]Podklady RZ'!F720</f>
        <v>37.682887000000001</v>
      </c>
      <c r="G32" s="157">
        <f>'[1]Podklady RZ'!G720</f>
        <v>31.207670999999998</v>
      </c>
      <c r="H32" s="232">
        <f>'[1]Podklady RZ'!H720</f>
        <v>29.024715</v>
      </c>
      <c r="I32" s="157">
        <f>'[1]Podklady RZ'!I720</f>
        <v>28.129246000000002</v>
      </c>
      <c r="J32" s="233">
        <f>'[1]Podklady RZ'!J720</f>
        <v>40.427946000000006</v>
      </c>
      <c r="K32" s="232">
        <f>'[1]Podklady RZ'!K720</f>
        <v>88.792622999999992</v>
      </c>
      <c r="L32" s="157">
        <f>'[1]Podklady RZ'!L720</f>
        <v>150.94657699999999</v>
      </c>
      <c r="M32" s="233">
        <f>'[1]Podklady RZ'!M720</f>
        <v>182.320055</v>
      </c>
      <c r="N32" s="157">
        <f>'[1]Podklady RZ'!N720</f>
        <v>1111.6094669999998</v>
      </c>
      <c r="O32" s="164">
        <f>'[1]Podklady RZ'!O720</f>
        <v>3.592909139967855E-2</v>
      </c>
      <c r="P32" s="81"/>
    </row>
    <row r="33" spans="1:16">
      <c r="A33" s="127" t="s">
        <v>303</v>
      </c>
      <c r="B33" s="232">
        <f>'[1]Podklady RZ'!B721</f>
        <v>93.670826999999989</v>
      </c>
      <c r="C33" s="157">
        <f>'[1]Podklady RZ'!C721</f>
        <v>56.129656999999995</v>
      </c>
      <c r="D33" s="233">
        <f>'[1]Podklady RZ'!D721</f>
        <v>47.551063000000013</v>
      </c>
      <c r="E33" s="157">
        <f>'[1]Podklady RZ'!E721</f>
        <v>29.775099000000001</v>
      </c>
      <c r="F33" s="157">
        <f>'[1]Podklady RZ'!F721</f>
        <v>11.727079999999999</v>
      </c>
      <c r="G33" s="157">
        <f>'[1]Podklady RZ'!G721</f>
        <v>8.8438049999999997</v>
      </c>
      <c r="H33" s="232">
        <f>'[1]Podklady RZ'!H721</f>
        <v>6.7755459999999994</v>
      </c>
      <c r="I33" s="157">
        <f>'[1]Podklady RZ'!I721</f>
        <v>7.4724729999999999</v>
      </c>
      <c r="J33" s="233">
        <f>'[1]Podklady RZ'!J721</f>
        <v>9.8068830000000009</v>
      </c>
      <c r="K33" s="232">
        <f>'[1]Podklady RZ'!K721</f>
        <v>31.229406000000008</v>
      </c>
      <c r="L33" s="157">
        <f>'[1]Podklady RZ'!L721</f>
        <v>60.546701000000006</v>
      </c>
      <c r="M33" s="233">
        <f>'[1]Podklady RZ'!M721</f>
        <v>80.154529999999994</v>
      </c>
      <c r="N33" s="157">
        <f>'[1]Podklady RZ'!N721</f>
        <v>443.68306999999993</v>
      </c>
      <c r="O33" s="164">
        <f>'[1]Podklady RZ'!O721</f>
        <v>2.9190314457199995E-2</v>
      </c>
      <c r="P33" s="81"/>
    </row>
    <row r="34" spans="1:16">
      <c r="A34" s="127" t="s">
        <v>236</v>
      </c>
      <c r="B34" s="232">
        <f>'[1]Podklady RZ'!B722</f>
        <v>0.5411220000000001</v>
      </c>
      <c r="C34" s="157">
        <f>'[1]Podklady RZ'!C722</f>
        <v>0.31564800000000004</v>
      </c>
      <c r="D34" s="233">
        <f>'[1]Podklady RZ'!D722</f>
        <v>0.22789199999999998</v>
      </c>
      <c r="E34" s="157">
        <f>'[1]Podklady RZ'!E722</f>
        <v>9.7939999999999999E-2</v>
      </c>
      <c r="F34" s="157">
        <f>'[1]Podklady RZ'!F722</f>
        <v>5.0000000000000001E-3</v>
      </c>
      <c r="G34" s="157">
        <f>'[1]Podklady RZ'!G722</f>
        <v>0</v>
      </c>
      <c r="H34" s="232">
        <f>'[1]Podklady RZ'!H722</f>
        <v>0.01</v>
      </c>
      <c r="I34" s="157">
        <f>'[1]Podklady RZ'!I722</f>
        <v>0.01</v>
      </c>
      <c r="J34" s="233">
        <f>'[1]Podklady RZ'!J722</f>
        <v>0.10340200000000001</v>
      </c>
      <c r="K34" s="232">
        <f>'[1]Podklady RZ'!K722</f>
        <v>0.44044599999999995</v>
      </c>
      <c r="L34" s="157">
        <f>'[1]Podklady RZ'!L722</f>
        <v>0.96182899999999993</v>
      </c>
      <c r="M34" s="233">
        <f>'[1]Podklady RZ'!M722</f>
        <v>1.089499</v>
      </c>
      <c r="N34" s="157">
        <f>'[1]Podklady RZ'!N722</f>
        <v>3.802778</v>
      </c>
      <c r="O34" s="164">
        <f>'[1]Podklady RZ'!O722</f>
        <v>2.5272861454787555E-3</v>
      </c>
      <c r="P34" s="81"/>
    </row>
    <row r="35" spans="1:16" ht="11.45" customHeight="1">
      <c r="A35" s="151" t="s">
        <v>315</v>
      </c>
      <c r="B35" s="65"/>
      <c r="C35" s="65"/>
      <c r="D35" s="8"/>
      <c r="F35" s="10"/>
      <c r="G35" s="10"/>
      <c r="H35" s="10"/>
      <c r="I35" s="10"/>
      <c r="J35" s="10"/>
      <c r="K35" s="10"/>
      <c r="O35" s="3"/>
    </row>
    <row r="36" spans="1:16">
      <c r="A36" s="151"/>
      <c r="B36" s="65"/>
      <c r="C36" s="65"/>
    </row>
    <row r="37" spans="1:16">
      <c r="B37" s="8"/>
      <c r="C37" s="8"/>
      <c r="D37" s="8"/>
    </row>
    <row r="38" spans="1:16">
      <c r="B38" s="8"/>
      <c r="C38" s="8"/>
      <c r="D38" s="8"/>
    </row>
    <row r="39" spans="1:16">
      <c r="B39" s="8"/>
      <c r="C39" s="8"/>
      <c r="D39" s="8"/>
      <c r="M39" s="10" t="s">
        <v>316</v>
      </c>
      <c r="N39" s="84">
        <f>O7</f>
        <v>3.3806969432742064E-2</v>
      </c>
    </row>
    <row r="40" spans="1:16">
      <c r="B40" s="1"/>
      <c r="C40" s="1"/>
      <c r="D40" s="1"/>
      <c r="M40" s="10" t="s">
        <v>215</v>
      </c>
      <c r="N40" s="84">
        <f>O8</f>
        <v>4.8220123655509393E-2</v>
      </c>
    </row>
    <row r="41" spans="1:16">
      <c r="B41" s="8"/>
      <c r="C41" s="8"/>
      <c r="D41" s="8"/>
      <c r="M41" s="10" t="s">
        <v>219</v>
      </c>
      <c r="N41" s="84">
        <f>O9</f>
        <v>4.3817653524950664E-2</v>
      </c>
    </row>
  </sheetData>
  <mergeCells count="6">
    <mergeCell ref="O5:O6"/>
    <mergeCell ref="B5:D5"/>
    <mergeCell ref="E5:G5"/>
    <mergeCell ref="H5:J5"/>
    <mergeCell ref="K5:M5"/>
    <mergeCell ref="N5:N6"/>
  </mergeCells>
  <conditionalFormatting sqref="O10:O25">
    <cfRule type="dataBar" priority="2">
      <dataBar>
        <cfvo type="num" val="0"/>
        <cfvo type="num" val="1"/>
        <color theme="9"/>
      </dataBar>
      <extLst>
        <ext xmlns:x14="http://schemas.microsoft.com/office/spreadsheetml/2009/9/main" uri="{B025F937-C7B1-47D3-B67F-A62EFF666E3E}">
          <x14:id>{00C56957-FD89-4F86-A313-9C965C06D401}</x14:id>
        </ext>
      </extLst>
    </cfRule>
  </conditionalFormatting>
  <conditionalFormatting sqref="O27:O34">
    <cfRule type="dataBar" priority="1">
      <dataBar>
        <cfvo type="num" val="0"/>
        <cfvo type="num" val="1"/>
        <color theme="9"/>
      </dataBar>
      <extLst>
        <ext xmlns:x14="http://schemas.microsoft.com/office/spreadsheetml/2009/9/main" uri="{B025F937-C7B1-47D3-B67F-A62EFF666E3E}">
          <x14:id>{28DDB265-E07C-4FF8-B75C-2570F900831C}</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00C56957-FD89-4F86-A313-9C965C06D401}">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 xmlns:xm="http://schemas.microsoft.com/office/excel/2006/main">
          <x14:cfRule type="dataBar" id="{28DDB265-E07C-4FF8-B75C-2570F900831C}">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44">
    <tabColor rgb="FF92D050"/>
  </sheetPr>
  <dimension ref="A1:S38"/>
  <sheetViews>
    <sheetView showGridLines="0" view="pageBreakPreview" zoomScaleNormal="70" zoomScaleSheetLayoutView="100" workbookViewId="0">
      <selection activeCell="S33" sqref="S33"/>
    </sheetView>
  </sheetViews>
  <sheetFormatPr defaultColWidth="9.140625" defaultRowHeight="12"/>
  <cols>
    <col min="1" max="1" width="30.5703125" style="61" customWidth="1"/>
    <col min="2" max="3" width="8.28515625" style="61" customWidth="1"/>
    <col min="4" max="4" width="5.7109375" style="61" customWidth="1"/>
    <col min="5" max="6" width="8.28515625" style="61" customWidth="1"/>
    <col min="7" max="7" width="5.7109375" style="61" customWidth="1"/>
    <col min="8" max="9" width="8.28515625" style="61" customWidth="1"/>
    <col min="10" max="10" width="5.7109375" style="61" customWidth="1"/>
    <col min="11" max="12" width="8.28515625" style="61" customWidth="1"/>
    <col min="13" max="13" width="5.7109375" style="61" customWidth="1"/>
    <col min="14" max="14" width="8.5703125" style="61" customWidth="1"/>
    <col min="15" max="15" width="8.28515625" style="61" customWidth="1"/>
    <col min="16" max="16" width="7.28515625" style="61" customWidth="1"/>
    <col min="17" max="16384" width="9.140625" style="61"/>
  </cols>
  <sheetData>
    <row r="1" spans="1:19" s="68" customFormat="1" ht="20.25">
      <c r="A1" s="138" t="s">
        <v>334</v>
      </c>
      <c r="B1" s="66"/>
      <c r="C1" s="66"/>
      <c r="D1" s="66"/>
      <c r="E1" s="66"/>
      <c r="F1" s="66"/>
      <c r="G1" s="66"/>
      <c r="H1" s="66"/>
      <c r="I1" s="66"/>
      <c r="J1" s="60"/>
      <c r="P1" s="195" t="str">
        <f>'3'!N1</f>
        <v>2022</v>
      </c>
    </row>
    <row r="2" spans="1:19" ht="6" customHeight="1">
      <c r="A2" s="7"/>
      <c r="B2" s="7"/>
      <c r="C2" s="7"/>
      <c r="D2" s="7"/>
      <c r="E2" s="7"/>
      <c r="F2" s="7"/>
      <c r="G2" s="7"/>
      <c r="H2" s="7"/>
      <c r="I2" s="7"/>
      <c r="J2" s="7"/>
    </row>
    <row r="3" spans="1:19">
      <c r="A3" s="270"/>
      <c r="B3" s="300" t="s">
        <v>198</v>
      </c>
      <c r="C3" s="301"/>
      <c r="D3" s="302"/>
      <c r="E3" s="300" t="s">
        <v>199</v>
      </c>
      <c r="F3" s="301"/>
      <c r="G3" s="302"/>
      <c r="H3" s="300" t="s">
        <v>200</v>
      </c>
      <c r="I3" s="301"/>
      <c r="J3" s="302"/>
      <c r="K3" s="300" t="s">
        <v>201</v>
      </c>
      <c r="L3" s="301"/>
      <c r="M3" s="302"/>
      <c r="N3" s="301" t="s">
        <v>214</v>
      </c>
      <c r="O3" s="301"/>
      <c r="P3" s="301"/>
    </row>
    <row r="4" spans="1:19" ht="28.15" customHeight="1">
      <c r="A4" s="270"/>
      <c r="B4" s="224" t="s">
        <v>335</v>
      </c>
      <c r="C4" s="154" t="s">
        <v>336</v>
      </c>
      <c r="D4" s="236" t="s">
        <v>337</v>
      </c>
      <c r="E4" s="224" t="s">
        <v>335</v>
      </c>
      <c r="F4" s="154" t="s">
        <v>336</v>
      </c>
      <c r="G4" s="236" t="s">
        <v>337</v>
      </c>
      <c r="H4" s="224" t="s">
        <v>335</v>
      </c>
      <c r="I4" s="154" t="s">
        <v>336</v>
      </c>
      <c r="J4" s="236" t="s">
        <v>337</v>
      </c>
      <c r="K4" s="224" t="s">
        <v>335</v>
      </c>
      <c r="L4" s="154" t="s">
        <v>336</v>
      </c>
      <c r="M4" s="236" t="s">
        <v>337</v>
      </c>
      <c r="N4" s="224" t="s">
        <v>335</v>
      </c>
      <c r="O4" s="154" t="s">
        <v>336</v>
      </c>
      <c r="P4" s="236" t="s">
        <v>337</v>
      </c>
    </row>
    <row r="5" spans="1:19">
      <c r="A5" s="125" t="s">
        <v>214</v>
      </c>
      <c r="B5" s="230">
        <f>+'[1]Podklady RZ'!B730</f>
        <v>42692.914543999999</v>
      </c>
      <c r="C5" s="156">
        <f>+'[1]Podklady RZ'!C730</f>
        <v>28536.291993999999</v>
      </c>
      <c r="D5" s="237">
        <f>+'[1]Podklady RZ'!D730</f>
        <v>0.66840814919276692</v>
      </c>
      <c r="E5" s="230">
        <f>+'[1]Podklady RZ'!E730</f>
        <v>23608.642957000004</v>
      </c>
      <c r="F5" s="156">
        <f>+'[1]Podklady RZ'!F730</f>
        <v>15068.251833999999</v>
      </c>
      <c r="G5" s="237">
        <f>+'[1]Podklady RZ'!G730</f>
        <v>0.63825150227587457</v>
      </c>
      <c r="H5" s="230">
        <f>+'[1]Podklady RZ'!H730</f>
        <v>18487.029532999994</v>
      </c>
      <c r="I5" s="156">
        <f>+'[1]Podklady RZ'!I730</f>
        <v>10986.872925</v>
      </c>
      <c r="J5" s="237">
        <f>+'[1]Podklady RZ'!J730</f>
        <v>0.59430169164754387</v>
      </c>
      <c r="K5" s="230">
        <f>+'[1]Podklady RZ'!K730</f>
        <v>39934.905305</v>
      </c>
      <c r="L5" s="156">
        <f>+'[1]Podklady RZ'!L730</f>
        <v>25994.397488000006</v>
      </c>
      <c r="M5" s="237">
        <f>+'[1]Podklady RZ'!M730</f>
        <v>0.65091922190548956</v>
      </c>
      <c r="N5" s="156">
        <f>+'[1]Podklady RZ'!N730</f>
        <v>124723.492339</v>
      </c>
      <c r="O5" s="156">
        <f>+'[1]Podklady RZ'!O730</f>
        <v>80585.814240999985</v>
      </c>
      <c r="P5" s="196">
        <f>+'[1]Podklady RZ'!P730</f>
        <v>0.64611576159178363</v>
      </c>
      <c r="S5" s="98"/>
    </row>
    <row r="6" spans="1:19">
      <c r="A6" s="123" t="s">
        <v>223</v>
      </c>
      <c r="B6" s="226">
        <f>+'[1]Podklady RZ'!B731</f>
        <v>7317.1892499999985</v>
      </c>
      <c r="C6" s="150">
        <f>+'[1]Podklady RZ'!C731</f>
        <v>5533.8727340000005</v>
      </c>
      <c r="D6" s="238">
        <f>+'[1]Podklady RZ'!D731</f>
        <v>0.75628394249882247</v>
      </c>
      <c r="E6" s="226">
        <f>+'[1]Podklady RZ'!E731</f>
        <v>5442.4795040000026</v>
      </c>
      <c r="F6" s="150">
        <f>+'[1]Podklady RZ'!F731</f>
        <v>4194.5146349999995</v>
      </c>
      <c r="G6" s="238">
        <f>+'[1]Podklady RZ'!G731</f>
        <v>0.77069920647697443</v>
      </c>
      <c r="H6" s="226">
        <f>+'[1]Podklady RZ'!H731</f>
        <v>4690.8628080000026</v>
      </c>
      <c r="I6" s="150">
        <f>+'[1]Podklady RZ'!I731</f>
        <v>3419.6007849999996</v>
      </c>
      <c r="J6" s="238">
        <f>+'[1]Podklady RZ'!J731</f>
        <v>0.72899185607561634</v>
      </c>
      <c r="K6" s="226">
        <f>+'[1]Podklady RZ'!K731</f>
        <v>6868.4571320000005</v>
      </c>
      <c r="L6" s="150">
        <f>+'[1]Podklady RZ'!L731</f>
        <v>4693.7490260000004</v>
      </c>
      <c r="M6" s="238">
        <f>+'[1]Podklady RZ'!M731</f>
        <v>0.68337749450774332</v>
      </c>
      <c r="N6" s="153">
        <f>+'[1]Podklady RZ'!N731</f>
        <v>24318.988694000003</v>
      </c>
      <c r="O6" s="153">
        <f>+'[1]Podklady RZ'!O731</f>
        <v>17841.73718</v>
      </c>
      <c r="P6" s="197">
        <f>+'[1]Podklady RZ'!P731</f>
        <v>0.73365456946003371</v>
      </c>
      <c r="R6" s="93"/>
      <c r="S6" s="93"/>
    </row>
    <row r="7" spans="1:19">
      <c r="A7" s="123" t="s">
        <v>224</v>
      </c>
      <c r="B7" s="226">
        <f>+'[1]Podklady RZ'!B732</f>
        <v>588.92313899999965</v>
      </c>
      <c r="C7" s="150">
        <f>+'[1]Podklady RZ'!C732</f>
        <v>554.43162500000017</v>
      </c>
      <c r="D7" s="238">
        <f>+'[1]Podklady RZ'!D732</f>
        <v>0.94143291082336045</v>
      </c>
      <c r="E7" s="226">
        <f>+'[1]Podklady RZ'!E732</f>
        <v>409.45554000000004</v>
      </c>
      <c r="F7" s="150">
        <f>+'[1]Podklady RZ'!F732</f>
        <v>377.72641499999997</v>
      </c>
      <c r="G7" s="238">
        <f>+'[1]Podklady RZ'!G732</f>
        <v>0.92250898595730302</v>
      </c>
      <c r="H7" s="226">
        <f>+'[1]Podklady RZ'!H732</f>
        <v>371.56228200000032</v>
      </c>
      <c r="I7" s="150">
        <f>+'[1]Podklady RZ'!I732</f>
        <v>334.87395899999996</v>
      </c>
      <c r="J7" s="238">
        <f>+'[1]Podklady RZ'!J732</f>
        <v>0.90125929143690553</v>
      </c>
      <c r="K7" s="226">
        <f>+'[1]Podklady RZ'!K732</f>
        <v>601.29062000000079</v>
      </c>
      <c r="L7" s="150">
        <f>+'[1]Podklady RZ'!L732</f>
        <v>563.87569899999994</v>
      </c>
      <c r="M7" s="238">
        <f>+'[1]Podklady RZ'!M732</f>
        <v>0.93777564499509269</v>
      </c>
      <c r="N7" s="153">
        <f>+'[1]Podklady RZ'!N732</f>
        <v>1971.2315810000009</v>
      </c>
      <c r="O7" s="153">
        <f>+'[1]Podklady RZ'!O732</f>
        <v>1830.907698</v>
      </c>
      <c r="P7" s="197">
        <f>+'[1]Podklady RZ'!P732</f>
        <v>0.92881410568269462</v>
      </c>
      <c r="R7" s="93"/>
      <c r="S7" s="93"/>
    </row>
    <row r="8" spans="1:19">
      <c r="A8" s="123" t="s">
        <v>225</v>
      </c>
      <c r="B8" s="226">
        <f>+'[1]Podklady RZ'!B733</f>
        <v>3029.5087869999993</v>
      </c>
      <c r="C8" s="150">
        <f>+'[1]Podklady RZ'!C733</f>
        <v>2164.1460689999999</v>
      </c>
      <c r="D8" s="238">
        <f>+'[1]Podklady RZ'!D733</f>
        <v>0.71435543553681746</v>
      </c>
      <c r="E8" s="226">
        <f>+'[1]Podklady RZ'!E733</f>
        <v>1247.1947249999996</v>
      </c>
      <c r="F8" s="150">
        <f>+'[1]Podklady RZ'!F733</f>
        <v>790.7399969999999</v>
      </c>
      <c r="G8" s="238">
        <f>+'[1]Podklady RZ'!G733</f>
        <v>0.63401486644357008</v>
      </c>
      <c r="H8" s="226">
        <f>+'[1]Podklady RZ'!H733</f>
        <v>663.06868199999997</v>
      </c>
      <c r="I8" s="150">
        <f>+'[1]Podklady RZ'!I733</f>
        <v>474.79192499999999</v>
      </c>
      <c r="J8" s="238">
        <f>+'[1]Podklady RZ'!J733</f>
        <v>0.71605240586524943</v>
      </c>
      <c r="K8" s="226">
        <f>+'[1]Podklady RZ'!K733</f>
        <v>2727.2325609999994</v>
      </c>
      <c r="L8" s="150">
        <f>+'[1]Podklady RZ'!L733</f>
        <v>1975.3308199999999</v>
      </c>
      <c r="M8" s="238">
        <f>+'[1]Podklady RZ'!M733</f>
        <v>0.72429863453804677</v>
      </c>
      <c r="N8" s="153">
        <f>+'[1]Podklady RZ'!N733</f>
        <v>7667.0047549999981</v>
      </c>
      <c r="O8" s="153">
        <f>+'[1]Podklady RZ'!O733</f>
        <v>5405.0088109999997</v>
      </c>
      <c r="P8" s="197">
        <f>+'[1]Podklady RZ'!P733</f>
        <v>0.70497006115395333</v>
      </c>
      <c r="R8" s="93"/>
      <c r="S8" s="93"/>
    </row>
    <row r="9" spans="1:19">
      <c r="A9" s="123" t="s">
        <v>226</v>
      </c>
      <c r="B9" s="226">
        <f>+'[1]Podklady RZ'!B734</f>
        <v>28.143942999999997</v>
      </c>
      <c r="C9" s="150">
        <f>+'[1]Podklady RZ'!C734</f>
        <v>0</v>
      </c>
      <c r="D9" s="238">
        <f>+'[1]Podklady RZ'!D734</f>
        <v>0</v>
      </c>
      <c r="E9" s="226">
        <f>+'[1]Podklady RZ'!E734</f>
        <v>33.128182000000002</v>
      </c>
      <c r="F9" s="150">
        <f>+'[1]Podklady RZ'!F734</f>
        <v>0</v>
      </c>
      <c r="G9" s="238">
        <f>+'[1]Podklady RZ'!G734</f>
        <v>0</v>
      </c>
      <c r="H9" s="226">
        <f>+'[1]Podklady RZ'!H734</f>
        <v>30.70467</v>
      </c>
      <c r="I9" s="150">
        <f>+'[1]Podklady RZ'!I734</f>
        <v>0</v>
      </c>
      <c r="J9" s="238">
        <f>+'[1]Podklady RZ'!J734</f>
        <v>0</v>
      </c>
      <c r="K9" s="226">
        <f>+'[1]Podklady RZ'!K734</f>
        <v>22.372195000000001</v>
      </c>
      <c r="L9" s="150">
        <f>+'[1]Podklady RZ'!L734</f>
        <v>0</v>
      </c>
      <c r="M9" s="238">
        <f>+'[1]Podklady RZ'!M734</f>
        <v>0</v>
      </c>
      <c r="N9" s="153">
        <f>+'[1]Podklady RZ'!N734</f>
        <v>114.34899000000001</v>
      </c>
      <c r="O9" s="153">
        <f>+'[1]Podklady RZ'!O734</f>
        <v>0</v>
      </c>
      <c r="P9" s="197">
        <f>+'[1]Podklady RZ'!P734</f>
        <v>0</v>
      </c>
      <c r="R9" s="93"/>
      <c r="S9" s="93"/>
    </row>
    <row r="10" spans="1:19">
      <c r="A10" s="123" t="s">
        <v>227</v>
      </c>
      <c r="B10" s="226">
        <f>+'[1]Podklady RZ'!B735</f>
        <v>31.268870351584564</v>
      </c>
      <c r="C10" s="150">
        <f>+'[1]Podklady RZ'!C735</f>
        <v>0</v>
      </c>
      <c r="D10" s="238">
        <f>+'[1]Podklady RZ'!D735</f>
        <v>0</v>
      </c>
      <c r="E10" s="226">
        <f>+'[1]Podklady RZ'!E735</f>
        <v>21.309632085333693</v>
      </c>
      <c r="F10" s="150">
        <f>+'[1]Podklady RZ'!F735</f>
        <v>0</v>
      </c>
      <c r="G10" s="238">
        <f>+'[1]Podklady RZ'!G735</f>
        <v>0</v>
      </c>
      <c r="H10" s="226">
        <f>+'[1]Podklady RZ'!H735</f>
        <v>19.004635564259143</v>
      </c>
      <c r="I10" s="150">
        <f>+'[1]Podklady RZ'!I735</f>
        <v>0</v>
      </c>
      <c r="J10" s="238">
        <f>+'[1]Podklady RZ'!J735</f>
        <v>0</v>
      </c>
      <c r="K10" s="226">
        <f>+'[1]Podklady RZ'!K735</f>
        <v>29.552436998822603</v>
      </c>
      <c r="L10" s="150">
        <f>+'[1]Podklady RZ'!L735</f>
        <v>0</v>
      </c>
      <c r="M10" s="238">
        <f>+'[1]Podklady RZ'!M735</f>
        <v>0</v>
      </c>
      <c r="N10" s="153">
        <f>+'[1]Podklady RZ'!N735</f>
        <v>101.135575</v>
      </c>
      <c r="O10" s="153">
        <f>+'[1]Podklady RZ'!O735</f>
        <v>0</v>
      </c>
      <c r="P10" s="197">
        <f>+'[1]Podklady RZ'!P735</f>
        <v>0</v>
      </c>
      <c r="R10" s="93"/>
      <c r="S10" s="93"/>
    </row>
    <row r="11" spans="1:19">
      <c r="A11" s="123" t="s">
        <v>228</v>
      </c>
      <c r="B11" s="226">
        <f>+'[1]Podklady RZ'!B736</f>
        <v>0.60320999999999991</v>
      </c>
      <c r="C11" s="150">
        <f>+'[1]Podklady RZ'!C736</f>
        <v>0</v>
      </c>
      <c r="D11" s="238">
        <f>+'[1]Podklady RZ'!D736</f>
        <v>0</v>
      </c>
      <c r="E11" s="226">
        <f>+'[1]Podklady RZ'!E736</f>
        <v>0.31223000000000001</v>
      </c>
      <c r="F11" s="150">
        <f>+'[1]Podklady RZ'!F736</f>
        <v>0</v>
      </c>
      <c r="G11" s="238">
        <f>+'[1]Podklady RZ'!G736</f>
        <v>0</v>
      </c>
      <c r="H11" s="226">
        <f>+'[1]Podklady RZ'!H736</f>
        <v>0.35531000000000001</v>
      </c>
      <c r="I11" s="150">
        <f>+'[1]Podklady RZ'!I736</f>
        <v>0</v>
      </c>
      <c r="J11" s="238">
        <f>+'[1]Podklady RZ'!J736</f>
        <v>0</v>
      </c>
      <c r="K11" s="226">
        <f>+'[1]Podklady RZ'!K736</f>
        <v>0.77453900000000009</v>
      </c>
      <c r="L11" s="150">
        <f>+'[1]Podklady RZ'!L736</f>
        <v>0</v>
      </c>
      <c r="M11" s="238">
        <f>+'[1]Podklady RZ'!M736</f>
        <v>0</v>
      </c>
      <c r="N11" s="153">
        <f>+'[1]Podklady RZ'!N736</f>
        <v>2.0452890000000004</v>
      </c>
      <c r="O11" s="153">
        <f>+'[1]Podklady RZ'!O736</f>
        <v>0</v>
      </c>
      <c r="P11" s="197">
        <f>+'[1]Podklady RZ'!P736</f>
        <v>0</v>
      </c>
      <c r="R11" s="93"/>
      <c r="S11" s="93"/>
    </row>
    <row r="12" spans="1:19">
      <c r="A12" s="123" t="s">
        <v>229</v>
      </c>
      <c r="B12" s="226">
        <f>+'[1]Podklady RZ'!B737</f>
        <v>17181.139490000001</v>
      </c>
      <c r="C12" s="150">
        <f>+'[1]Podklady RZ'!C737</f>
        <v>14418.603309999999</v>
      </c>
      <c r="D12" s="238">
        <f>+'[1]Podklady RZ'!D737</f>
        <v>0.8392111197509402</v>
      </c>
      <c r="E12" s="226">
        <f>+'[1]Podklady RZ'!E737</f>
        <v>7857.3120189999981</v>
      </c>
      <c r="F12" s="150">
        <f>+'[1]Podklady RZ'!F737</f>
        <v>6279.3406560000003</v>
      </c>
      <c r="G12" s="238">
        <f>+'[1]Podklady RZ'!G737</f>
        <v>0.79917160484600092</v>
      </c>
      <c r="H12" s="226">
        <f>+'[1]Podklady RZ'!H737</f>
        <v>5090.9117819999992</v>
      </c>
      <c r="I12" s="150">
        <f>+'[1]Podklady RZ'!I737</f>
        <v>3864.9246109999995</v>
      </c>
      <c r="J12" s="238">
        <f>+'[1]Podklady RZ'!J737</f>
        <v>0.75918121870924227</v>
      </c>
      <c r="K12" s="226">
        <f>+'[1]Podklady RZ'!K737</f>
        <v>15025.105826999998</v>
      </c>
      <c r="L12" s="150">
        <f>+'[1]Podklady RZ'!L737</f>
        <v>12596.302076</v>
      </c>
      <c r="M12" s="238">
        <f>+'[1]Podklady RZ'!M737</f>
        <v>0.83835030654922538</v>
      </c>
      <c r="N12" s="153">
        <f>+'[1]Podklady RZ'!N737</f>
        <v>45154.469117999994</v>
      </c>
      <c r="O12" s="153">
        <f>+'[1]Podklady RZ'!O737</f>
        <v>37159.170652999994</v>
      </c>
      <c r="P12" s="197">
        <f>+'[1]Podklady RZ'!P737</f>
        <v>0.82293450413277425</v>
      </c>
      <c r="R12" s="93"/>
      <c r="S12" s="93"/>
    </row>
    <row r="13" spans="1:19">
      <c r="A13" s="123" t="s">
        <v>230</v>
      </c>
      <c r="B13" s="226">
        <f>+'[1]Podklady RZ'!B738</f>
        <v>603.74800000000005</v>
      </c>
      <c r="C13" s="150">
        <f>+'[1]Podklady RZ'!C738</f>
        <v>0</v>
      </c>
      <c r="D13" s="238">
        <f>+'[1]Podklady RZ'!D738</f>
        <v>0</v>
      </c>
      <c r="E13" s="226">
        <f>+'[1]Podklady RZ'!E738</f>
        <v>257.66300000000001</v>
      </c>
      <c r="F13" s="150">
        <f>+'[1]Podklady RZ'!F738</f>
        <v>0</v>
      </c>
      <c r="G13" s="238">
        <f>+'[1]Podklady RZ'!G738</f>
        <v>0</v>
      </c>
      <c r="H13" s="226">
        <f>+'[1]Podklady RZ'!H738</f>
        <v>76.334000000000003</v>
      </c>
      <c r="I13" s="150">
        <f>+'[1]Podklady RZ'!I738</f>
        <v>0</v>
      </c>
      <c r="J13" s="238">
        <f>+'[1]Podklady RZ'!J738</f>
        <v>0</v>
      </c>
      <c r="K13" s="226">
        <f>+'[1]Podklady RZ'!K738</f>
        <v>647.90099999999995</v>
      </c>
      <c r="L13" s="150">
        <f>+'[1]Podklady RZ'!L738</f>
        <v>0</v>
      </c>
      <c r="M13" s="238">
        <f>+'[1]Podklady RZ'!M738</f>
        <v>0</v>
      </c>
      <c r="N13" s="153">
        <f>+'[1]Podklady RZ'!N738</f>
        <v>1585.6460000000002</v>
      </c>
      <c r="O13" s="153">
        <f>+'[1]Podklady RZ'!O738</f>
        <v>0</v>
      </c>
      <c r="P13" s="197">
        <f>+'[1]Podklady RZ'!P738</f>
        <v>0</v>
      </c>
      <c r="R13" s="93"/>
      <c r="S13" s="93"/>
    </row>
    <row r="14" spans="1:19">
      <c r="A14" s="123" t="s">
        <v>231</v>
      </c>
      <c r="B14" s="226">
        <f>+'[1]Podklady RZ'!B739</f>
        <v>0</v>
      </c>
      <c r="C14" s="150">
        <f>+'[1]Podklady RZ'!C739</f>
        <v>0</v>
      </c>
      <c r="D14" s="238">
        <f>+'[1]Podklady RZ'!D739</f>
        <v>0</v>
      </c>
      <c r="E14" s="226">
        <f>+'[1]Podklady RZ'!E739</f>
        <v>0</v>
      </c>
      <c r="F14" s="150">
        <f>+'[1]Podklady RZ'!F739</f>
        <v>0</v>
      </c>
      <c r="G14" s="238">
        <v>0</v>
      </c>
      <c r="H14" s="226">
        <f>+'[1]Podklady RZ'!H739</f>
        <v>0</v>
      </c>
      <c r="I14" s="150">
        <f>+'[1]Podklady RZ'!I739</f>
        <v>0</v>
      </c>
      <c r="J14" s="238">
        <v>0</v>
      </c>
      <c r="K14" s="226">
        <f>+'[1]Podklady RZ'!K739</f>
        <v>5.6000000000000001E-2</v>
      </c>
      <c r="L14" s="150">
        <f>+'[1]Podklady RZ'!L739</f>
        <v>0</v>
      </c>
      <c r="M14" s="238">
        <v>0</v>
      </c>
      <c r="N14" s="153">
        <f>+'[1]Podklady RZ'!N739</f>
        <v>5.6000000000000001E-2</v>
      </c>
      <c r="O14" s="153">
        <f>+'[1]Podklady RZ'!O739</f>
        <v>0</v>
      </c>
      <c r="P14" s="197">
        <f>+'[1]Podklady RZ'!P739</f>
        <v>0</v>
      </c>
      <c r="R14" s="93"/>
      <c r="S14" s="93"/>
    </row>
    <row r="15" spans="1:19">
      <c r="A15" s="123" t="s">
        <v>232</v>
      </c>
      <c r="B15" s="226">
        <f>+'[1]Podklady RZ'!B740</f>
        <v>1683.356769</v>
      </c>
      <c r="C15" s="150">
        <f>+'[1]Podklady RZ'!C740</f>
        <v>242.61693300000002</v>
      </c>
      <c r="D15" s="238">
        <f>+'[1]Podklady RZ'!D740</f>
        <v>0.14412686452921497</v>
      </c>
      <c r="E15" s="226">
        <f>+'[1]Podklady RZ'!E740</f>
        <v>1576.9098390000001</v>
      </c>
      <c r="F15" s="150">
        <f>+'[1]Podklady RZ'!F740</f>
        <v>221.158466</v>
      </c>
      <c r="G15" s="238">
        <f>+'[1]Podklady RZ'!G740</f>
        <v>0.14024800944881413</v>
      </c>
      <c r="H15" s="226">
        <f>+'[1]Podklady RZ'!H740</f>
        <v>1513.4983689999999</v>
      </c>
      <c r="I15" s="150">
        <f>+'[1]Podklady RZ'!I740</f>
        <v>173.16071299999999</v>
      </c>
      <c r="J15" s="238">
        <f>+'[1]Podklady RZ'!J740</f>
        <v>0.11441090162152662</v>
      </c>
      <c r="K15" s="226">
        <f>+'[1]Podklady RZ'!K740</f>
        <v>1588.1213769999999</v>
      </c>
      <c r="L15" s="150">
        <f>+'[1]Podklady RZ'!L740</f>
        <v>168.90446599999999</v>
      </c>
      <c r="M15" s="238">
        <f>+'[1]Podklady RZ'!M740</f>
        <v>0.10635488473750328</v>
      </c>
      <c r="N15" s="153">
        <f>+'[1]Podklady RZ'!N740</f>
        <v>6361.8863540000002</v>
      </c>
      <c r="O15" s="153">
        <f>+'[1]Podklady RZ'!O740</f>
        <v>805.84057799999994</v>
      </c>
      <c r="P15" s="197">
        <f>+'[1]Podklady RZ'!P740</f>
        <v>0.12666692442459809</v>
      </c>
      <c r="R15" s="93"/>
      <c r="S15" s="93"/>
    </row>
    <row r="16" spans="1:19">
      <c r="A16" s="123" t="s">
        <v>233</v>
      </c>
      <c r="B16" s="226">
        <f>+'[1]Podklady RZ'!B741</f>
        <v>50.687495000000006</v>
      </c>
      <c r="C16" s="150">
        <f>+'[1]Podklady RZ'!C741</f>
        <v>46.341985000000008</v>
      </c>
      <c r="D16" s="238">
        <f>+'[1]Podklady RZ'!D741</f>
        <v>0.91426859820158801</v>
      </c>
      <c r="E16" s="226">
        <f>+'[1]Podklady RZ'!E741</f>
        <v>35.714547999999994</v>
      </c>
      <c r="F16" s="150">
        <f>+'[1]Podklady RZ'!F741</f>
        <v>14.860562</v>
      </c>
      <c r="G16" s="238">
        <f>+'[1]Podklady RZ'!G741</f>
        <v>0.41609268021535656</v>
      </c>
      <c r="H16" s="226">
        <f>+'[1]Podklady RZ'!H741</f>
        <v>24.228149000000002</v>
      </c>
      <c r="I16" s="150">
        <f>+'[1]Podklady RZ'!I741</f>
        <v>14.694474999999999</v>
      </c>
      <c r="J16" s="238">
        <f>+'[1]Podklady RZ'!J741</f>
        <v>0.60650423604378512</v>
      </c>
      <c r="K16" s="226">
        <f>+'[1]Podklady RZ'!K741</f>
        <v>89.561138</v>
      </c>
      <c r="L16" s="150">
        <f>+'[1]Podklady RZ'!L741</f>
        <v>84.342062999999996</v>
      </c>
      <c r="M16" s="238">
        <f>+'[1]Podklady RZ'!M741</f>
        <v>0.94172612009463297</v>
      </c>
      <c r="N16" s="153">
        <f>+'[1]Podklady RZ'!N741</f>
        <v>200.19132999999999</v>
      </c>
      <c r="O16" s="153">
        <f>+'[1]Podklady RZ'!O741</f>
        <v>160.23908499999999</v>
      </c>
      <c r="P16" s="197">
        <f>+'[1]Podklady RZ'!P741</f>
        <v>0.80042969393329866</v>
      </c>
      <c r="R16" s="93"/>
      <c r="S16" s="93"/>
    </row>
    <row r="17" spans="1:19">
      <c r="A17" s="123" t="s">
        <v>234</v>
      </c>
      <c r="B17" s="226">
        <f>+'[1]Podklady RZ'!B742</f>
        <v>1087.35636</v>
      </c>
      <c r="C17" s="150">
        <f>+'[1]Podklady RZ'!C742</f>
        <v>894.97812399999998</v>
      </c>
      <c r="D17" s="238">
        <f>+'[1]Podklady RZ'!D742</f>
        <v>0.82307710417953506</v>
      </c>
      <c r="E17" s="226">
        <f>+'[1]Podklady RZ'!E742</f>
        <v>875.69544500000006</v>
      </c>
      <c r="F17" s="150">
        <f>+'[1]Podklady RZ'!F742</f>
        <v>699.75811499999998</v>
      </c>
      <c r="G17" s="238">
        <f>+'[1]Podklady RZ'!G742</f>
        <v>0.79908844906690124</v>
      </c>
      <c r="H17" s="226">
        <f>+'[1]Podklady RZ'!H742</f>
        <v>721.75520400000005</v>
      </c>
      <c r="I17" s="150">
        <f>+'[1]Podklady RZ'!I742</f>
        <v>562.15834599999994</v>
      </c>
      <c r="J17" s="238">
        <f>+'[1]Podklady RZ'!J742</f>
        <v>0.77887674780104521</v>
      </c>
      <c r="K17" s="226">
        <f>+'[1]Podklady RZ'!K742</f>
        <v>1062.6119569999998</v>
      </c>
      <c r="L17" s="150">
        <f>+'[1]Podklady RZ'!L742</f>
        <v>851.9891090000001</v>
      </c>
      <c r="M17" s="238">
        <f>+'[1]Podklady RZ'!M742</f>
        <v>0.80178761718940472</v>
      </c>
      <c r="N17" s="153">
        <f>+'[1]Podklady RZ'!N742</f>
        <v>3747.4189660000002</v>
      </c>
      <c r="O17" s="153">
        <f>+'[1]Podklady RZ'!O742</f>
        <v>3008.8836940000001</v>
      </c>
      <c r="P17" s="197">
        <f>+'[1]Podklady RZ'!P742</f>
        <v>0.80292161653109373</v>
      </c>
      <c r="R17" s="93"/>
      <c r="S17" s="93"/>
    </row>
    <row r="18" spans="1:19">
      <c r="A18" s="123" t="s">
        <v>235</v>
      </c>
      <c r="B18" s="226">
        <f>+'[1]Podklady RZ'!B743</f>
        <v>1564.9730070000001</v>
      </c>
      <c r="C18" s="150">
        <f>+'[1]Podklady RZ'!C743</f>
        <v>1101.7988419999999</v>
      </c>
      <c r="D18" s="238">
        <f>+'[1]Podklady RZ'!D743</f>
        <v>0.7040369623448719</v>
      </c>
      <c r="E18" s="226">
        <f>+'[1]Podklady RZ'!E743</f>
        <v>1676.1741089999998</v>
      </c>
      <c r="F18" s="150">
        <f>+'[1]Podklady RZ'!F743</f>
        <v>1038.5827870000001</v>
      </c>
      <c r="G18" s="238">
        <f>+'[1]Podklady RZ'!G743</f>
        <v>0.61961509930469894</v>
      </c>
      <c r="H18" s="226">
        <f>+'[1]Podklady RZ'!H743</f>
        <v>1410.3849749999995</v>
      </c>
      <c r="I18" s="150">
        <f>+'[1]Podklady RZ'!I743</f>
        <v>753.60035200000004</v>
      </c>
      <c r="J18" s="238">
        <f>+'[1]Podklady RZ'!J743</f>
        <v>0.53432244767071513</v>
      </c>
      <c r="K18" s="226">
        <f>+'[1]Podklady RZ'!K743</f>
        <v>1575.8594730000004</v>
      </c>
      <c r="L18" s="150">
        <f>+'[1]Podklady RZ'!L743</f>
        <v>1071.3280540000001</v>
      </c>
      <c r="M18" s="238">
        <f>+'[1]Podklady RZ'!M743</f>
        <v>0.67983730298012413</v>
      </c>
      <c r="N18" s="153">
        <f>+'[1]Podklady RZ'!N743</f>
        <v>6227.3915639999996</v>
      </c>
      <c r="O18" s="153">
        <f>+'[1]Podklady RZ'!O743</f>
        <v>3965.310035</v>
      </c>
      <c r="P18" s="197">
        <f>+'[1]Podklady RZ'!P743</f>
        <v>0.63675296378071145</v>
      </c>
      <c r="R18" s="93"/>
      <c r="S18" s="93"/>
    </row>
    <row r="19" spans="1:19">
      <c r="A19" s="123" t="s">
        <v>236</v>
      </c>
      <c r="B19" s="226">
        <f>+'[1]Podklady RZ'!B744</f>
        <v>0</v>
      </c>
      <c r="C19" s="150">
        <f>+'[1]Podklady RZ'!C744</f>
        <v>0</v>
      </c>
      <c r="D19" s="238">
        <f>+'[1]Podklady RZ'!D744</f>
        <v>0</v>
      </c>
      <c r="E19" s="226">
        <f>+'[1]Podklady RZ'!E744</f>
        <v>0</v>
      </c>
      <c r="F19" s="150">
        <f>+'[1]Podklady RZ'!F744</f>
        <v>0</v>
      </c>
      <c r="G19" s="238">
        <f>+'[1]Podklady RZ'!G744</f>
        <v>0</v>
      </c>
      <c r="H19" s="226">
        <f>+'[1]Podklady RZ'!H744</f>
        <v>0</v>
      </c>
      <c r="I19" s="150">
        <f>+'[1]Podklady RZ'!I744</f>
        <v>0</v>
      </c>
      <c r="J19" s="238">
        <f>+'[1]Podklady RZ'!J744</f>
        <v>0</v>
      </c>
      <c r="K19" s="226">
        <f>+'[1]Podklady RZ'!K744</f>
        <v>0</v>
      </c>
      <c r="L19" s="150">
        <f>+'[1]Podklady RZ'!L744</f>
        <v>0</v>
      </c>
      <c r="M19" s="238">
        <f>+'[1]Podklady RZ'!M744</f>
        <v>0</v>
      </c>
      <c r="N19" s="153">
        <f>+'[1]Podklady RZ'!N744</f>
        <v>0</v>
      </c>
      <c r="O19" s="153">
        <f>+'[1]Podklady RZ'!O744</f>
        <v>0</v>
      </c>
      <c r="P19" s="197">
        <f>+'[1]Podklady RZ'!P744</f>
        <v>0</v>
      </c>
      <c r="R19" s="93"/>
      <c r="S19" s="93"/>
    </row>
    <row r="20" spans="1:19">
      <c r="A20" s="123" t="s">
        <v>237</v>
      </c>
      <c r="B20" s="226">
        <f>+'[1]Podklady RZ'!B745</f>
        <v>150.61838499999993</v>
      </c>
      <c r="C20" s="150">
        <f>+'[1]Podklady RZ'!C745</f>
        <v>10.238164999999999</v>
      </c>
      <c r="D20" s="238">
        <f>+'[1]Podklady RZ'!D745</f>
        <v>6.7974205141025798E-2</v>
      </c>
      <c r="E20" s="226">
        <f>+'[1]Podklady RZ'!E745</f>
        <v>42.450749000000023</v>
      </c>
      <c r="F20" s="150">
        <f>+'[1]Podklady RZ'!F745</f>
        <v>3.6378960000000005</v>
      </c>
      <c r="G20" s="238">
        <f>+'[1]Podklady RZ'!G745</f>
        <v>8.5696862498232912E-2</v>
      </c>
      <c r="H20" s="226">
        <f>+'[1]Podklady RZ'!H745</f>
        <v>12.665517000000003</v>
      </c>
      <c r="I20" s="150">
        <f>+'[1]Podklady RZ'!I745</f>
        <v>5.2314190000000007</v>
      </c>
      <c r="J20" s="238">
        <f>+'[1]Podklady RZ'!J745</f>
        <v>0.41304425235858905</v>
      </c>
      <c r="K20" s="226">
        <f>+'[1]Podklady RZ'!K745</f>
        <v>62.503631000000006</v>
      </c>
      <c r="L20" s="150">
        <f>+'[1]Podklady RZ'!L745</f>
        <v>18.833727000000003</v>
      </c>
      <c r="M20" s="238">
        <f>+'[1]Podklady RZ'!M745</f>
        <v>0.30132212638974526</v>
      </c>
      <c r="N20" s="153">
        <f>+'[1]Podklady RZ'!N745</f>
        <v>268.23828199999997</v>
      </c>
      <c r="O20" s="153">
        <f>+'[1]Podklady RZ'!O745</f>
        <v>37.941207000000006</v>
      </c>
      <c r="P20" s="197">
        <f>+'[1]Podklady RZ'!P745</f>
        <v>0.14144590666592477</v>
      </c>
      <c r="R20" s="93"/>
      <c r="S20" s="93"/>
    </row>
    <row r="21" spans="1:19">
      <c r="A21" s="123" t="s">
        <v>238</v>
      </c>
      <c r="B21" s="226">
        <f>+'[1]Podklady RZ'!B746</f>
        <v>9375.3978386484232</v>
      </c>
      <c r="C21" s="150">
        <f>+'[1]Podklady RZ'!C746</f>
        <v>3569.2642069999997</v>
      </c>
      <c r="D21" s="238">
        <f>+'[1]Podklady RZ'!D746</f>
        <v>0.38070535975405095</v>
      </c>
      <c r="E21" s="226">
        <f>+'[1]Podklady RZ'!E746</f>
        <v>4132.8434349146655</v>
      </c>
      <c r="F21" s="150">
        <f>+'[1]Podklady RZ'!F746</f>
        <v>1447.9323049999991</v>
      </c>
      <c r="G21" s="238">
        <f>+'[1]Podklady RZ'!G746</f>
        <v>0.35034772737039238</v>
      </c>
      <c r="H21" s="226">
        <f>+'[1]Podklady RZ'!H746</f>
        <v>3861.6931494357359</v>
      </c>
      <c r="I21" s="150">
        <f>+'[1]Podklady RZ'!I746</f>
        <v>1383.8363400000007</v>
      </c>
      <c r="J21" s="238">
        <f>+'[1]Podklady RZ'!J746</f>
        <v>0.35834963743875003</v>
      </c>
      <c r="K21" s="226">
        <f>+'[1]Podklady RZ'!K746</f>
        <v>9633.5054180011757</v>
      </c>
      <c r="L21" s="150">
        <f>+'[1]Podklady RZ'!L746</f>
        <v>3969.7424480000018</v>
      </c>
      <c r="M21" s="238">
        <f>+'[1]Podklady RZ'!M746</f>
        <v>0.41207663002733541</v>
      </c>
      <c r="N21" s="153">
        <f>+'[1]Podklady RZ'!N746</f>
        <v>27003.439841000003</v>
      </c>
      <c r="O21" s="153">
        <f>+'[1]Podklady RZ'!O746</f>
        <v>10370.775300000001</v>
      </c>
      <c r="P21" s="197">
        <f>+'[1]Podklady RZ'!P746</f>
        <v>0.38405385984395185</v>
      </c>
      <c r="R21" s="93"/>
      <c r="S21" s="93"/>
    </row>
    <row r="22" spans="1:19" s="69" customFormat="1" ht="11.25">
      <c r="A22" s="151"/>
      <c r="B22" s="4"/>
      <c r="C22" s="4"/>
      <c r="D22" s="4"/>
      <c r="E22" s="4"/>
      <c r="F22" s="4"/>
      <c r="G22" s="4"/>
      <c r="H22" s="4"/>
      <c r="I22" s="4"/>
      <c r="P22" s="3"/>
    </row>
    <row r="23" spans="1:19">
      <c r="A23" s="92"/>
      <c r="B23" s="24"/>
      <c r="C23" s="7"/>
      <c r="D23" s="7"/>
      <c r="E23" s="7"/>
      <c r="F23" s="7"/>
      <c r="G23" s="7"/>
      <c r="H23" s="7"/>
      <c r="I23" s="7"/>
    </row>
    <row r="24" spans="1:19">
      <c r="A24" s="92"/>
      <c r="B24" s="24"/>
    </row>
    <row r="25" spans="1:19">
      <c r="A25" s="92"/>
      <c r="B25" s="24"/>
      <c r="C25" s="8"/>
      <c r="D25" s="8"/>
      <c r="E25" s="8"/>
      <c r="F25" s="8"/>
      <c r="G25" s="8"/>
      <c r="H25" s="8"/>
      <c r="I25" s="8"/>
      <c r="J25" s="8"/>
    </row>
    <row r="26" spans="1:19">
      <c r="A26" s="92"/>
      <c r="B26" s="24"/>
      <c r="C26" s="8"/>
      <c r="D26" s="8"/>
      <c r="E26" s="8"/>
      <c r="F26" s="8"/>
      <c r="G26" s="8"/>
      <c r="H26" s="8"/>
      <c r="I26" s="8"/>
      <c r="J26" s="8"/>
    </row>
    <row r="27" spans="1:19">
      <c r="A27" s="92"/>
      <c r="B27" s="24"/>
    </row>
    <row r="28" spans="1:19">
      <c r="A28" s="92"/>
      <c r="B28" s="24"/>
    </row>
    <row r="29" spans="1:19">
      <c r="A29" s="92"/>
      <c r="B29" s="24"/>
    </row>
    <row r="30" spans="1:19">
      <c r="A30" s="92"/>
      <c r="B30" s="24"/>
    </row>
    <row r="31" spans="1:19">
      <c r="A31" s="92"/>
      <c r="B31" s="24"/>
    </row>
    <row r="32" spans="1:19">
      <c r="A32" s="92"/>
      <c r="B32" s="24"/>
    </row>
    <row r="33" spans="1:2">
      <c r="A33" s="92"/>
      <c r="B33" s="24"/>
    </row>
    <row r="34" spans="1:2">
      <c r="A34" s="92"/>
      <c r="B34" s="24"/>
    </row>
    <row r="35" spans="1:2">
      <c r="A35" s="92"/>
      <c r="B35" s="24"/>
    </row>
    <row r="36" spans="1:2">
      <c r="A36" s="92"/>
      <c r="B36" s="24"/>
    </row>
    <row r="37" spans="1:2">
      <c r="A37" s="92"/>
      <c r="B37" s="24"/>
    </row>
    <row r="38" spans="1:2">
      <c r="A38" s="92"/>
      <c r="B38" s="24"/>
    </row>
  </sheetData>
  <mergeCells count="6">
    <mergeCell ref="N3:P3"/>
    <mergeCell ref="A3:A4"/>
    <mergeCell ref="B3:D3"/>
    <mergeCell ref="E3:G3"/>
    <mergeCell ref="H3:J3"/>
    <mergeCell ref="K3:M3"/>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45">
    <tabColor rgb="FF92D050"/>
  </sheetPr>
  <dimension ref="A1:Q34"/>
  <sheetViews>
    <sheetView showGridLines="0" view="pageBreakPreview" zoomScaleNormal="100" zoomScaleSheetLayoutView="100" workbookViewId="0">
      <selection activeCell="M35" sqref="M35"/>
    </sheetView>
  </sheetViews>
  <sheetFormatPr defaultColWidth="9.140625" defaultRowHeight="12"/>
  <cols>
    <col min="1" max="1" width="37.28515625" style="61" customWidth="1"/>
    <col min="2" max="2" width="10.7109375" style="61" customWidth="1"/>
    <col min="3" max="3" width="13.7109375" style="61" bestFit="1" customWidth="1"/>
    <col min="4" max="4" width="11.5703125" style="61" bestFit="1" customWidth="1"/>
    <col min="5" max="5" width="12.5703125" style="61" bestFit="1" customWidth="1"/>
    <col min="6" max="6" width="10.7109375" style="61" customWidth="1"/>
    <col min="7" max="7" width="11.42578125" style="61" bestFit="1" customWidth="1"/>
    <col min="8" max="16384" width="9.140625" style="61"/>
  </cols>
  <sheetData>
    <row r="1" spans="1:8" ht="20.25">
      <c r="A1" s="136" t="s">
        <v>339</v>
      </c>
    </row>
    <row r="2" spans="1:8" s="68" customFormat="1" ht="18">
      <c r="A2" s="193" t="s">
        <v>340</v>
      </c>
      <c r="B2" s="70"/>
      <c r="C2" s="70"/>
      <c r="D2" s="70"/>
      <c r="E2" s="70"/>
    </row>
    <row r="3" spans="1:8" ht="6" customHeight="1">
      <c r="A3" s="7"/>
      <c r="B3" s="7"/>
      <c r="C3" s="7"/>
      <c r="D3" s="7"/>
      <c r="E3" s="7"/>
    </row>
    <row r="4" spans="1:8" s="7" customFormat="1">
      <c r="A4" s="198"/>
      <c r="B4" s="154" t="s">
        <v>198</v>
      </c>
      <c r="C4" s="154" t="s">
        <v>199</v>
      </c>
      <c r="D4" s="154" t="s">
        <v>200</v>
      </c>
      <c r="E4" s="154" t="s">
        <v>201</v>
      </c>
      <c r="F4" s="154" t="s">
        <v>214</v>
      </c>
    </row>
    <row r="5" spans="1:8" s="7" customFormat="1">
      <c r="A5" s="198" t="s">
        <v>341</v>
      </c>
      <c r="B5" s="199">
        <v>59492.390077321405</v>
      </c>
      <c r="C5" s="199">
        <v>33647.194626035664</v>
      </c>
      <c r="D5" s="199">
        <v>26175.937773657737</v>
      </c>
      <c r="E5" s="199">
        <v>50852.251834295188</v>
      </c>
      <c r="F5" s="157">
        <f t="shared" ref="F5:F12" si="0">SUM(B5:E5)</f>
        <v>170167.77431131</v>
      </c>
      <c r="H5" s="110">
        <v>2017</v>
      </c>
    </row>
    <row r="6" spans="1:8" s="7" customFormat="1">
      <c r="A6" s="198" t="s">
        <v>342</v>
      </c>
      <c r="B6" s="199">
        <v>59760.704269635316</v>
      </c>
      <c r="C6" s="199">
        <v>28688.566620999998</v>
      </c>
      <c r="D6" s="199">
        <v>24452.443356056858</v>
      </c>
      <c r="E6" s="199">
        <v>50022.54916319999</v>
      </c>
      <c r="F6" s="157">
        <f t="shared" si="0"/>
        <v>162924.26340989216</v>
      </c>
      <c r="H6" s="110">
        <f>+H5+1</f>
        <v>2018</v>
      </c>
    </row>
    <row r="7" spans="1:8" s="7" customFormat="1">
      <c r="A7" s="198" t="s">
        <v>343</v>
      </c>
      <c r="B7" s="199">
        <v>55809.228224338687</v>
      </c>
      <c r="C7" s="199">
        <v>32753.71361992339</v>
      </c>
      <c r="D7" s="199">
        <v>24978.363623037163</v>
      </c>
      <c r="E7" s="199">
        <v>48372.261379309275</v>
      </c>
      <c r="F7" s="157">
        <f t="shared" si="0"/>
        <v>161913.56684660853</v>
      </c>
      <c r="H7" s="110">
        <f>+H6+1</f>
        <v>2019</v>
      </c>
    </row>
    <row r="8" spans="1:8" s="7" customFormat="1">
      <c r="A8" s="198" t="s">
        <v>344</v>
      </c>
      <c r="B8" s="199">
        <v>53528.76771021785</v>
      </c>
      <c r="C8" s="199">
        <v>31489.553688778622</v>
      </c>
      <c r="D8" s="199">
        <v>24527.664056400004</v>
      </c>
      <c r="E8" s="199">
        <v>47371.722850400001</v>
      </c>
      <c r="F8" s="157">
        <f t="shared" si="0"/>
        <v>156917.70830579646</v>
      </c>
      <c r="H8" s="110"/>
    </row>
    <row r="9" spans="1:8" s="7" customFormat="1">
      <c r="A9" s="198" t="s">
        <v>345</v>
      </c>
      <c r="B9" s="199">
        <v>55541.375279728229</v>
      </c>
      <c r="C9" s="199">
        <v>33762.132468309996</v>
      </c>
      <c r="D9" s="199">
        <v>24376.239993047431</v>
      </c>
      <c r="E9" s="199">
        <v>48025.460575200006</v>
      </c>
      <c r="F9" s="157">
        <f t="shared" si="0"/>
        <v>161705.20831628566</v>
      </c>
      <c r="H9" s="110"/>
    </row>
    <row r="10" spans="1:8" s="7" customFormat="1">
      <c r="A10" s="198" t="s">
        <v>346</v>
      </c>
      <c r="B10" s="199">
        <v>51649.8799137733</v>
      </c>
      <c r="C10" s="199">
        <v>30879.657070071997</v>
      </c>
      <c r="D10" s="199">
        <v>24270.988412999999</v>
      </c>
      <c r="E10" s="199">
        <v>44292.940444376</v>
      </c>
      <c r="F10" s="157">
        <f t="shared" si="0"/>
        <v>151093.46584122127</v>
      </c>
      <c r="H10" s="110"/>
    </row>
    <row r="11" spans="1:8" s="7" customFormat="1">
      <c r="A11" s="198" t="s">
        <v>363</v>
      </c>
      <c r="B11" s="199">
        <v>48006.112881209148</v>
      </c>
      <c r="C11" s="199">
        <v>29478.211146895621</v>
      </c>
      <c r="D11" s="199">
        <v>21441.523402999996</v>
      </c>
      <c r="E11" s="199">
        <v>42149.674503999995</v>
      </c>
      <c r="F11" s="157">
        <f t="shared" si="0"/>
        <v>141075.52193510477</v>
      </c>
    </row>
    <row r="12" spans="1:8" s="7" customFormat="1">
      <c r="A12" s="198" t="s">
        <v>368</v>
      </c>
      <c r="B12" s="199">
        <f>+'3'!B5</f>
        <v>44946.430122999998</v>
      </c>
      <c r="C12" s="199">
        <f>+'3'!E5</f>
        <v>25432.945527</v>
      </c>
      <c r="D12" s="199">
        <f>+'3'!H5</f>
        <v>20203.737184000001</v>
      </c>
      <c r="E12" s="199">
        <f>+'3'!K5</f>
        <v>42253.749194000004</v>
      </c>
      <c r="F12" s="157">
        <f t="shared" si="0"/>
        <v>132836.862028</v>
      </c>
    </row>
    <row r="13" spans="1:8" s="7" customFormat="1">
      <c r="A13" s="198" t="s">
        <v>347</v>
      </c>
      <c r="B13" s="157">
        <f>+B12-B11</f>
        <v>-3059.6827582091501</v>
      </c>
      <c r="C13" s="157">
        <f t="shared" ref="C13:F13" si="1">+C12-C11</f>
        <v>-4045.2656198956211</v>
      </c>
      <c r="D13" s="157">
        <f t="shared" si="1"/>
        <v>-1237.7862189999942</v>
      </c>
      <c r="E13" s="157">
        <f t="shared" si="1"/>
        <v>104.07469000000856</v>
      </c>
      <c r="F13" s="157">
        <f t="shared" si="1"/>
        <v>-8238.6599071047676</v>
      </c>
    </row>
    <row r="14" spans="1:8" s="7" customFormat="1">
      <c r="A14" s="200" t="s">
        <v>347</v>
      </c>
      <c r="B14" s="162">
        <f>+(B12-B11)/B11</f>
        <v>-6.3735274001048933E-2</v>
      </c>
      <c r="C14" s="162">
        <f t="shared" ref="C14:F14" si="2">+(C12-C11)/C11</f>
        <v>-0.13722900618824124</v>
      </c>
      <c r="D14" s="162">
        <f t="shared" si="2"/>
        <v>-5.7728464332287559E-2</v>
      </c>
      <c r="E14" s="162">
        <f t="shared" si="2"/>
        <v>2.469169482913371E-3</v>
      </c>
      <c r="F14" s="162">
        <f t="shared" si="2"/>
        <v>-5.8398932671640792E-2</v>
      </c>
    </row>
    <row r="15" spans="1:8" s="7" customFormat="1">
      <c r="A15" s="198" t="s">
        <v>348</v>
      </c>
      <c r="B15" s="199">
        <v>37510.164867892709</v>
      </c>
      <c r="C15" s="199">
        <v>16101.258851967654</v>
      </c>
      <c r="D15" s="199">
        <v>10892.098498398203</v>
      </c>
      <c r="E15" s="199">
        <v>29809.263052627972</v>
      </c>
      <c r="F15" s="157">
        <f t="shared" ref="F15:F20" si="3">SUM(B15:E15)</f>
        <v>94312.785270886539</v>
      </c>
    </row>
    <row r="16" spans="1:8" s="7" customFormat="1">
      <c r="A16" s="198" t="s">
        <v>349</v>
      </c>
      <c r="B16" s="199">
        <v>38059.708081806333</v>
      </c>
      <c r="C16" s="199">
        <v>12376.442392000001</v>
      </c>
      <c r="D16" s="199">
        <v>9704.6084629196266</v>
      </c>
      <c r="E16" s="199">
        <v>28893.454441721136</v>
      </c>
      <c r="F16" s="157">
        <f t="shared" si="3"/>
        <v>89034.213378447108</v>
      </c>
    </row>
    <row r="17" spans="1:8" s="7" customFormat="1">
      <c r="A17" s="198" t="s">
        <v>350</v>
      </c>
      <c r="B17" s="199">
        <v>34400.185867995431</v>
      </c>
      <c r="C17" s="199">
        <v>15804.078629958018</v>
      </c>
      <c r="D17" s="199">
        <v>10045.79911108522</v>
      </c>
      <c r="E17" s="199">
        <v>27517.002409825865</v>
      </c>
      <c r="F17" s="157">
        <f t="shared" si="3"/>
        <v>87767.066018864542</v>
      </c>
    </row>
    <row r="18" spans="1:8" s="7" customFormat="1">
      <c r="A18" s="198" t="s">
        <v>351</v>
      </c>
      <c r="B18" s="199">
        <v>32870.945788518613</v>
      </c>
      <c r="C18" s="199">
        <v>14818.914658930849</v>
      </c>
      <c r="D18" s="199">
        <v>9700.1600115525835</v>
      </c>
      <c r="E18" s="199">
        <v>28538.475790229295</v>
      </c>
      <c r="F18" s="157">
        <f t="shared" si="3"/>
        <v>85928.496249231335</v>
      </c>
    </row>
    <row r="19" spans="1:8" s="7" customFormat="1">
      <c r="A19" s="198" t="s">
        <v>352</v>
      </c>
      <c r="B19" s="199">
        <v>35884.338605227051</v>
      </c>
      <c r="C19" s="199">
        <v>17769.04911468277</v>
      </c>
      <c r="D19" s="199">
        <v>9774.41938479083</v>
      </c>
      <c r="E19" s="199">
        <v>29062.793518273029</v>
      </c>
      <c r="F19" s="157">
        <f t="shared" si="3"/>
        <v>92490.600622973681</v>
      </c>
    </row>
    <row r="20" spans="1:8" s="7" customFormat="1">
      <c r="A20" s="198" t="s">
        <v>353</v>
      </c>
      <c r="B20" s="199">
        <v>31881.908243022164</v>
      </c>
      <c r="C20" s="199">
        <v>14755.739691572808</v>
      </c>
      <c r="D20" s="199">
        <v>9897.3190016545013</v>
      </c>
      <c r="E20" s="199">
        <v>25535.021715121322</v>
      </c>
      <c r="F20" s="157">
        <f t="shared" si="3"/>
        <v>82069.988651370804</v>
      </c>
    </row>
    <row r="21" spans="1:8" s="7" customFormat="1">
      <c r="A21" s="198" t="s">
        <v>364</v>
      </c>
      <c r="B21" s="199">
        <v>29537.161911276286</v>
      </c>
      <c r="C21" s="199">
        <v>14379.329966146561</v>
      </c>
      <c r="D21" s="199">
        <v>8040.447451</v>
      </c>
      <c r="E21" s="199">
        <v>23982.614303095688</v>
      </c>
      <c r="F21" s="157">
        <f>SUM(B21:E21)</f>
        <v>75939.553631518531</v>
      </c>
    </row>
    <row r="22" spans="1:8" s="7" customFormat="1">
      <c r="A22" s="198" t="s">
        <v>369</v>
      </c>
      <c r="B22" s="199">
        <f>+'3'!B13</f>
        <v>27473.734489999995</v>
      </c>
      <c r="C22" s="199">
        <f>+'3'!E13</f>
        <v>11714.858453000001</v>
      </c>
      <c r="D22" s="199">
        <f>+'3'!H13</f>
        <v>8173.2212310000014</v>
      </c>
      <c r="E22" s="199">
        <f>+'3'!K13</f>
        <v>25640.774159000001</v>
      </c>
      <c r="F22" s="157">
        <f>SUM(B22:E22)</f>
        <v>73002.588332999992</v>
      </c>
    </row>
    <row r="23" spans="1:8" s="69" customFormat="1">
      <c r="A23" s="198" t="s">
        <v>354</v>
      </c>
      <c r="B23" s="157">
        <f>+B22-B21</f>
        <v>-2063.4274212762903</v>
      </c>
      <c r="C23" s="157">
        <f t="shared" ref="C23:F23" si="4">+C22-C21</f>
        <v>-2664.47151314656</v>
      </c>
      <c r="D23" s="157">
        <f t="shared" si="4"/>
        <v>132.77378000000135</v>
      </c>
      <c r="E23" s="157">
        <f t="shared" si="4"/>
        <v>1658.1598559043123</v>
      </c>
      <c r="F23" s="157">
        <f t="shared" si="4"/>
        <v>-2936.9652985185385</v>
      </c>
      <c r="G23" s="7"/>
    </row>
    <row r="24" spans="1:8">
      <c r="A24" s="200" t="s">
        <v>354</v>
      </c>
      <c r="B24" s="162">
        <f>+(B22-B21)/B21</f>
        <v>-6.9858689452778594E-2</v>
      </c>
      <c r="C24" s="162">
        <f t="shared" ref="C24:F24" si="5">+(C22-C21)/C21</f>
        <v>-0.18529872528271896</v>
      </c>
      <c r="D24" s="162">
        <f t="shared" si="5"/>
        <v>1.6513232728545241E-2</v>
      </c>
      <c r="E24" s="162">
        <f t="shared" si="5"/>
        <v>6.9140079348658678E-2</v>
      </c>
      <c r="F24" s="162">
        <f t="shared" si="5"/>
        <v>-3.8675040319167193E-2</v>
      </c>
      <c r="G24" s="7"/>
      <c r="H24" s="61" t="s">
        <v>73</v>
      </c>
    </row>
    <row r="25" spans="1:8">
      <c r="A25" s="69"/>
      <c r="B25" s="69"/>
      <c r="C25" s="69"/>
      <c r="D25" s="69"/>
      <c r="E25" s="69"/>
      <c r="F25" s="79"/>
      <c r="G25" s="69"/>
    </row>
    <row r="26" spans="1:8">
      <c r="B26" s="109"/>
      <c r="C26" s="109"/>
      <c r="D26" s="109"/>
      <c r="E26" s="109"/>
      <c r="F26" s="109"/>
    </row>
    <row r="33" spans="15:17">
      <c r="O33" s="98"/>
      <c r="P33" s="98"/>
      <c r="Q33" s="98"/>
    </row>
    <row r="34" spans="15:17">
      <c r="O34" s="98"/>
      <c r="P34" s="98"/>
      <c r="Q34" s="98"/>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46">
    <tabColor rgb="FF92D050"/>
  </sheetPr>
  <dimension ref="A1:N44"/>
  <sheetViews>
    <sheetView showGridLines="0" view="pageBreakPreview" zoomScaleNormal="70" zoomScaleSheetLayoutView="100" workbookViewId="0">
      <selection activeCell="R36" sqref="R36"/>
    </sheetView>
  </sheetViews>
  <sheetFormatPr defaultColWidth="9.140625" defaultRowHeight="12.75"/>
  <cols>
    <col min="1" max="1" width="36.28515625" style="2" customWidth="1"/>
    <col min="2" max="9" width="7.7109375" style="2" customWidth="1"/>
    <col min="10" max="10" width="9.42578125" style="2" customWidth="1"/>
    <col min="11" max="11" width="7.7109375" style="2" customWidth="1"/>
    <col min="12" max="14" width="8.85546875" style="2" customWidth="1"/>
    <col min="15" max="16384" width="9.140625" style="2"/>
  </cols>
  <sheetData>
    <row r="1" spans="1:14" ht="18">
      <c r="A1" s="193" t="s">
        <v>355</v>
      </c>
      <c r="N1" s="195" t="str">
        <f>'3'!N1</f>
        <v>2022</v>
      </c>
    </row>
    <row r="2" spans="1:14" s="7" customFormat="1" ht="6" customHeight="1"/>
    <row r="3" spans="1:14" s="7" customFormat="1" ht="12">
      <c r="A3" s="198"/>
      <c r="B3" s="154" t="s">
        <v>202</v>
      </c>
      <c r="C3" s="154" t="s">
        <v>203</v>
      </c>
      <c r="D3" s="154" t="s">
        <v>204</v>
      </c>
      <c r="E3" s="154" t="s">
        <v>205</v>
      </c>
      <c r="F3" s="154" t="s">
        <v>206</v>
      </c>
      <c r="G3" s="154" t="s">
        <v>207</v>
      </c>
      <c r="H3" s="154" t="s">
        <v>208</v>
      </c>
      <c r="I3" s="154" t="s">
        <v>209</v>
      </c>
      <c r="J3" s="154" t="s">
        <v>210</v>
      </c>
      <c r="K3" s="154" t="s">
        <v>211</v>
      </c>
      <c r="L3" s="154" t="s">
        <v>212</v>
      </c>
      <c r="M3" s="154" t="s">
        <v>213</v>
      </c>
      <c r="N3" s="154" t="s">
        <v>214</v>
      </c>
    </row>
    <row r="4" spans="1:14" s="7" customFormat="1" ht="12">
      <c r="A4" s="198" t="s">
        <v>341</v>
      </c>
      <c r="B4" s="199">
        <v>24789.614332580783</v>
      </c>
      <c r="C4" s="199">
        <v>18587.654647233896</v>
      </c>
      <c r="D4" s="199">
        <v>16115.121097506728</v>
      </c>
      <c r="E4" s="199">
        <v>14166.977929142482</v>
      </c>
      <c r="F4" s="157">
        <v>11027.89462236002</v>
      </c>
      <c r="G4" s="157">
        <v>8452.32207453316</v>
      </c>
      <c r="H4" s="157">
        <v>7792.7375030096828</v>
      </c>
      <c r="I4" s="157">
        <v>8048.3981191524254</v>
      </c>
      <c r="J4" s="157">
        <v>10334.802151495629</v>
      </c>
      <c r="K4" s="157">
        <v>13440.563805668024</v>
      </c>
      <c r="L4" s="157">
        <v>17328.765497294422</v>
      </c>
      <c r="M4" s="157">
        <v>20082.922531332741</v>
      </c>
      <c r="N4" s="157">
        <f t="shared" ref="N4:N9" si="0">SUM(B4:M4)</f>
        <v>170167.77431131</v>
      </c>
    </row>
    <row r="5" spans="1:14" s="7" customFormat="1" ht="12">
      <c r="A5" s="198" t="s">
        <v>342</v>
      </c>
      <c r="B5" s="199">
        <v>20205.211442418848</v>
      </c>
      <c r="C5" s="199">
        <v>19893.166386910842</v>
      </c>
      <c r="D5" s="199">
        <v>19662.32644030562</v>
      </c>
      <c r="E5" s="199">
        <v>11150.511060999999</v>
      </c>
      <c r="F5" s="199">
        <v>9168.1220959999991</v>
      </c>
      <c r="G5" s="199">
        <v>8369.9334639999997</v>
      </c>
      <c r="H5" s="199">
        <v>7962.9605086828506</v>
      </c>
      <c r="I5" s="199">
        <v>7784.6699982328555</v>
      </c>
      <c r="J5" s="199">
        <v>8704.8128491411517</v>
      </c>
      <c r="K5" s="199">
        <v>13135.075855999996</v>
      </c>
      <c r="L5" s="199">
        <v>16756.354485800002</v>
      </c>
      <c r="M5" s="199">
        <v>20131.118821399996</v>
      </c>
      <c r="N5" s="157">
        <f t="shared" si="0"/>
        <v>162924.26340989216</v>
      </c>
    </row>
    <row r="6" spans="1:14" s="7" customFormat="1" ht="12">
      <c r="A6" s="198" t="s">
        <v>343</v>
      </c>
      <c r="B6" s="199">
        <v>22056.231138374733</v>
      </c>
      <c r="C6" s="199">
        <v>17612.441168614299</v>
      </c>
      <c r="D6" s="199">
        <v>16140.555917349662</v>
      </c>
      <c r="E6" s="199">
        <v>12700.30037967566</v>
      </c>
      <c r="F6" s="199">
        <v>11948.674272138687</v>
      </c>
      <c r="G6" s="199">
        <v>8104.7389681090417</v>
      </c>
      <c r="H6" s="199">
        <v>7552.761860120464</v>
      </c>
      <c r="I6" s="199">
        <v>7913.1296058622011</v>
      </c>
      <c r="J6" s="199">
        <v>9512.4721570544971</v>
      </c>
      <c r="K6" s="199">
        <v>13236.202923498169</v>
      </c>
      <c r="L6" s="199">
        <v>16157.598374748406</v>
      </c>
      <c r="M6" s="199">
        <v>18978.460081062705</v>
      </c>
      <c r="N6" s="157">
        <f t="shared" si="0"/>
        <v>161913.5668466085</v>
      </c>
    </row>
    <row r="7" spans="1:14" s="7" customFormat="1" ht="12">
      <c r="A7" s="198" t="s">
        <v>344</v>
      </c>
      <c r="B7" s="199">
        <v>20414.695697199997</v>
      </c>
      <c r="C7" s="199">
        <v>16681.781302230935</v>
      </c>
      <c r="D7" s="199">
        <v>16432.290710786918</v>
      </c>
      <c r="E7" s="199">
        <v>12068.091523978623</v>
      </c>
      <c r="F7" s="199">
        <v>10838.722607399999</v>
      </c>
      <c r="G7" s="199">
        <v>8582.739557400002</v>
      </c>
      <c r="H7" s="199">
        <v>8024.1053863999996</v>
      </c>
      <c r="I7" s="199">
        <v>7694.3480824000017</v>
      </c>
      <c r="J7" s="199">
        <v>8809.2105876000023</v>
      </c>
      <c r="K7" s="199">
        <v>13094.066603000003</v>
      </c>
      <c r="L7" s="199">
        <v>16139.0916548</v>
      </c>
      <c r="M7" s="199">
        <v>18138.5645926</v>
      </c>
      <c r="N7" s="157">
        <f t="shared" si="0"/>
        <v>156917.70830579643</v>
      </c>
    </row>
    <row r="8" spans="1:14" s="7" customFormat="1" ht="12">
      <c r="A8" s="198" t="s">
        <v>345</v>
      </c>
      <c r="B8" s="199">
        <v>20176.025784691454</v>
      </c>
      <c r="C8" s="199">
        <v>18164.750606779115</v>
      </c>
      <c r="D8" s="199">
        <v>17200.598888257657</v>
      </c>
      <c r="E8" s="199">
        <v>14288.328006858932</v>
      </c>
      <c r="F8" s="199">
        <v>11521.628364990023</v>
      </c>
      <c r="G8" s="199">
        <v>7952.1760964610366</v>
      </c>
      <c r="H8" s="199">
        <v>7518.2408620681244</v>
      </c>
      <c r="I8" s="199">
        <v>7904.9501709583219</v>
      </c>
      <c r="J8" s="199">
        <v>8953.0489600209839</v>
      </c>
      <c r="K8" s="199">
        <v>12887.296510599999</v>
      </c>
      <c r="L8" s="199">
        <v>16133.109281400002</v>
      </c>
      <c r="M8" s="199">
        <v>19005.054783200001</v>
      </c>
      <c r="N8" s="157">
        <f t="shared" si="0"/>
        <v>161705.20831628566</v>
      </c>
    </row>
    <row r="9" spans="1:14" s="7" customFormat="1" ht="12">
      <c r="A9" s="198" t="s">
        <v>346</v>
      </c>
      <c r="B9" s="199">
        <v>19443.893473</v>
      </c>
      <c r="C9" s="199">
        <v>15892.034386651603</v>
      </c>
      <c r="D9" s="199">
        <v>16313.952054121697</v>
      </c>
      <c r="E9" s="199">
        <v>13523.164816279999</v>
      </c>
      <c r="F9" s="199">
        <v>9408.3478437360027</v>
      </c>
      <c r="G9" s="199">
        <v>7948.1444100559984</v>
      </c>
      <c r="H9" s="199">
        <v>7511.9053000000004</v>
      </c>
      <c r="I9" s="199">
        <v>7457.2335599999997</v>
      </c>
      <c r="J9" s="199">
        <v>9301.849553</v>
      </c>
      <c r="K9" s="199">
        <v>11147.413182376002</v>
      </c>
      <c r="L9" s="199">
        <v>14951.953478183999</v>
      </c>
      <c r="M9" s="199">
        <v>18193.573783816002</v>
      </c>
      <c r="N9" s="157">
        <f t="shared" si="0"/>
        <v>151093.4658412213</v>
      </c>
    </row>
    <row r="10" spans="1:14" s="7" customFormat="1" ht="12">
      <c r="A10" s="198" t="s">
        <v>363</v>
      </c>
      <c r="B10" s="199">
        <v>17271.858659492998</v>
      </c>
      <c r="C10" s="199">
        <v>15740.750315129892</v>
      </c>
      <c r="D10" s="199">
        <v>14993.503906586255</v>
      </c>
      <c r="E10" s="199">
        <v>12962.13654067085</v>
      </c>
      <c r="F10" s="199">
        <v>9400.4603124830082</v>
      </c>
      <c r="G10" s="199">
        <v>7115.6142937417617</v>
      </c>
      <c r="H10" s="199">
        <v>7061.9835559999992</v>
      </c>
      <c r="I10" s="199">
        <v>7070.0370759999987</v>
      </c>
      <c r="J10" s="199">
        <v>7309.5027709999986</v>
      </c>
      <c r="K10" s="199">
        <v>10641.895201999998</v>
      </c>
      <c r="L10" s="199">
        <v>14270.517816999996</v>
      </c>
      <c r="M10" s="199">
        <v>17237.261485000003</v>
      </c>
      <c r="N10" s="157">
        <f>SUM(B10:M10)</f>
        <v>141075.52193510477</v>
      </c>
    </row>
    <row r="11" spans="1:14" s="7" customFormat="1" ht="12">
      <c r="A11" s="198" t="s">
        <v>368</v>
      </c>
      <c r="B11" s="199">
        <f>+'3'!B6</f>
        <v>18457.258576</v>
      </c>
      <c r="C11" s="199">
        <f>+'3'!C6</f>
        <v>13612.464886</v>
      </c>
      <c r="D11" s="199">
        <f>+'3'!D6</f>
        <v>12876.706660999998</v>
      </c>
      <c r="E11" s="199">
        <f>+'3'!E6</f>
        <v>10308.782688999998</v>
      </c>
      <c r="F11" s="199">
        <f>+'3'!F6</f>
        <v>8104.0154730000013</v>
      </c>
      <c r="G11" s="199">
        <f>+'3'!G6</f>
        <v>7020.1473650000016</v>
      </c>
      <c r="H11" s="199">
        <f>+'3'!H6</f>
        <v>6486.0417599999992</v>
      </c>
      <c r="I11" s="199">
        <f>+'3'!I6</f>
        <v>6271.9956180000017</v>
      </c>
      <c r="J11" s="199">
        <f>+'3'!J6</f>
        <v>7445.6998060000005</v>
      </c>
      <c r="K11" s="199">
        <f>+'3'!K6</f>
        <v>10568.480660000001</v>
      </c>
      <c r="L11" s="199">
        <f>+'3'!L6</f>
        <v>14913.232501999999</v>
      </c>
      <c r="M11" s="199">
        <f>+'3'!M6</f>
        <v>16772.036032</v>
      </c>
      <c r="N11" s="157">
        <f>SUM(B11:M11)</f>
        <v>132836.862028</v>
      </c>
    </row>
    <row r="12" spans="1:14" s="7" customFormat="1" ht="12">
      <c r="A12" s="198" t="s">
        <v>347</v>
      </c>
      <c r="B12" s="157">
        <f>+B11-B10</f>
        <v>1185.3999165070018</v>
      </c>
      <c r="C12" s="157">
        <f t="shared" ref="C12:N12" si="1">+C11-C10</f>
        <v>-2128.2854291298918</v>
      </c>
      <c r="D12" s="157">
        <f t="shared" si="1"/>
        <v>-2116.7972455862564</v>
      </c>
      <c r="E12" s="157">
        <f t="shared" si="1"/>
        <v>-2653.3538516708522</v>
      </c>
      <c r="F12" s="157">
        <f t="shared" si="1"/>
        <v>-1296.4448394830069</v>
      </c>
      <c r="G12" s="157">
        <f t="shared" si="1"/>
        <v>-95.466928741760057</v>
      </c>
      <c r="H12" s="157">
        <f t="shared" si="1"/>
        <v>-575.94179600000007</v>
      </c>
      <c r="I12" s="157">
        <f t="shared" si="1"/>
        <v>-798.04145799999696</v>
      </c>
      <c r="J12" s="157">
        <f t="shared" si="1"/>
        <v>136.19703500000196</v>
      </c>
      <c r="K12" s="157">
        <f t="shared" si="1"/>
        <v>-73.4145419999968</v>
      </c>
      <c r="L12" s="157">
        <f t="shared" si="1"/>
        <v>642.71468500000265</v>
      </c>
      <c r="M12" s="157">
        <f t="shared" si="1"/>
        <v>-465.22545300000274</v>
      </c>
      <c r="N12" s="157">
        <f t="shared" si="1"/>
        <v>-8238.6599071047676</v>
      </c>
    </row>
    <row r="13" spans="1:14" s="7" customFormat="1" ht="12">
      <c r="A13" s="200" t="s">
        <v>347</v>
      </c>
      <c r="B13" s="162">
        <f>+(B11-B10)/B10</f>
        <v>6.8631867587422596E-2</v>
      </c>
      <c r="C13" s="162">
        <f t="shared" ref="C13:N13" si="2">+(C11-C10)/C10</f>
        <v>-0.13520863913864384</v>
      </c>
      <c r="D13" s="162">
        <f t="shared" si="2"/>
        <v>-0.14118095801851913</v>
      </c>
      <c r="E13" s="162">
        <f t="shared" si="2"/>
        <v>-0.20470034730351089</v>
      </c>
      <c r="F13" s="162">
        <f t="shared" si="2"/>
        <v>-0.13791291026051553</v>
      </c>
      <c r="G13" s="162">
        <f t="shared" si="2"/>
        <v>-1.3416540694978923E-2</v>
      </c>
      <c r="H13" s="162">
        <f t="shared" si="2"/>
        <v>-8.1555244561659829E-2</v>
      </c>
      <c r="I13" s="162">
        <f t="shared" si="2"/>
        <v>-0.11287655912145561</v>
      </c>
      <c r="J13" s="162">
        <f t="shared" si="2"/>
        <v>1.8632872750299144E-2</v>
      </c>
      <c r="K13" s="162">
        <f t="shared" si="2"/>
        <v>-6.8986341818325315E-3</v>
      </c>
      <c r="L13" s="162">
        <f t="shared" si="2"/>
        <v>4.5037937182234401E-2</v>
      </c>
      <c r="M13" s="162">
        <f t="shared" si="2"/>
        <v>-2.6989522286057187E-2</v>
      </c>
      <c r="N13" s="162">
        <f t="shared" si="2"/>
        <v>-5.8398932671640792E-2</v>
      </c>
    </row>
    <row r="14" spans="1:14" s="7" customFormat="1" ht="12">
      <c r="A14" s="198" t="s">
        <v>348</v>
      </c>
      <c r="B14" s="199">
        <v>16476.822179766987</v>
      </c>
      <c r="C14" s="199">
        <v>11652.657417777555</v>
      </c>
      <c r="D14" s="199">
        <v>9380.6852703481654</v>
      </c>
      <c r="E14" s="199">
        <v>7846.1932239972994</v>
      </c>
      <c r="F14" s="157">
        <v>5061.2887705423545</v>
      </c>
      <c r="G14" s="157">
        <v>3193.7768574279994</v>
      </c>
      <c r="H14" s="157">
        <v>3007.0443668119992</v>
      </c>
      <c r="I14" s="157">
        <v>3096.8376864330003</v>
      </c>
      <c r="J14" s="157">
        <v>4788.2164451532044</v>
      </c>
      <c r="K14" s="157">
        <v>7068.3588332386571</v>
      </c>
      <c r="L14" s="157">
        <v>10311.594856714655</v>
      </c>
      <c r="M14" s="157">
        <v>12429.309362674659</v>
      </c>
      <c r="N14" s="157">
        <f t="shared" ref="N14:N19" si="3">SUM(B14:M14)</f>
        <v>94312.785270886539</v>
      </c>
    </row>
    <row r="15" spans="1:14" s="7" customFormat="1" ht="12">
      <c r="A15" s="198" t="s">
        <v>349</v>
      </c>
      <c r="B15" s="199">
        <v>12397.069831099545</v>
      </c>
      <c r="C15" s="199">
        <v>13087.221872299897</v>
      </c>
      <c r="D15" s="199">
        <v>12575.416378406891</v>
      </c>
      <c r="E15" s="199">
        <v>5467.8344290000005</v>
      </c>
      <c r="F15" s="199">
        <v>3743.2424710000005</v>
      </c>
      <c r="G15" s="199">
        <v>3165.3654920000004</v>
      </c>
      <c r="H15" s="199">
        <v>3043.6241652031031</v>
      </c>
      <c r="I15" s="199">
        <v>2999.7638298816933</v>
      </c>
      <c r="J15" s="199">
        <v>3661.2204678348289</v>
      </c>
      <c r="K15" s="199">
        <v>6796.5151675803772</v>
      </c>
      <c r="L15" s="199">
        <v>9833.6370210698296</v>
      </c>
      <c r="M15" s="199">
        <v>12263.30225307093</v>
      </c>
      <c r="N15" s="157">
        <f t="shared" si="3"/>
        <v>89034.213378447079</v>
      </c>
    </row>
    <row r="16" spans="1:14" s="7" customFormat="1" ht="12">
      <c r="A16" s="198" t="s">
        <v>350</v>
      </c>
      <c r="B16" s="199">
        <v>14046.377311420394</v>
      </c>
      <c r="C16" s="199">
        <v>10951.410166529384</v>
      </c>
      <c r="D16" s="199">
        <v>9402.3983900456515</v>
      </c>
      <c r="E16" s="199">
        <v>6672.4892621367935</v>
      </c>
      <c r="F16" s="199">
        <v>6033.9070927347129</v>
      </c>
      <c r="G16" s="199">
        <v>3097.6822750865108</v>
      </c>
      <c r="H16" s="199">
        <v>2995.5989487909433</v>
      </c>
      <c r="I16" s="199">
        <v>2998.0573648818945</v>
      </c>
      <c r="J16" s="199">
        <v>4052.1427974123826</v>
      </c>
      <c r="K16" s="199">
        <v>6857.3032858455736</v>
      </c>
      <c r="L16" s="199">
        <v>9198.7341189238577</v>
      </c>
      <c r="M16" s="199">
        <v>11460.965005056434</v>
      </c>
      <c r="N16" s="157">
        <f t="shared" si="3"/>
        <v>87767.066018864542</v>
      </c>
    </row>
    <row r="17" spans="1:14" s="7" customFormat="1" ht="12">
      <c r="A17" s="198" t="s">
        <v>351</v>
      </c>
      <c r="B17" s="199">
        <v>12828.653282152001</v>
      </c>
      <c r="C17" s="199">
        <v>10230.655329161164</v>
      </c>
      <c r="D17" s="199">
        <v>9811.6371772054445</v>
      </c>
      <c r="E17" s="199">
        <v>6347.7918524037395</v>
      </c>
      <c r="F17" s="199">
        <v>5236.2863215845528</v>
      </c>
      <c r="G17" s="199">
        <v>3234.8364849425575</v>
      </c>
      <c r="H17" s="199">
        <v>3001.1451649450755</v>
      </c>
      <c r="I17" s="199">
        <v>2961.1161144077792</v>
      </c>
      <c r="J17" s="199">
        <v>3737.8987321997274</v>
      </c>
      <c r="K17" s="199">
        <v>7281.3866980098837</v>
      </c>
      <c r="L17" s="199">
        <v>9737.8378540964059</v>
      </c>
      <c r="M17" s="199">
        <v>11519.251238123004</v>
      </c>
      <c r="N17" s="157">
        <f t="shared" si="3"/>
        <v>85928.496249231335</v>
      </c>
    </row>
    <row r="18" spans="1:14" s="7" customFormat="1" ht="12">
      <c r="A18" s="198" t="s">
        <v>352</v>
      </c>
      <c r="B18" s="199">
        <v>13037.750163676315</v>
      </c>
      <c r="C18" s="199">
        <v>12001.977727090547</v>
      </c>
      <c r="D18" s="199">
        <v>10844.610714460185</v>
      </c>
      <c r="E18" s="199">
        <v>8602.3087977396353</v>
      </c>
      <c r="F18" s="199">
        <v>5992.6151067167639</v>
      </c>
      <c r="G18" s="199">
        <v>3174.1252102263697</v>
      </c>
      <c r="H18" s="199">
        <v>2786.1713241585499</v>
      </c>
      <c r="I18" s="199">
        <v>3049.7825915463495</v>
      </c>
      <c r="J18" s="199">
        <v>3938.4654690859302</v>
      </c>
      <c r="K18" s="199">
        <v>7227.680271653624</v>
      </c>
      <c r="L18" s="199">
        <v>9693.6752158233594</v>
      </c>
      <c r="M18" s="199">
        <v>12141.438030796044</v>
      </c>
      <c r="N18" s="157">
        <f t="shared" si="3"/>
        <v>92490.600622973667</v>
      </c>
    </row>
    <row r="19" spans="1:14" s="4" customFormat="1" ht="12">
      <c r="A19" s="198" t="s">
        <v>353</v>
      </c>
      <c r="B19" s="199">
        <v>12108.59828866639</v>
      </c>
      <c r="C19" s="199">
        <v>9829.5325508641927</v>
      </c>
      <c r="D19" s="199">
        <v>9943.7774034915819</v>
      </c>
      <c r="E19" s="199">
        <v>7782.3585524380142</v>
      </c>
      <c r="F19" s="199">
        <v>3971.3348682932165</v>
      </c>
      <c r="G19" s="199">
        <v>3002.0462708415785</v>
      </c>
      <c r="H19" s="199">
        <v>2836.0209574157179</v>
      </c>
      <c r="I19" s="199">
        <v>2853.2195907728974</v>
      </c>
      <c r="J19" s="199">
        <v>4208.0784534658869</v>
      </c>
      <c r="K19" s="199">
        <v>5671.6382388346465</v>
      </c>
      <c r="L19" s="199">
        <v>8529.203142023347</v>
      </c>
      <c r="M19" s="199">
        <v>11334.180334263327</v>
      </c>
      <c r="N19" s="157">
        <f t="shared" si="3"/>
        <v>82069.98865137079</v>
      </c>
    </row>
    <row r="20" spans="1:14" s="7" customFormat="1" ht="12">
      <c r="A20" s="198" t="s">
        <v>364</v>
      </c>
      <c r="B20" s="199">
        <v>10502.688458235476</v>
      </c>
      <c r="C20" s="199">
        <v>10009.643718401046</v>
      </c>
      <c r="D20" s="199">
        <v>9024.829734639763</v>
      </c>
      <c r="E20" s="199">
        <v>7320.4813761318146</v>
      </c>
      <c r="F20" s="199">
        <v>4273.8042931853361</v>
      </c>
      <c r="G20" s="199">
        <v>2785.0442968294096</v>
      </c>
      <c r="H20" s="199">
        <v>2581.8491059999997</v>
      </c>
      <c r="I20" s="199">
        <v>2663.5396129999999</v>
      </c>
      <c r="J20" s="199">
        <v>2795.0587320000004</v>
      </c>
      <c r="K20" s="199">
        <v>5048.0970149296772</v>
      </c>
      <c r="L20" s="199">
        <v>8480.3642282333603</v>
      </c>
      <c r="M20" s="199">
        <v>10454.153059932652</v>
      </c>
      <c r="N20" s="157">
        <f>SUM(B20:M20)</f>
        <v>75939.553631518531</v>
      </c>
    </row>
    <row r="21" spans="1:14" s="7" customFormat="1" ht="12">
      <c r="A21" s="198" t="s">
        <v>369</v>
      </c>
      <c r="B21" s="199">
        <f>+'[2]3'!B14</f>
        <v>11768.183591999999</v>
      </c>
      <c r="C21" s="199">
        <f>+'[2]3'!C14</f>
        <v>8188.6469299999972</v>
      </c>
      <c r="D21" s="199">
        <f>+'[2]3'!D14</f>
        <v>7516.9039679999996</v>
      </c>
      <c r="E21" s="199">
        <f>+'[2]3'!E14</f>
        <v>5510.6873450000003</v>
      </c>
      <c r="F21" s="199">
        <f>+'[2]3'!F14</f>
        <v>3464.0072140000007</v>
      </c>
      <c r="G21" s="199">
        <f>+'[2]3'!G14</f>
        <v>2740.1638940000003</v>
      </c>
      <c r="H21" s="199">
        <f>+'[2]3'!H14</f>
        <v>2450.8204420000002</v>
      </c>
      <c r="I21" s="199">
        <f>+'[2]3'!I14</f>
        <v>2500.1212150000006</v>
      </c>
      <c r="J21" s="199">
        <f>+'[2]3'!J14</f>
        <v>3222.2795740000001</v>
      </c>
      <c r="K21" s="199">
        <f>+'[2]3'!K14</f>
        <v>5957.8148639999999</v>
      </c>
      <c r="L21" s="199">
        <f>+'[2]3'!L14</f>
        <v>9122.2104070000005</v>
      </c>
      <c r="M21" s="199">
        <f>+'[2]3'!M14</f>
        <v>10560.748887999998</v>
      </c>
      <c r="N21" s="157">
        <f>SUM(B21:M21)</f>
        <v>73002.588332999992</v>
      </c>
    </row>
    <row r="22" spans="1:14" s="7" customFormat="1" ht="12">
      <c r="A22" s="198" t="s">
        <v>354</v>
      </c>
      <c r="B22" s="157">
        <f>+B21-B20</f>
        <v>1265.4951337645234</v>
      </c>
      <c r="C22" s="157">
        <f t="shared" ref="C22:N22" si="4">+C21-C20</f>
        <v>-1820.9967884010493</v>
      </c>
      <c r="D22" s="157">
        <f t="shared" si="4"/>
        <v>-1507.9257666397634</v>
      </c>
      <c r="E22" s="157">
        <f t="shared" si="4"/>
        <v>-1809.7940311318143</v>
      </c>
      <c r="F22" s="157">
        <f t="shared" si="4"/>
        <v>-809.79707918533541</v>
      </c>
      <c r="G22" s="157">
        <f t="shared" si="4"/>
        <v>-44.880402829409377</v>
      </c>
      <c r="H22" s="157">
        <f t="shared" si="4"/>
        <v>-131.02866399999948</v>
      </c>
      <c r="I22" s="157">
        <f t="shared" si="4"/>
        <v>-163.41839799999934</v>
      </c>
      <c r="J22" s="157">
        <f t="shared" si="4"/>
        <v>427.22084199999972</v>
      </c>
      <c r="K22" s="157">
        <f t="shared" si="4"/>
        <v>909.7178490703227</v>
      </c>
      <c r="L22" s="157">
        <f t="shared" si="4"/>
        <v>641.84617876664015</v>
      </c>
      <c r="M22" s="157">
        <f t="shared" si="4"/>
        <v>106.59582806734579</v>
      </c>
      <c r="N22" s="157">
        <f t="shared" si="4"/>
        <v>-2936.9652985185385</v>
      </c>
    </row>
    <row r="23" spans="1:14" s="7" customFormat="1" ht="12">
      <c r="A23" s="200" t="s">
        <v>354</v>
      </c>
      <c r="B23" s="162">
        <f>+(B21-B20)/B20</f>
        <v>0.12049249473568935</v>
      </c>
      <c r="C23" s="162">
        <f t="shared" ref="C23:N23" si="5">+(C21-C20)/C20</f>
        <v>-0.18192423622965251</v>
      </c>
      <c r="D23" s="162">
        <f t="shared" si="5"/>
        <v>-0.16708633968482886</v>
      </c>
      <c r="E23" s="162">
        <f t="shared" si="5"/>
        <v>-0.2472233638941542</v>
      </c>
      <c r="F23" s="162">
        <f t="shared" si="5"/>
        <v>-0.18947921421590891</v>
      </c>
      <c r="G23" s="162">
        <f t="shared" si="5"/>
        <v>-1.6114789585394664E-2</v>
      </c>
      <c r="H23" s="162">
        <f t="shared" si="5"/>
        <v>-5.0749931007005755E-2</v>
      </c>
      <c r="I23" s="162">
        <f t="shared" si="5"/>
        <v>-6.1353845537869739E-2</v>
      </c>
      <c r="J23" s="162">
        <f t="shared" si="5"/>
        <v>0.15284860998047881</v>
      </c>
      <c r="K23" s="162">
        <f t="shared" si="5"/>
        <v>0.18021005665696296</v>
      </c>
      <c r="L23" s="162">
        <f t="shared" si="5"/>
        <v>7.5686157043793667E-2</v>
      </c>
      <c r="M23" s="162">
        <f t="shared" si="5"/>
        <v>1.0196505394195223E-2</v>
      </c>
      <c r="N23" s="162">
        <f t="shared" si="5"/>
        <v>-3.8675040319167193E-2</v>
      </c>
    </row>
    <row r="24" spans="1:14" s="7" customFormat="1" ht="12">
      <c r="A24" s="4"/>
      <c r="B24" s="4"/>
      <c r="C24" s="4"/>
      <c r="D24" s="4"/>
      <c r="E24" s="4"/>
      <c r="F24" s="4"/>
      <c r="G24" s="4"/>
      <c r="H24" s="4"/>
      <c r="I24" s="4"/>
      <c r="J24" s="4"/>
      <c r="K24" s="4"/>
      <c r="L24" s="4"/>
      <c r="M24" s="4"/>
      <c r="N24" s="79"/>
    </row>
    <row r="25" spans="1:14" s="7" customFormat="1" ht="12">
      <c r="A25" s="140"/>
      <c r="B25" s="140"/>
      <c r="C25" s="140"/>
      <c r="D25" s="140"/>
      <c r="E25" s="140"/>
      <c r="F25" s="140"/>
      <c r="G25" s="140"/>
      <c r="H25" s="140"/>
      <c r="I25" s="140"/>
      <c r="J25" s="140"/>
      <c r="K25" s="140"/>
      <c r="L25" s="140"/>
      <c r="M25" s="140"/>
      <c r="N25" s="140"/>
    </row>
    <row r="26" spans="1:14" s="7" customFormat="1" ht="12">
      <c r="A26" s="140"/>
      <c r="B26" s="140"/>
      <c r="C26" s="140"/>
      <c r="D26" s="140"/>
      <c r="E26" s="140"/>
      <c r="F26" s="140"/>
      <c r="G26" s="140"/>
      <c r="H26" s="140"/>
      <c r="I26" s="140"/>
      <c r="J26" s="140"/>
      <c r="K26" s="140"/>
      <c r="L26" s="140"/>
      <c r="M26" s="140"/>
      <c r="N26" s="140"/>
    </row>
    <row r="27" spans="1:14" s="7" customFormat="1" ht="12">
      <c r="A27" s="10"/>
      <c r="B27" s="10">
        <v>1</v>
      </c>
      <c r="C27" s="10">
        <v>2</v>
      </c>
      <c r="D27" s="10">
        <v>3</v>
      </c>
      <c r="E27" s="10">
        <v>4</v>
      </c>
      <c r="F27" s="10">
        <v>5</v>
      </c>
      <c r="G27" s="10">
        <v>6</v>
      </c>
      <c r="H27" s="10">
        <v>7</v>
      </c>
      <c r="I27" s="10">
        <v>8</v>
      </c>
      <c r="J27" s="10">
        <v>9</v>
      </c>
      <c r="K27" s="10">
        <v>10</v>
      </c>
      <c r="L27" s="10">
        <v>11</v>
      </c>
      <c r="M27" s="10">
        <v>12</v>
      </c>
      <c r="N27" s="140"/>
    </row>
    <row r="28" spans="1:14" s="7" customFormat="1">
      <c r="A28" s="239" t="s">
        <v>37</v>
      </c>
      <c r="B28" s="239" t="s">
        <v>1</v>
      </c>
      <c r="C28" s="239" t="s">
        <v>2</v>
      </c>
      <c r="D28" s="239" t="s">
        <v>3</v>
      </c>
      <c r="E28" s="239" t="s">
        <v>4</v>
      </c>
      <c r="F28" s="239" t="s">
        <v>5</v>
      </c>
      <c r="G28" s="239" t="s">
        <v>6</v>
      </c>
      <c r="H28" s="239" t="s">
        <v>7</v>
      </c>
      <c r="I28" s="239" t="s">
        <v>8</v>
      </c>
      <c r="J28" s="239" t="s">
        <v>9</v>
      </c>
      <c r="K28" s="239" t="s">
        <v>10</v>
      </c>
      <c r="L28" s="239" t="s">
        <v>11</v>
      </c>
      <c r="M28" s="239" t="s">
        <v>12</v>
      </c>
      <c r="N28" s="140"/>
    </row>
    <row r="29" spans="1:14" s="7" customFormat="1">
      <c r="A29" s="239" t="s">
        <v>115</v>
      </c>
      <c r="B29" s="24">
        <f>+MAX(B4:B10)</f>
        <v>24789.614332580783</v>
      </c>
      <c r="C29" s="24">
        <f t="shared" ref="C29:M29" si="6">+MAX(C4:C10)</f>
        <v>19893.166386910842</v>
      </c>
      <c r="D29" s="24">
        <f t="shared" si="6"/>
        <v>19662.32644030562</v>
      </c>
      <c r="E29" s="24">
        <f t="shared" si="6"/>
        <v>14288.328006858932</v>
      </c>
      <c r="F29" s="24">
        <f t="shared" si="6"/>
        <v>11948.674272138687</v>
      </c>
      <c r="G29" s="24">
        <f t="shared" si="6"/>
        <v>8582.739557400002</v>
      </c>
      <c r="H29" s="24">
        <f t="shared" si="6"/>
        <v>8024.1053863999996</v>
      </c>
      <c r="I29" s="24">
        <f t="shared" si="6"/>
        <v>8048.3981191524254</v>
      </c>
      <c r="J29" s="24">
        <f t="shared" si="6"/>
        <v>10334.802151495629</v>
      </c>
      <c r="K29" s="24">
        <f t="shared" si="6"/>
        <v>13440.563805668024</v>
      </c>
      <c r="L29" s="24">
        <f t="shared" si="6"/>
        <v>17328.765497294422</v>
      </c>
      <c r="M29" s="24">
        <f t="shared" si="6"/>
        <v>20131.118821399996</v>
      </c>
      <c r="N29" s="140"/>
    </row>
    <row r="30" spans="1:14" s="7" customFormat="1">
      <c r="A30" s="239" t="s">
        <v>116</v>
      </c>
      <c r="B30" s="24">
        <f>+MIN(B4:B10)</f>
        <v>17271.858659492998</v>
      </c>
      <c r="C30" s="24">
        <f t="shared" ref="C30:M30" si="7">+MIN(C4:C10)</f>
        <v>15740.750315129892</v>
      </c>
      <c r="D30" s="24">
        <f t="shared" si="7"/>
        <v>14993.503906586255</v>
      </c>
      <c r="E30" s="24">
        <f t="shared" si="7"/>
        <v>11150.511060999999</v>
      </c>
      <c r="F30" s="24">
        <f t="shared" si="7"/>
        <v>9168.1220959999991</v>
      </c>
      <c r="G30" s="24">
        <f t="shared" si="7"/>
        <v>7115.6142937417617</v>
      </c>
      <c r="H30" s="24">
        <f t="shared" si="7"/>
        <v>7061.9835559999992</v>
      </c>
      <c r="I30" s="24">
        <f t="shared" si="7"/>
        <v>7070.0370759999987</v>
      </c>
      <c r="J30" s="24">
        <f t="shared" si="7"/>
        <v>7309.5027709999986</v>
      </c>
      <c r="K30" s="24">
        <f t="shared" si="7"/>
        <v>10641.895201999998</v>
      </c>
      <c r="L30" s="24">
        <f t="shared" si="7"/>
        <v>14270.517816999996</v>
      </c>
      <c r="M30" s="24">
        <f t="shared" si="7"/>
        <v>17237.261485000003</v>
      </c>
      <c r="N30" s="140"/>
    </row>
    <row r="31" spans="1:14" s="7" customFormat="1">
      <c r="A31" s="239" t="s">
        <v>370</v>
      </c>
      <c r="B31" s="24">
        <f>+B29-B30</f>
        <v>7517.7556730877841</v>
      </c>
      <c r="C31" s="24">
        <f t="shared" ref="C31:M31" si="8">+C29-C30</f>
        <v>4152.41607178095</v>
      </c>
      <c r="D31" s="24">
        <f t="shared" si="8"/>
        <v>4668.8225337193653</v>
      </c>
      <c r="E31" s="24">
        <f t="shared" si="8"/>
        <v>3137.8169458589327</v>
      </c>
      <c r="F31" s="24">
        <f t="shared" si="8"/>
        <v>2780.5521761386881</v>
      </c>
      <c r="G31" s="24">
        <f t="shared" si="8"/>
        <v>1467.1252636582403</v>
      </c>
      <c r="H31" s="24">
        <f t="shared" si="8"/>
        <v>962.12183040000036</v>
      </c>
      <c r="I31" s="24">
        <f t="shared" si="8"/>
        <v>978.36104315242665</v>
      </c>
      <c r="J31" s="24">
        <f t="shared" si="8"/>
        <v>3025.2993804956304</v>
      </c>
      <c r="K31" s="24">
        <f t="shared" si="8"/>
        <v>2798.6686036680258</v>
      </c>
      <c r="L31" s="24">
        <f t="shared" si="8"/>
        <v>3058.2476802944257</v>
      </c>
      <c r="M31" s="24">
        <f t="shared" si="8"/>
        <v>2893.8573363999931</v>
      </c>
      <c r="N31" s="140"/>
    </row>
    <row r="32" spans="1:14" s="7" customFormat="1" ht="12">
      <c r="A32" s="10">
        <v>2023</v>
      </c>
      <c r="B32" s="24">
        <f>+B10</f>
        <v>17271.858659492998</v>
      </c>
      <c r="C32" s="24">
        <f t="shared" ref="C32:M32" si="9">+C10</f>
        <v>15740.750315129892</v>
      </c>
      <c r="D32" s="24">
        <f t="shared" si="9"/>
        <v>14993.503906586255</v>
      </c>
      <c r="E32" s="24">
        <f t="shared" si="9"/>
        <v>12962.13654067085</v>
      </c>
      <c r="F32" s="24">
        <f t="shared" si="9"/>
        <v>9400.4603124830082</v>
      </c>
      <c r="G32" s="24">
        <f t="shared" si="9"/>
        <v>7115.6142937417617</v>
      </c>
      <c r="H32" s="24">
        <f t="shared" si="9"/>
        <v>7061.9835559999992</v>
      </c>
      <c r="I32" s="24">
        <f t="shared" si="9"/>
        <v>7070.0370759999987</v>
      </c>
      <c r="J32" s="24">
        <f t="shared" si="9"/>
        <v>7309.5027709999986</v>
      </c>
      <c r="K32" s="24">
        <f t="shared" si="9"/>
        <v>10641.895201999998</v>
      </c>
      <c r="L32" s="24">
        <f t="shared" si="9"/>
        <v>14270.517816999996</v>
      </c>
      <c r="M32" s="24">
        <f t="shared" si="9"/>
        <v>17237.261485000003</v>
      </c>
      <c r="N32" s="140"/>
    </row>
    <row r="33" spans="1:14" s="7" customFormat="1" ht="12">
      <c r="A33" s="10">
        <v>2024</v>
      </c>
      <c r="B33" s="24">
        <f>+B11</f>
        <v>18457.258576</v>
      </c>
      <c r="C33" s="24">
        <f t="shared" ref="C33:M33" si="10">+C11</f>
        <v>13612.464886</v>
      </c>
      <c r="D33" s="24">
        <f t="shared" si="10"/>
        <v>12876.706660999998</v>
      </c>
      <c r="E33" s="24">
        <f t="shared" si="10"/>
        <v>10308.782688999998</v>
      </c>
      <c r="F33" s="24">
        <f t="shared" si="10"/>
        <v>8104.0154730000013</v>
      </c>
      <c r="G33" s="24">
        <f t="shared" si="10"/>
        <v>7020.1473650000016</v>
      </c>
      <c r="H33" s="24">
        <f t="shared" si="10"/>
        <v>6486.0417599999992</v>
      </c>
      <c r="I33" s="24">
        <f t="shared" si="10"/>
        <v>6271.9956180000017</v>
      </c>
      <c r="J33" s="24">
        <f t="shared" si="10"/>
        <v>7445.6998060000005</v>
      </c>
      <c r="K33" s="24">
        <f t="shared" si="10"/>
        <v>10568.480660000001</v>
      </c>
      <c r="L33" s="24">
        <f t="shared" si="10"/>
        <v>14913.232501999999</v>
      </c>
      <c r="M33" s="24">
        <f t="shared" si="10"/>
        <v>16772.036032</v>
      </c>
      <c r="N33" s="140"/>
    </row>
    <row r="34" spans="1:14" s="7" customFormat="1" ht="12">
      <c r="A34" s="10"/>
      <c r="B34" s="10"/>
      <c r="C34" s="10"/>
      <c r="D34" s="10"/>
      <c r="E34" s="10"/>
      <c r="F34" s="10"/>
      <c r="G34" s="10"/>
      <c r="H34" s="10"/>
      <c r="I34" s="10"/>
      <c r="J34" s="10"/>
      <c r="K34" s="10"/>
      <c r="L34" s="10"/>
      <c r="M34" s="10"/>
      <c r="N34" s="140"/>
    </row>
    <row r="35" spans="1:14" s="7" customFormat="1">
      <c r="A35" s="239" t="s">
        <v>70</v>
      </c>
      <c r="B35" s="10"/>
      <c r="C35" s="10"/>
      <c r="D35" s="10"/>
      <c r="E35" s="10"/>
      <c r="F35" s="10"/>
      <c r="G35" s="10"/>
      <c r="H35" s="10"/>
      <c r="I35" s="10"/>
      <c r="J35" s="10"/>
      <c r="K35" s="10"/>
      <c r="L35" s="10"/>
      <c r="M35" s="10"/>
      <c r="N35" s="140"/>
    </row>
    <row r="36" spans="1:14" s="7" customFormat="1">
      <c r="A36" s="239" t="s">
        <v>115</v>
      </c>
      <c r="B36" s="24">
        <f>+MAX(B14:B20)</f>
        <v>16476.822179766987</v>
      </c>
      <c r="C36" s="24">
        <f t="shared" ref="C36:M36" si="11">+MAX(C14:C20)</f>
        <v>13087.221872299897</v>
      </c>
      <c r="D36" s="24">
        <f t="shared" si="11"/>
        <v>12575.416378406891</v>
      </c>
      <c r="E36" s="24">
        <f t="shared" si="11"/>
        <v>8602.3087977396353</v>
      </c>
      <c r="F36" s="24">
        <f t="shared" si="11"/>
        <v>6033.9070927347129</v>
      </c>
      <c r="G36" s="24">
        <f t="shared" si="11"/>
        <v>3234.8364849425575</v>
      </c>
      <c r="H36" s="24">
        <f t="shared" si="11"/>
        <v>3043.6241652031031</v>
      </c>
      <c r="I36" s="24">
        <f t="shared" si="11"/>
        <v>3096.8376864330003</v>
      </c>
      <c r="J36" s="24">
        <f t="shared" si="11"/>
        <v>4788.2164451532044</v>
      </c>
      <c r="K36" s="24">
        <f t="shared" si="11"/>
        <v>7281.3866980098837</v>
      </c>
      <c r="L36" s="24">
        <f t="shared" si="11"/>
        <v>10311.594856714655</v>
      </c>
      <c r="M36" s="24">
        <f t="shared" si="11"/>
        <v>12429.309362674659</v>
      </c>
      <c r="N36" s="140"/>
    </row>
    <row r="37" spans="1:14" s="7" customFormat="1">
      <c r="A37" s="239" t="s">
        <v>116</v>
      </c>
      <c r="B37" s="24">
        <f>+MIN(B14:B20)</f>
        <v>10502.688458235476</v>
      </c>
      <c r="C37" s="24">
        <f t="shared" ref="C37:M37" si="12">+MIN(C14:C20)</f>
        <v>9829.5325508641927</v>
      </c>
      <c r="D37" s="24">
        <f t="shared" si="12"/>
        <v>9024.829734639763</v>
      </c>
      <c r="E37" s="24">
        <f t="shared" si="12"/>
        <v>5467.8344290000005</v>
      </c>
      <c r="F37" s="24">
        <f t="shared" si="12"/>
        <v>3743.2424710000005</v>
      </c>
      <c r="G37" s="24">
        <f t="shared" si="12"/>
        <v>2785.0442968294096</v>
      </c>
      <c r="H37" s="24">
        <f t="shared" si="12"/>
        <v>2581.8491059999997</v>
      </c>
      <c r="I37" s="24">
        <f t="shared" si="12"/>
        <v>2663.5396129999999</v>
      </c>
      <c r="J37" s="24">
        <f t="shared" si="12"/>
        <v>2795.0587320000004</v>
      </c>
      <c r="K37" s="24">
        <f t="shared" si="12"/>
        <v>5048.0970149296772</v>
      </c>
      <c r="L37" s="24">
        <f t="shared" si="12"/>
        <v>8480.3642282333603</v>
      </c>
      <c r="M37" s="24">
        <f t="shared" si="12"/>
        <v>10454.153059932652</v>
      </c>
      <c r="N37" s="140"/>
    </row>
    <row r="38" spans="1:14" s="7" customFormat="1">
      <c r="A38" s="239" t="s">
        <v>370</v>
      </c>
      <c r="B38" s="24">
        <f>+B36-B37</f>
        <v>5974.1337215315107</v>
      </c>
      <c r="C38" s="24">
        <f t="shared" ref="C38:M38" si="13">+C36-C37</f>
        <v>3257.6893214357042</v>
      </c>
      <c r="D38" s="24">
        <f t="shared" si="13"/>
        <v>3550.5866437671284</v>
      </c>
      <c r="E38" s="24">
        <f t="shared" si="13"/>
        <v>3134.4743687396349</v>
      </c>
      <c r="F38" s="24">
        <f t="shared" si="13"/>
        <v>2290.6646217347125</v>
      </c>
      <c r="G38" s="24">
        <f t="shared" si="13"/>
        <v>449.79218811314786</v>
      </c>
      <c r="H38" s="24">
        <f t="shared" si="13"/>
        <v>461.77505920310341</v>
      </c>
      <c r="I38" s="24">
        <f t="shared" si="13"/>
        <v>433.29807343300035</v>
      </c>
      <c r="J38" s="24">
        <f t="shared" si="13"/>
        <v>1993.157713153204</v>
      </c>
      <c r="K38" s="24">
        <f t="shared" si="13"/>
        <v>2233.2896830802065</v>
      </c>
      <c r="L38" s="24">
        <f t="shared" si="13"/>
        <v>1831.2306284812948</v>
      </c>
      <c r="M38" s="24">
        <f t="shared" si="13"/>
        <v>1975.156302742007</v>
      </c>
      <c r="N38" s="140"/>
    </row>
    <row r="39" spans="1:14" s="7" customFormat="1">
      <c r="A39" s="239">
        <v>2023</v>
      </c>
      <c r="B39" s="24">
        <f>+B20</f>
        <v>10502.688458235476</v>
      </c>
      <c r="C39" s="24">
        <f t="shared" ref="C39:M39" si="14">+C20</f>
        <v>10009.643718401046</v>
      </c>
      <c r="D39" s="24">
        <f t="shared" si="14"/>
        <v>9024.829734639763</v>
      </c>
      <c r="E39" s="24">
        <f t="shared" si="14"/>
        <v>7320.4813761318146</v>
      </c>
      <c r="F39" s="24">
        <f t="shared" si="14"/>
        <v>4273.8042931853361</v>
      </c>
      <c r="G39" s="24">
        <f t="shared" si="14"/>
        <v>2785.0442968294096</v>
      </c>
      <c r="H39" s="24">
        <f t="shared" si="14"/>
        <v>2581.8491059999997</v>
      </c>
      <c r="I39" s="24">
        <f t="shared" si="14"/>
        <v>2663.5396129999999</v>
      </c>
      <c r="J39" s="24">
        <f t="shared" si="14"/>
        <v>2795.0587320000004</v>
      </c>
      <c r="K39" s="24">
        <f t="shared" si="14"/>
        <v>5048.0970149296772</v>
      </c>
      <c r="L39" s="24">
        <f t="shared" si="14"/>
        <v>8480.3642282333603</v>
      </c>
      <c r="M39" s="24">
        <f t="shared" si="14"/>
        <v>10454.153059932652</v>
      </c>
      <c r="N39" s="140"/>
    </row>
    <row r="40" spans="1:14" s="7" customFormat="1">
      <c r="A40" s="239">
        <v>2024</v>
      </c>
      <c r="B40" s="24">
        <f>+B21</f>
        <v>11768.183591999999</v>
      </c>
      <c r="C40" s="24">
        <f t="shared" ref="C40:M40" si="15">+C21</f>
        <v>8188.6469299999972</v>
      </c>
      <c r="D40" s="24">
        <f t="shared" si="15"/>
        <v>7516.9039679999996</v>
      </c>
      <c r="E40" s="24">
        <f t="shared" si="15"/>
        <v>5510.6873450000003</v>
      </c>
      <c r="F40" s="24">
        <f t="shared" si="15"/>
        <v>3464.0072140000007</v>
      </c>
      <c r="G40" s="24">
        <f t="shared" si="15"/>
        <v>2740.1638940000003</v>
      </c>
      <c r="H40" s="24">
        <f t="shared" si="15"/>
        <v>2450.8204420000002</v>
      </c>
      <c r="I40" s="24">
        <f t="shared" si="15"/>
        <v>2500.1212150000006</v>
      </c>
      <c r="J40" s="24">
        <f t="shared" si="15"/>
        <v>3222.2795740000001</v>
      </c>
      <c r="K40" s="24">
        <f t="shared" si="15"/>
        <v>5957.8148639999999</v>
      </c>
      <c r="L40" s="24">
        <f t="shared" si="15"/>
        <v>9122.2104070000005</v>
      </c>
      <c r="M40" s="24">
        <f t="shared" si="15"/>
        <v>10560.748887999998</v>
      </c>
      <c r="N40" s="140"/>
    </row>
    <row r="41" spans="1:14">
      <c r="A41" s="140"/>
      <c r="B41" s="140"/>
      <c r="C41" s="140"/>
      <c r="D41" s="140"/>
      <c r="E41" s="140"/>
      <c r="F41" s="140"/>
      <c r="G41" s="140"/>
      <c r="H41" s="140"/>
      <c r="I41" s="140"/>
      <c r="J41" s="140"/>
      <c r="K41" s="140"/>
      <c r="L41" s="140"/>
      <c r="M41" s="140"/>
      <c r="N41" s="140"/>
    </row>
    <row r="42" spans="1:14">
      <c r="A42" s="140"/>
      <c r="B42" s="140"/>
      <c r="C42" s="140"/>
      <c r="D42" s="140"/>
      <c r="E42" s="140"/>
      <c r="F42" s="140"/>
      <c r="G42" s="140"/>
      <c r="H42" s="140"/>
      <c r="I42" s="140"/>
      <c r="J42" s="140"/>
      <c r="K42" s="140"/>
      <c r="L42" s="140"/>
      <c r="M42" s="140"/>
      <c r="N42" s="140"/>
    </row>
    <row r="43" spans="1:14">
      <c r="A43" s="140"/>
      <c r="B43" s="140"/>
      <c r="C43" s="140"/>
      <c r="D43" s="140"/>
      <c r="E43" s="140"/>
      <c r="F43" s="140"/>
      <c r="G43" s="140"/>
      <c r="H43" s="140"/>
      <c r="I43" s="140"/>
      <c r="J43" s="140"/>
      <c r="K43" s="140"/>
      <c r="L43" s="140"/>
      <c r="M43" s="140"/>
      <c r="N43" s="140"/>
    </row>
    <row r="44" spans="1:14">
      <c r="A44" s="140"/>
      <c r="B44" s="140"/>
      <c r="C44" s="140"/>
      <c r="D44" s="140"/>
      <c r="E44" s="140"/>
      <c r="F44" s="140"/>
      <c r="G44" s="140"/>
      <c r="H44" s="140"/>
      <c r="I44" s="140"/>
      <c r="J44" s="140"/>
      <c r="K44" s="140"/>
      <c r="L44" s="140"/>
      <c r="M44" s="140"/>
      <c r="N44" s="140"/>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47">
    <tabColor rgb="FF92D050"/>
  </sheetPr>
  <dimension ref="A1:T39"/>
  <sheetViews>
    <sheetView showGridLines="0" view="pageBreakPreview" zoomScaleNormal="70" zoomScaleSheetLayoutView="100" workbookViewId="0">
      <selection activeCell="J3" sqref="J3"/>
    </sheetView>
  </sheetViews>
  <sheetFormatPr defaultColWidth="9.140625" defaultRowHeight="12"/>
  <cols>
    <col min="1" max="1" width="23.5703125" style="61" customWidth="1"/>
    <col min="2" max="11" width="10.7109375" style="61" customWidth="1"/>
    <col min="12" max="12" width="1.28515625" style="61" customWidth="1"/>
    <col min="13" max="13" width="21" style="61" customWidth="1"/>
    <col min="14" max="14" width="8.28515625" style="61" customWidth="1"/>
    <col min="15" max="15" width="9.28515625" style="61" customWidth="1"/>
    <col min="16" max="16" width="7.85546875" style="61" customWidth="1"/>
    <col min="17" max="19" width="8.5703125" style="61" customWidth="1"/>
    <col min="20" max="20" width="10.42578125" style="61" customWidth="1"/>
    <col min="21" max="21" width="10" style="61" customWidth="1"/>
    <col min="22" max="22" width="11.42578125" style="61" bestFit="1" customWidth="1"/>
    <col min="23" max="16384" width="9.140625" style="61"/>
  </cols>
  <sheetData>
    <row r="1" spans="1:20" s="68" customFormat="1" ht="18">
      <c r="A1" s="193" t="s">
        <v>357</v>
      </c>
      <c r="B1" s="66"/>
      <c r="C1" s="66"/>
      <c r="D1" s="66"/>
      <c r="E1" s="66"/>
      <c r="F1" s="66"/>
      <c r="G1" s="66"/>
      <c r="H1" s="66"/>
      <c r="I1" s="66"/>
      <c r="J1" s="66"/>
      <c r="K1" s="66"/>
      <c r="L1" s="66"/>
      <c r="M1" s="13"/>
      <c r="O1" s="66"/>
      <c r="Q1" s="66"/>
      <c r="R1" s="66"/>
    </row>
    <row r="2" spans="1:20" ht="6" customHeight="1">
      <c r="A2" s="7"/>
      <c r="B2" s="7"/>
      <c r="C2" s="7"/>
      <c r="D2" s="7"/>
      <c r="E2" s="7"/>
      <c r="F2" s="7"/>
      <c r="G2" s="7"/>
      <c r="H2" s="7"/>
      <c r="I2" s="7"/>
      <c r="J2" s="7"/>
      <c r="K2" s="7"/>
      <c r="L2" s="7"/>
      <c r="M2" s="7"/>
      <c r="N2" s="7"/>
      <c r="O2" s="7"/>
      <c r="P2" s="7"/>
      <c r="Q2" s="7"/>
      <c r="R2" s="7"/>
      <c r="S2" s="7"/>
      <c r="T2" s="7"/>
    </row>
    <row r="3" spans="1:20" ht="28.15" customHeight="1">
      <c r="A3" s="200"/>
      <c r="B3" s="128">
        <v>2017</v>
      </c>
      <c r="C3" s="128">
        <v>2018</v>
      </c>
      <c r="D3" s="128">
        <v>2019</v>
      </c>
      <c r="E3" s="128">
        <v>2020</v>
      </c>
      <c r="F3" s="128">
        <v>2021</v>
      </c>
      <c r="G3" s="128">
        <v>2022</v>
      </c>
      <c r="H3" s="128">
        <v>2023</v>
      </c>
      <c r="I3" s="128">
        <v>2024</v>
      </c>
      <c r="J3" s="169" t="s">
        <v>371</v>
      </c>
      <c r="K3" s="169" t="s">
        <v>356</v>
      </c>
      <c r="L3" s="100"/>
    </row>
    <row r="4" spans="1:20">
      <c r="A4" s="201" t="s">
        <v>215</v>
      </c>
      <c r="B4" s="153">
        <f t="shared" ref="B4:I4" si="0">SUM(B5:B20)</f>
        <v>170167.77431130997</v>
      </c>
      <c r="C4" s="153">
        <f t="shared" si="0"/>
        <v>162924.26340989218</v>
      </c>
      <c r="D4" s="153">
        <f t="shared" si="0"/>
        <v>161913.56684660853</v>
      </c>
      <c r="E4" s="153">
        <f t="shared" si="0"/>
        <v>156917.70830579646</v>
      </c>
      <c r="F4" s="153">
        <f t="shared" si="0"/>
        <v>161705.20831628563</v>
      </c>
      <c r="G4" s="153">
        <f t="shared" si="0"/>
        <v>151093.4658412213</v>
      </c>
      <c r="H4" s="249">
        <f t="shared" si="0"/>
        <v>141075.52193510474</v>
      </c>
      <c r="I4" s="251">
        <f t="shared" si="0"/>
        <v>132836.86202799997</v>
      </c>
      <c r="J4" s="153">
        <f>+I4-H4</f>
        <v>-8238.6599071047676</v>
      </c>
      <c r="K4" s="165">
        <f>+I4/H4-1</f>
        <v>-5.8398932671640758E-2</v>
      </c>
    </row>
    <row r="5" spans="1:20">
      <c r="A5" s="159" t="s">
        <v>223</v>
      </c>
      <c r="B5" s="150">
        <v>17648.941728999998</v>
      </c>
      <c r="C5" s="150">
        <v>17078.197468999999</v>
      </c>
      <c r="D5" s="150">
        <v>20039.075443200003</v>
      </c>
      <c r="E5" s="150">
        <v>21971.368778000004</v>
      </c>
      <c r="F5" s="150">
        <v>23749.522175999999</v>
      </c>
      <c r="G5" s="150">
        <v>22661.046717999998</v>
      </c>
      <c r="H5" s="250">
        <v>21904.754540000002</v>
      </c>
      <c r="I5" s="252">
        <f>+'4.1'!N8</f>
        <v>25582.311690999999</v>
      </c>
      <c r="J5" s="150">
        <f t="shared" ref="J5:J20" si="1">+I5-H5</f>
        <v>3677.5571509999972</v>
      </c>
      <c r="K5" s="202">
        <f t="shared" ref="K5:K20" si="2">+I5/H5-1</f>
        <v>0.16788853507965396</v>
      </c>
    </row>
    <row r="6" spans="1:20">
      <c r="A6" s="159" t="s">
        <v>224</v>
      </c>
      <c r="B6" s="150">
        <v>4210.6081244501102</v>
      </c>
      <c r="C6" s="150">
        <v>4141.1557339999999</v>
      </c>
      <c r="D6" s="150">
        <v>4105.3321149999992</v>
      </c>
      <c r="E6" s="150">
        <v>4198.8931317999995</v>
      </c>
      <c r="F6" s="150">
        <v>4268.9378559999996</v>
      </c>
      <c r="G6" s="150">
        <v>4274.6028269999997</v>
      </c>
      <c r="H6" s="250">
        <v>4200.9278069999991</v>
      </c>
      <c r="I6" s="252">
        <f>+'4.1'!N9</f>
        <v>4041.2500649999993</v>
      </c>
      <c r="J6" s="150">
        <f t="shared" si="1"/>
        <v>-159.67774199999985</v>
      </c>
      <c r="K6" s="202">
        <f t="shared" si="2"/>
        <v>-3.8010113321616523E-2</v>
      </c>
    </row>
    <row r="7" spans="1:20">
      <c r="A7" s="159" t="s">
        <v>225</v>
      </c>
      <c r="B7" s="150">
        <v>19473.084553000001</v>
      </c>
      <c r="C7" s="150">
        <v>16943.333251000004</v>
      </c>
      <c r="D7" s="150">
        <v>14806.717398999997</v>
      </c>
      <c r="E7" s="150">
        <v>13783.883112</v>
      </c>
      <c r="F7" s="150">
        <v>14593.114437999999</v>
      </c>
      <c r="G7" s="150">
        <v>12539.490330999999</v>
      </c>
      <c r="H7" s="250">
        <v>10789.971338000001</v>
      </c>
      <c r="I7" s="252">
        <f>+'4.1'!N10</f>
        <v>7863.5292430000009</v>
      </c>
      <c r="J7" s="150">
        <f t="shared" si="1"/>
        <v>-2926.4420950000003</v>
      </c>
      <c r="K7" s="202">
        <f t="shared" si="2"/>
        <v>-0.27121870886660182</v>
      </c>
    </row>
    <row r="8" spans="1:20">
      <c r="A8" s="159" t="s">
        <v>226</v>
      </c>
      <c r="B8" s="150">
        <v>12.909853</v>
      </c>
      <c r="C8" s="150">
        <v>15.360851000000002</v>
      </c>
      <c r="D8" s="150">
        <v>17.542828999999998</v>
      </c>
      <c r="E8" s="150">
        <v>13.270947999999999</v>
      </c>
      <c r="F8" s="150">
        <v>38.048552999999998</v>
      </c>
      <c r="G8" s="150">
        <v>72.470500000000015</v>
      </c>
      <c r="H8" s="250">
        <v>119.36518000000002</v>
      </c>
      <c r="I8" s="252">
        <f>+'4.1'!N11</f>
        <v>114.43648999999999</v>
      </c>
      <c r="J8" s="150">
        <f t="shared" si="1"/>
        <v>-4.9286900000000315</v>
      </c>
      <c r="K8" s="202">
        <f t="shared" si="2"/>
        <v>-4.129085215638284E-2</v>
      </c>
    </row>
    <row r="9" spans="1:20">
      <c r="A9" s="159" t="s">
        <v>227</v>
      </c>
      <c r="B9" s="150">
        <v>86.138499999999993</v>
      </c>
      <c r="C9" s="150">
        <v>86.572722004811226</v>
      </c>
      <c r="D9" s="150">
        <v>70.696781999999999</v>
      </c>
      <c r="E9" s="150">
        <v>92.760940000000019</v>
      </c>
      <c r="F9" s="150">
        <v>100.66252</v>
      </c>
      <c r="G9" s="150">
        <v>80.887709999999998</v>
      </c>
      <c r="H9" s="250">
        <v>67.070309000000009</v>
      </c>
      <c r="I9" s="252">
        <f>+'4.1'!N12</f>
        <v>101.13557500000002</v>
      </c>
      <c r="J9" s="150">
        <f t="shared" si="1"/>
        <v>34.065266000000008</v>
      </c>
      <c r="K9" s="202">
        <f t="shared" si="2"/>
        <v>0.5079038177683064</v>
      </c>
    </row>
    <row r="10" spans="1:20">
      <c r="A10" s="159" t="s">
        <v>228</v>
      </c>
      <c r="B10" s="150">
        <v>0.41697000000000001</v>
      </c>
      <c r="C10" s="150">
        <v>0.86835000000000007</v>
      </c>
      <c r="D10" s="150">
        <v>0.46586899999999998</v>
      </c>
      <c r="E10" s="150">
        <v>0.51271900000000004</v>
      </c>
      <c r="F10" s="150">
        <v>0.57555199999999995</v>
      </c>
      <c r="G10" s="150">
        <v>0.64620999999999995</v>
      </c>
      <c r="H10" s="250">
        <v>0.50351000000000001</v>
      </c>
      <c r="I10" s="252">
        <f>+'4.1'!N13</f>
        <v>2.0452889999999999</v>
      </c>
      <c r="J10" s="150">
        <f t="shared" si="1"/>
        <v>1.541779</v>
      </c>
      <c r="K10" s="202">
        <f t="shared" si="2"/>
        <v>3.062062322496077</v>
      </c>
    </row>
    <row r="11" spans="1:20">
      <c r="A11" s="159" t="s">
        <v>229</v>
      </c>
      <c r="B11" s="150">
        <v>70523.397097999987</v>
      </c>
      <c r="C11" s="150">
        <v>68822.119171000013</v>
      </c>
      <c r="D11" s="150">
        <v>67378.029448000016</v>
      </c>
      <c r="E11" s="150">
        <v>62430.927916000001</v>
      </c>
      <c r="F11" s="150">
        <v>60659.054130000011</v>
      </c>
      <c r="G11" s="150">
        <v>59121.926497000008</v>
      </c>
      <c r="H11" s="250">
        <v>54249.048483999999</v>
      </c>
      <c r="I11" s="252">
        <f>+'4.1'!N14</f>
        <v>46818.693209999983</v>
      </c>
      <c r="J11" s="150">
        <f t="shared" si="1"/>
        <v>-7430.3552740000159</v>
      </c>
      <c r="K11" s="202">
        <f t="shared" si="2"/>
        <v>-0.13696747651143593</v>
      </c>
    </row>
    <row r="12" spans="1:20">
      <c r="A12" s="159" t="s">
        <v>230</v>
      </c>
      <c r="B12" s="150">
        <v>908.072</v>
      </c>
      <c r="C12" s="150">
        <v>864.33</v>
      </c>
      <c r="D12" s="150">
        <v>852.88299999999992</v>
      </c>
      <c r="E12" s="150">
        <v>786.57400000000007</v>
      </c>
      <c r="F12" s="150">
        <v>863.49199999999996</v>
      </c>
      <c r="G12" s="150">
        <v>865.87100000000009</v>
      </c>
      <c r="H12" s="250">
        <v>1126.2329999999999</v>
      </c>
      <c r="I12" s="252">
        <f>+'4.1'!N15</f>
        <v>1585.646</v>
      </c>
      <c r="J12" s="150">
        <f t="shared" si="1"/>
        <v>459.41300000000001</v>
      </c>
      <c r="K12" s="202">
        <f t="shared" si="2"/>
        <v>0.40792003075740113</v>
      </c>
    </row>
    <row r="13" spans="1:20">
      <c r="A13" s="159" t="s">
        <v>231</v>
      </c>
      <c r="B13" s="150">
        <v>0.40596099999999996</v>
      </c>
      <c r="C13" s="150">
        <v>0.64134000000000002</v>
      </c>
      <c r="D13" s="150">
        <v>0.238009</v>
      </c>
      <c r="E13" s="150">
        <v>0.12214000000000001</v>
      </c>
      <c r="F13" s="150">
        <v>9.0999999999999998E-2</v>
      </c>
      <c r="G13" s="150">
        <v>0</v>
      </c>
      <c r="H13" s="250">
        <v>0</v>
      </c>
      <c r="I13" s="252">
        <f>+'4.1'!N16</f>
        <v>5.5999999999999994E-2</v>
      </c>
      <c r="J13" s="150">
        <f t="shared" si="1"/>
        <v>5.5999999999999994E-2</v>
      </c>
      <c r="K13" s="202">
        <v>0</v>
      </c>
    </row>
    <row r="14" spans="1:20">
      <c r="A14" s="159" t="s">
        <v>232</v>
      </c>
      <c r="B14" s="150">
        <v>8866.3123899999991</v>
      </c>
      <c r="C14" s="150">
        <v>7905.558818999998</v>
      </c>
      <c r="D14" s="150">
        <v>8079.1410440000009</v>
      </c>
      <c r="E14" s="150">
        <v>7393.7418319999997</v>
      </c>
      <c r="F14" s="150">
        <v>8343.621882999998</v>
      </c>
      <c r="G14" s="150">
        <v>7932.7659799999992</v>
      </c>
      <c r="H14" s="250">
        <v>8189.7214540000004</v>
      </c>
      <c r="I14" s="252">
        <f>+'4.1'!N17</f>
        <v>6731.5987009999999</v>
      </c>
      <c r="J14" s="150">
        <f t="shared" si="1"/>
        <v>-1458.1227530000006</v>
      </c>
      <c r="K14" s="202">
        <f t="shared" si="2"/>
        <v>-0.17804302151055806</v>
      </c>
    </row>
    <row r="15" spans="1:20">
      <c r="A15" s="159" t="s">
        <v>233</v>
      </c>
      <c r="B15" s="150">
        <v>802.62934500000006</v>
      </c>
      <c r="C15" s="150">
        <v>524.75572799999998</v>
      </c>
      <c r="D15" s="150">
        <v>549.38404500000001</v>
      </c>
      <c r="E15" s="150">
        <v>581.9372679999999</v>
      </c>
      <c r="F15" s="150">
        <v>349.57051999999999</v>
      </c>
      <c r="G15" s="150">
        <v>248.39147400000002</v>
      </c>
      <c r="H15" s="250">
        <v>379.85054299999996</v>
      </c>
      <c r="I15" s="252">
        <f>+'4.1'!N18</f>
        <v>247.14933000000002</v>
      </c>
      <c r="J15" s="150">
        <f t="shared" si="1"/>
        <v>-132.70121299999994</v>
      </c>
      <c r="K15" s="202">
        <f t="shared" si="2"/>
        <v>-0.34935112097496712</v>
      </c>
    </row>
    <row r="16" spans="1:20">
      <c r="A16" s="159" t="s">
        <v>234</v>
      </c>
      <c r="B16" s="150">
        <v>4590.1970123975643</v>
      </c>
      <c r="C16" s="150">
        <v>4621.5520692512382</v>
      </c>
      <c r="D16" s="150">
        <v>4471.6628518797497</v>
      </c>
      <c r="E16" s="150">
        <v>4585.729829077146</v>
      </c>
      <c r="F16" s="150">
        <v>4423.7090305414376</v>
      </c>
      <c r="G16" s="150">
        <v>4118.5233983519902</v>
      </c>
      <c r="H16" s="250">
        <v>4382.4417517082538</v>
      </c>
      <c r="I16" s="252">
        <f>+'4.1'!N19</f>
        <v>4961.4624480000002</v>
      </c>
      <c r="J16" s="150">
        <f t="shared" si="1"/>
        <v>579.02069629174639</v>
      </c>
      <c r="K16" s="202">
        <f t="shared" si="2"/>
        <v>0.13212285047851391</v>
      </c>
    </row>
    <row r="17" spans="1:18">
      <c r="A17" s="159" t="s">
        <v>235</v>
      </c>
      <c r="B17" s="150">
        <v>10390.423849999999</v>
      </c>
      <c r="C17" s="150">
        <v>11021.664391999999</v>
      </c>
      <c r="D17" s="150">
        <v>10470.820881</v>
      </c>
      <c r="E17" s="150">
        <v>9028.0374730000003</v>
      </c>
      <c r="F17" s="150">
        <v>9421.1525899999997</v>
      </c>
      <c r="G17" s="150">
        <v>8698.5005279999987</v>
      </c>
      <c r="H17" s="250">
        <v>7424.863077</v>
      </c>
      <c r="I17" s="252">
        <f>+'4.1'!N20</f>
        <v>6679.5433199999998</v>
      </c>
      <c r="J17" s="150">
        <f t="shared" si="1"/>
        <v>-745.31975700000021</v>
      </c>
      <c r="K17" s="202">
        <f t="shared" si="2"/>
        <v>-0.10038161637064758</v>
      </c>
    </row>
    <row r="18" spans="1:18">
      <c r="A18" s="159" t="s">
        <v>236</v>
      </c>
      <c r="B18" s="150">
        <v>0</v>
      </c>
      <c r="C18" s="150">
        <v>0</v>
      </c>
      <c r="D18" s="150">
        <v>0</v>
      </c>
      <c r="E18" s="150">
        <v>0</v>
      </c>
      <c r="F18" s="150">
        <v>0</v>
      </c>
      <c r="G18" s="150">
        <v>0</v>
      </c>
      <c r="H18" s="250">
        <v>0</v>
      </c>
      <c r="I18" s="252">
        <f>+'4.1'!N21</f>
        <v>0</v>
      </c>
      <c r="J18" s="150">
        <f t="shared" si="1"/>
        <v>0</v>
      </c>
      <c r="K18" s="202">
        <v>0</v>
      </c>
    </row>
    <row r="19" spans="1:18">
      <c r="A19" s="159" t="s">
        <v>237</v>
      </c>
      <c r="B19" s="150">
        <v>430.26517899999993</v>
      </c>
      <c r="C19" s="150">
        <v>183.56304299999996</v>
      </c>
      <c r="D19" s="150">
        <v>151.08361900000003</v>
      </c>
      <c r="E19" s="150">
        <v>182.76715300000004</v>
      </c>
      <c r="F19" s="150">
        <v>363.83322500000003</v>
      </c>
      <c r="G19" s="150">
        <v>922.11876600000005</v>
      </c>
      <c r="H19" s="250">
        <v>657.23999000000015</v>
      </c>
      <c r="I19" s="252">
        <f>+'4.1'!N22</f>
        <v>287.10733600000003</v>
      </c>
      <c r="J19" s="150">
        <f t="shared" si="1"/>
        <v>-370.13265400000012</v>
      </c>
      <c r="K19" s="202">
        <f t="shared" si="2"/>
        <v>-0.56316210156353996</v>
      </c>
    </row>
    <row r="20" spans="1:18">
      <c r="A20" s="159" t="s">
        <v>238</v>
      </c>
      <c r="B20" s="150">
        <v>32223.97174646231</v>
      </c>
      <c r="C20" s="150">
        <v>30714.590470636122</v>
      </c>
      <c r="D20" s="150">
        <v>30920.493511528774</v>
      </c>
      <c r="E20" s="150">
        <v>31867.181065919329</v>
      </c>
      <c r="F20" s="150">
        <v>34529.822842744208</v>
      </c>
      <c r="G20" s="150">
        <v>29556.223901869318</v>
      </c>
      <c r="H20" s="250">
        <v>27583.530951396489</v>
      </c>
      <c r="I20" s="252">
        <f>+'4.1'!N23</f>
        <v>27820.89733</v>
      </c>
      <c r="J20" s="150">
        <f t="shared" si="1"/>
        <v>237.36637860351038</v>
      </c>
      <c r="K20" s="202">
        <f t="shared" si="2"/>
        <v>8.6053659707947538E-3</v>
      </c>
    </row>
    <row r="21" spans="1:18" s="69" customFormat="1" ht="11.25">
      <c r="A21" s="151"/>
      <c r="B21" s="4"/>
      <c r="C21" s="4"/>
      <c r="D21" s="4"/>
      <c r="E21" s="4"/>
      <c r="F21" s="4"/>
      <c r="G21" s="4"/>
      <c r="H21" s="4"/>
      <c r="I21" s="4"/>
      <c r="J21" s="4"/>
      <c r="K21" s="79"/>
      <c r="L21" s="4"/>
    </row>
    <row r="22" spans="1:18" s="69" customFormat="1">
      <c r="A22" s="65"/>
      <c r="B22" s="4"/>
      <c r="C22" s="4"/>
      <c r="D22" s="4"/>
      <c r="E22" s="4"/>
      <c r="F22" s="4"/>
      <c r="G22" s="4"/>
      <c r="H22" s="4"/>
      <c r="I22" s="4"/>
      <c r="J22" s="4"/>
      <c r="K22" s="4"/>
      <c r="L22" s="4"/>
      <c r="M22" s="61"/>
      <c r="N22" s="61"/>
      <c r="O22" s="61"/>
      <c r="P22" s="61"/>
      <c r="Q22" s="61"/>
      <c r="R22" s="61"/>
    </row>
    <row r="23" spans="1:18" ht="28.15" customHeight="1">
      <c r="A23" s="200"/>
      <c r="B23" s="128">
        <v>2017</v>
      </c>
      <c r="C23" s="128">
        <v>2018</v>
      </c>
      <c r="D23" s="128">
        <v>2019</v>
      </c>
      <c r="E23" s="128">
        <v>2020</v>
      </c>
      <c r="F23" s="128">
        <v>2021</v>
      </c>
      <c r="G23" s="128">
        <v>2022</v>
      </c>
      <c r="H23" s="128">
        <v>2023</v>
      </c>
      <c r="I23" s="128">
        <v>2024</v>
      </c>
      <c r="J23" s="169" t="s">
        <v>371</v>
      </c>
      <c r="K23" s="169" t="s">
        <v>356</v>
      </c>
      <c r="M23" s="8"/>
    </row>
    <row r="24" spans="1:18">
      <c r="A24" s="201" t="s">
        <v>215</v>
      </c>
      <c r="B24" s="153">
        <f t="shared" ref="B24:I24" si="3">SUM(B25:B38)</f>
        <v>170167.77431130997</v>
      </c>
      <c r="C24" s="153">
        <f t="shared" si="3"/>
        <v>162924.26340989218</v>
      </c>
      <c r="D24" s="153">
        <f t="shared" si="3"/>
        <v>161913.56684660848</v>
      </c>
      <c r="E24" s="153">
        <f t="shared" si="3"/>
        <v>156917.70830579649</v>
      </c>
      <c r="F24" s="153">
        <f t="shared" si="3"/>
        <v>161705.20831628563</v>
      </c>
      <c r="G24" s="153">
        <f t="shared" si="3"/>
        <v>151093.46862022131</v>
      </c>
      <c r="H24" s="249">
        <f t="shared" si="3"/>
        <v>141075.52576910474</v>
      </c>
      <c r="I24" s="251">
        <f t="shared" si="3"/>
        <v>132836.862028</v>
      </c>
      <c r="J24" s="153">
        <f t="shared" ref="J24:J38" si="4">+I24-H24</f>
        <v>-8238.6637411047413</v>
      </c>
      <c r="K24" s="165">
        <f t="shared" ref="K24:K38" si="5">+I24/H24-1</f>
        <v>-5.8398958261469014E-2</v>
      </c>
      <c r="M24" s="8"/>
    </row>
    <row r="25" spans="1:18">
      <c r="A25" s="159" t="s">
        <v>166</v>
      </c>
      <c r="B25" s="150">
        <v>6513.7377800000013</v>
      </c>
      <c r="C25" s="150">
        <v>6063.5777390000003</v>
      </c>
      <c r="D25" s="150">
        <v>5633.5828936000016</v>
      </c>
      <c r="E25" s="150">
        <v>5417.9085559999985</v>
      </c>
      <c r="F25" s="150">
        <v>5906.5108810000011</v>
      </c>
      <c r="G25" s="150">
        <v>5050.0962194479998</v>
      </c>
      <c r="H25" s="250">
        <v>4471.4763680000005</v>
      </c>
      <c r="I25" s="252">
        <f>+'4.2'!N7</f>
        <v>4745.2632720000001</v>
      </c>
      <c r="J25" s="150">
        <f t="shared" si="4"/>
        <v>273.78690399999959</v>
      </c>
      <c r="K25" s="202">
        <f t="shared" si="5"/>
        <v>6.1229643515360532E-2</v>
      </c>
    </row>
    <row r="26" spans="1:18">
      <c r="A26" s="159" t="s">
        <v>240</v>
      </c>
      <c r="B26" s="150">
        <v>7990.7359111727874</v>
      </c>
      <c r="C26" s="150">
        <v>7562.3986639999976</v>
      </c>
      <c r="D26" s="150">
        <v>7421.3846770000009</v>
      </c>
      <c r="E26" s="150">
        <v>7376.0111740000011</v>
      </c>
      <c r="F26" s="150">
        <v>7685.4680680000001</v>
      </c>
      <c r="G26" s="150">
        <v>7274.6743940000006</v>
      </c>
      <c r="H26" s="250">
        <v>6782.1242870000005</v>
      </c>
      <c r="I26" s="252">
        <f>+'4.2'!N8</f>
        <v>6420.7402489999986</v>
      </c>
      <c r="J26" s="150">
        <f t="shared" si="4"/>
        <v>-361.38403800000196</v>
      </c>
      <c r="K26" s="202">
        <f t="shared" si="5"/>
        <v>-5.3284785519590705E-2</v>
      </c>
    </row>
    <row r="27" spans="1:18">
      <c r="A27" s="159" t="s">
        <v>241</v>
      </c>
      <c r="B27" s="150">
        <v>8316.7549387214294</v>
      </c>
      <c r="C27" s="150">
        <v>7953.8981322000027</v>
      </c>
      <c r="D27" s="150">
        <v>7658.4714679999997</v>
      </c>
      <c r="E27" s="150">
        <v>7704.9019176000002</v>
      </c>
      <c r="F27" s="150">
        <v>8098.0380909999985</v>
      </c>
      <c r="G27" s="150">
        <v>7279.311796</v>
      </c>
      <c r="H27" s="250">
        <v>6817.2633460000006</v>
      </c>
      <c r="I27" s="252">
        <f>+'4.2'!N9</f>
        <v>6815.1713329999993</v>
      </c>
      <c r="J27" s="150">
        <f t="shared" si="4"/>
        <v>-2.092013000001316</v>
      </c>
      <c r="K27" s="202">
        <f t="shared" si="5"/>
        <v>-3.0686991155015608E-4</v>
      </c>
    </row>
    <row r="28" spans="1:18">
      <c r="A28" s="159" t="s">
        <v>242</v>
      </c>
      <c r="B28" s="150">
        <v>15685.149059351999</v>
      </c>
      <c r="C28" s="150">
        <v>15930.182686</v>
      </c>
      <c r="D28" s="150">
        <v>15117.193084999999</v>
      </c>
      <c r="E28" s="150">
        <v>13067.266131999999</v>
      </c>
      <c r="F28" s="150">
        <v>8275.5914069999999</v>
      </c>
      <c r="G28" s="150">
        <v>9435.953501</v>
      </c>
      <c r="H28" s="250">
        <v>9369.9202380000006</v>
      </c>
      <c r="I28" s="252">
        <f>+'4.2'!N10</f>
        <v>6353.0254120000009</v>
      </c>
      <c r="J28" s="150">
        <f t="shared" si="4"/>
        <v>-3016.8948259999997</v>
      </c>
      <c r="K28" s="202">
        <f t="shared" si="5"/>
        <v>-0.3219765749728466</v>
      </c>
    </row>
    <row r="29" spans="1:18">
      <c r="A29" s="159" t="s">
        <v>170</v>
      </c>
      <c r="B29" s="150">
        <v>3824.8705505609532</v>
      </c>
      <c r="C29" s="150">
        <v>3581.1791988164259</v>
      </c>
      <c r="D29" s="150">
        <v>3422.6928275999994</v>
      </c>
      <c r="E29" s="150">
        <v>3493.1955028000002</v>
      </c>
      <c r="F29" s="150">
        <v>3949.3513146894425</v>
      </c>
      <c r="G29" s="150">
        <v>3533.7164370000005</v>
      </c>
      <c r="H29" s="250">
        <v>3518.7748099999999</v>
      </c>
      <c r="I29" s="252">
        <f>+'4.2'!N11</f>
        <v>3531.5954840000004</v>
      </c>
      <c r="J29" s="150">
        <f t="shared" si="4"/>
        <v>12.820674000000508</v>
      </c>
      <c r="K29" s="202">
        <f t="shared" si="5"/>
        <v>3.6435051096663784E-3</v>
      </c>
    </row>
    <row r="30" spans="1:18">
      <c r="A30" s="159" t="s">
        <v>243</v>
      </c>
      <c r="B30" s="150">
        <v>4739.0619237243591</v>
      </c>
      <c r="C30" s="150">
        <v>4633.6833753268911</v>
      </c>
      <c r="D30" s="150">
        <v>4584.5415789999988</v>
      </c>
      <c r="E30" s="150">
        <v>4417.0206223999994</v>
      </c>
      <c r="F30" s="150">
        <v>4724.5964696847814</v>
      </c>
      <c r="G30" s="150">
        <v>4462.2034389999999</v>
      </c>
      <c r="H30" s="250">
        <v>4264.4100019999996</v>
      </c>
      <c r="I30" s="252">
        <f>+'4.2'!N12</f>
        <v>4176.4223300000003</v>
      </c>
      <c r="J30" s="150">
        <f t="shared" si="4"/>
        <v>-87.987671999999293</v>
      </c>
      <c r="K30" s="202">
        <f t="shared" si="5"/>
        <v>-2.0633023550440277E-2</v>
      </c>
    </row>
    <row r="31" spans="1:18">
      <c r="A31" s="159" t="s">
        <v>244</v>
      </c>
      <c r="B31" s="150">
        <v>2745.779348</v>
      </c>
      <c r="C31" s="150">
        <v>2604.0657680000004</v>
      </c>
      <c r="D31" s="150">
        <v>2554.2391044000005</v>
      </c>
      <c r="E31" s="150">
        <v>2463.2868278000001</v>
      </c>
      <c r="F31" s="150">
        <v>2637.5649979999998</v>
      </c>
      <c r="G31" s="150">
        <v>2376.822173999999</v>
      </c>
      <c r="H31" s="250">
        <v>2317.844199614528</v>
      </c>
      <c r="I31" s="252">
        <f>+'4.2'!N13</f>
        <v>2252.8304510000003</v>
      </c>
      <c r="J31" s="150">
        <f t="shared" si="4"/>
        <v>-65.013748614527685</v>
      </c>
      <c r="K31" s="202">
        <f t="shared" si="5"/>
        <v>-2.8049231533914143E-2</v>
      </c>
    </row>
    <row r="32" spans="1:18">
      <c r="A32" s="159" t="s">
        <v>245</v>
      </c>
      <c r="B32" s="150">
        <v>33398.786090880298</v>
      </c>
      <c r="C32" s="150">
        <v>32381.484806000004</v>
      </c>
      <c r="D32" s="150">
        <v>30852.073469800005</v>
      </c>
      <c r="E32" s="150">
        <v>30371.757801200001</v>
      </c>
      <c r="F32" s="150">
        <v>32270.637246000002</v>
      </c>
      <c r="G32" s="150">
        <v>29706.169864000003</v>
      </c>
      <c r="H32" s="250">
        <v>26808.144276000006</v>
      </c>
      <c r="I32" s="252">
        <f>+'4.2'!N14</f>
        <v>23231.952802</v>
      </c>
      <c r="J32" s="150">
        <f t="shared" si="4"/>
        <v>-3576.1914740000066</v>
      </c>
      <c r="K32" s="202">
        <f t="shared" si="5"/>
        <v>-0.13339944149739569</v>
      </c>
    </row>
    <row r="33" spans="1:11">
      <c r="A33" s="159" t="s">
        <v>246</v>
      </c>
      <c r="B33" s="150">
        <v>7051.9067908995221</v>
      </c>
      <c r="C33" s="150">
        <v>6467.6665999999996</v>
      </c>
      <c r="D33" s="150">
        <v>6464.6489201999993</v>
      </c>
      <c r="E33" s="150">
        <v>6387.0466789999991</v>
      </c>
      <c r="F33" s="150">
        <v>6841.1455129999986</v>
      </c>
      <c r="G33" s="150">
        <v>6491.1227419999987</v>
      </c>
      <c r="H33" s="250">
        <v>6064.4781609999991</v>
      </c>
      <c r="I33" s="252">
        <f>+'4.2'!N15</f>
        <v>5870.7266549999986</v>
      </c>
      <c r="J33" s="150">
        <f t="shared" si="4"/>
        <v>-193.75150600000052</v>
      </c>
      <c r="K33" s="202">
        <f t="shared" si="5"/>
        <v>-3.1948586647734256E-2</v>
      </c>
    </row>
    <row r="34" spans="1:11">
      <c r="A34" s="159" t="s">
        <v>247</v>
      </c>
      <c r="B34" s="150">
        <v>6608.686431987745</v>
      </c>
      <c r="C34" s="150">
        <v>6646.0677722905975</v>
      </c>
      <c r="D34" s="150">
        <v>6740.3847250000017</v>
      </c>
      <c r="E34" s="150">
        <v>6530.1886409999979</v>
      </c>
      <c r="F34" s="150">
        <v>7039.9847911509614</v>
      </c>
      <c r="G34" s="150">
        <v>6415.8807669999997</v>
      </c>
      <c r="H34" s="250">
        <v>6022.9445770000002</v>
      </c>
      <c r="I34" s="252">
        <f>+'4.2'!N16</f>
        <v>5833.9846000000007</v>
      </c>
      <c r="J34" s="150">
        <f t="shared" si="4"/>
        <v>-188.95997699999953</v>
      </c>
      <c r="K34" s="202">
        <f t="shared" si="5"/>
        <v>-3.1373354774272166E-2</v>
      </c>
    </row>
    <row r="35" spans="1:11">
      <c r="A35" s="159" t="s">
        <v>248</v>
      </c>
      <c r="B35" s="150">
        <v>6016.3371092569196</v>
      </c>
      <c r="C35" s="150">
        <v>5635.7049138582579</v>
      </c>
      <c r="D35" s="150">
        <v>5718.723336</v>
      </c>
      <c r="E35" s="150">
        <v>5655.1949490000006</v>
      </c>
      <c r="F35" s="150">
        <v>6069.4027978861277</v>
      </c>
      <c r="G35" s="150">
        <v>5612.5134689999986</v>
      </c>
      <c r="H35" s="250">
        <v>5374.4086349999998</v>
      </c>
      <c r="I35" s="252">
        <f>+'4.2'!N17</f>
        <v>5393.0572549999997</v>
      </c>
      <c r="J35" s="150">
        <f t="shared" si="4"/>
        <v>18.648619999999937</v>
      </c>
      <c r="K35" s="202">
        <f t="shared" si="5"/>
        <v>3.469892460084667E-3</v>
      </c>
    </row>
    <row r="36" spans="1:11">
      <c r="A36" s="159" t="s">
        <v>249</v>
      </c>
      <c r="B36" s="150">
        <v>30886.674551553966</v>
      </c>
      <c r="C36" s="150">
        <v>28289.1802804</v>
      </c>
      <c r="D36" s="150">
        <v>27676.837355608517</v>
      </c>
      <c r="E36" s="150">
        <v>26020.340783996478</v>
      </c>
      <c r="F36" s="150">
        <v>28125.833337874337</v>
      </c>
      <c r="G36" s="150">
        <v>25740.848744773306</v>
      </c>
      <c r="H36" s="250">
        <v>24330.412821490219</v>
      </c>
      <c r="I36" s="252">
        <f>+'4.2'!N18</f>
        <v>22815.711558000006</v>
      </c>
      <c r="J36" s="150">
        <f t="shared" si="4"/>
        <v>-1514.701263490213</v>
      </c>
      <c r="K36" s="202">
        <f t="shared" si="5"/>
        <v>-6.2255469095548133E-2</v>
      </c>
    </row>
    <row r="37" spans="1:11">
      <c r="A37" s="159" t="s">
        <v>250</v>
      </c>
      <c r="B37" s="150">
        <v>28157.995966999999</v>
      </c>
      <c r="C37" s="150">
        <v>27447.002448000003</v>
      </c>
      <c r="D37" s="150">
        <v>30302.920326000003</v>
      </c>
      <c r="E37" s="150">
        <v>30482.399668999995</v>
      </c>
      <c r="F37" s="150">
        <v>32490.226664000002</v>
      </c>
      <c r="G37" s="150">
        <v>30478.372729000002</v>
      </c>
      <c r="H37" s="250">
        <v>28080.092289999997</v>
      </c>
      <c r="I37" s="252">
        <f>+'4.2'!N19</f>
        <v>28990.970713999995</v>
      </c>
      <c r="J37" s="150">
        <f t="shared" si="4"/>
        <v>910.87842399999863</v>
      </c>
      <c r="K37" s="202">
        <f t="shared" si="5"/>
        <v>3.2438583698116474E-2</v>
      </c>
    </row>
    <row r="38" spans="1:11">
      <c r="A38" s="159" t="s">
        <v>251</v>
      </c>
      <c r="B38" s="150">
        <v>8231.2978581999996</v>
      </c>
      <c r="C38" s="150">
        <v>7728.171026</v>
      </c>
      <c r="D38" s="150">
        <v>7765.8730793999985</v>
      </c>
      <c r="E38" s="150">
        <v>7531.1890500000009</v>
      </c>
      <c r="F38" s="150">
        <v>7590.8567370000001</v>
      </c>
      <c r="G38" s="150">
        <v>7235.7823440000011</v>
      </c>
      <c r="H38" s="250">
        <v>6853.2317579999999</v>
      </c>
      <c r="I38" s="252">
        <f>+'4.2'!N20</f>
        <v>6405.4099129999995</v>
      </c>
      <c r="J38" s="150">
        <f t="shared" si="4"/>
        <v>-447.82184500000039</v>
      </c>
      <c r="K38" s="202">
        <f t="shared" si="5"/>
        <v>-6.5344622918558581E-2</v>
      </c>
    </row>
    <row r="39" spans="1:11" s="69" customFormat="1" ht="11.25">
      <c r="K39" s="79"/>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74CB0-52E1-4038-8B97-B7260DA3BB89}">
  <sheetPr>
    <tabColor rgb="FF92D050"/>
  </sheetPr>
  <dimension ref="A1:T39"/>
  <sheetViews>
    <sheetView showGridLines="0" view="pageBreakPreview" zoomScaleNormal="70" zoomScaleSheetLayoutView="100" workbookViewId="0">
      <selection activeCell="J24" sqref="J24:K24"/>
    </sheetView>
  </sheetViews>
  <sheetFormatPr defaultColWidth="9.140625" defaultRowHeight="12"/>
  <cols>
    <col min="1" max="1" width="24" style="61" customWidth="1"/>
    <col min="2" max="11" width="10.7109375" style="61" customWidth="1"/>
    <col min="12" max="12" width="1.28515625" style="61" customWidth="1"/>
    <col min="13" max="13" width="21" style="61" customWidth="1"/>
    <col min="14" max="14" width="8.28515625" style="61" customWidth="1"/>
    <col min="15" max="15" width="9.28515625" style="61" customWidth="1"/>
    <col min="16" max="16" width="7.85546875" style="61" customWidth="1"/>
    <col min="17" max="19" width="8.5703125" style="61" customWidth="1"/>
    <col min="20" max="20" width="10.42578125" style="61" customWidth="1"/>
    <col min="21" max="21" width="10" style="61" customWidth="1"/>
    <col min="22" max="22" width="11.42578125" style="61" bestFit="1" customWidth="1"/>
    <col min="23" max="16384" width="9.140625" style="61"/>
  </cols>
  <sheetData>
    <row r="1" spans="1:20" s="68" customFormat="1" ht="18">
      <c r="A1" s="193" t="s">
        <v>358</v>
      </c>
      <c r="B1" s="66"/>
      <c r="C1" s="66"/>
      <c r="D1" s="66"/>
      <c r="E1" s="66"/>
      <c r="F1" s="66"/>
      <c r="G1" s="66"/>
      <c r="H1" s="66"/>
      <c r="I1" s="66"/>
      <c r="J1" s="66"/>
      <c r="K1" s="66"/>
      <c r="L1" s="66"/>
      <c r="M1" s="13"/>
      <c r="O1" s="66"/>
      <c r="Q1" s="66"/>
      <c r="R1" s="66"/>
    </row>
    <row r="2" spans="1:20" ht="6" customHeight="1">
      <c r="A2" s="7"/>
      <c r="B2" s="7"/>
      <c r="C2" s="7"/>
      <c r="D2" s="7"/>
      <c r="E2" s="7"/>
      <c r="F2" s="7"/>
      <c r="G2" s="7"/>
      <c r="H2" s="7"/>
      <c r="I2" s="7"/>
      <c r="J2" s="7"/>
      <c r="K2" s="7"/>
      <c r="L2" s="7"/>
      <c r="M2" s="7"/>
      <c r="N2" s="7"/>
      <c r="O2" s="7"/>
      <c r="P2" s="7"/>
      <c r="Q2" s="7"/>
      <c r="R2" s="7"/>
      <c r="S2" s="7"/>
      <c r="T2" s="7"/>
    </row>
    <row r="3" spans="1:20" ht="28.15" customHeight="1">
      <c r="A3" s="200"/>
      <c r="B3" s="128">
        <v>2017</v>
      </c>
      <c r="C3" s="128">
        <v>2018</v>
      </c>
      <c r="D3" s="128">
        <v>2019</v>
      </c>
      <c r="E3" s="128">
        <v>2020</v>
      </c>
      <c r="F3" s="128">
        <v>2021</v>
      </c>
      <c r="G3" s="128">
        <v>2022</v>
      </c>
      <c r="H3" s="128">
        <v>2023</v>
      </c>
      <c r="I3" s="128">
        <v>2024</v>
      </c>
      <c r="J3" s="169" t="s">
        <v>371</v>
      </c>
      <c r="K3" s="169" t="s">
        <v>356</v>
      </c>
    </row>
    <row r="4" spans="1:20">
      <c r="A4" s="201" t="s">
        <v>219</v>
      </c>
      <c r="B4" s="153">
        <f>SUM(B5:B20)</f>
        <v>94312.785270886554</v>
      </c>
      <c r="C4" s="153">
        <f>SUM(C5:C20)</f>
        <v>89034.213378447108</v>
      </c>
      <c r="D4" s="153">
        <f t="shared" ref="D4:I4" si="0">SUM(D5:D20)</f>
        <v>87767.066018864542</v>
      </c>
      <c r="E4" s="153">
        <f t="shared" si="0"/>
        <v>85928.496249231335</v>
      </c>
      <c r="F4" s="153">
        <f t="shared" si="0"/>
        <v>92490.600622973681</v>
      </c>
      <c r="G4" s="153">
        <f t="shared" si="0"/>
        <v>82069.988651370804</v>
      </c>
      <c r="H4" s="249">
        <f t="shared" si="0"/>
        <v>75939.553631518531</v>
      </c>
      <c r="I4" s="251">
        <f t="shared" si="0"/>
        <v>73002.588332999992</v>
      </c>
      <c r="J4" s="153">
        <f t="shared" ref="J4:J20" si="1">+I4-H4</f>
        <v>-2936.9652985185385</v>
      </c>
      <c r="K4" s="165">
        <f t="shared" ref="K4:K12" si="2">+I4/H4-1</f>
        <v>-3.8675040319167242E-2</v>
      </c>
    </row>
    <row r="5" spans="1:20">
      <c r="A5" s="159" t="s">
        <v>223</v>
      </c>
      <c r="B5" s="150">
        <v>6082.1881520000006</v>
      </c>
      <c r="C5" s="150">
        <v>5759.4469509999999</v>
      </c>
      <c r="D5" s="150">
        <v>6498.6989109999995</v>
      </c>
      <c r="E5" s="150">
        <v>7593.0430720000013</v>
      </c>
      <c r="F5" s="150">
        <v>8742.8741979999995</v>
      </c>
      <c r="G5" s="150">
        <v>7555.0688139999993</v>
      </c>
      <c r="H5" s="250">
        <v>7723.2227669999993</v>
      </c>
      <c r="I5" s="252">
        <f>+'5.1'!N8</f>
        <v>9108.3874480000013</v>
      </c>
      <c r="J5" s="150">
        <f t="shared" si="1"/>
        <v>1385.164681000002</v>
      </c>
      <c r="K5" s="202">
        <f t="shared" si="2"/>
        <v>0.17935060567184102</v>
      </c>
      <c r="M5" s="91"/>
    </row>
    <row r="6" spans="1:20">
      <c r="A6" s="159" t="s">
        <v>224</v>
      </c>
      <c r="B6" s="150">
        <v>494.420458</v>
      </c>
      <c r="C6" s="150">
        <v>515.05650099999991</v>
      </c>
      <c r="D6" s="150">
        <v>515.11789899999997</v>
      </c>
      <c r="E6" s="150">
        <v>542.07335599999999</v>
      </c>
      <c r="F6" s="150">
        <v>583.69086000000004</v>
      </c>
      <c r="G6" s="150">
        <v>602.507068</v>
      </c>
      <c r="H6" s="250">
        <v>561.48913699999991</v>
      </c>
      <c r="I6" s="252">
        <f>+'5.1'!N9</f>
        <v>495.48691100000019</v>
      </c>
      <c r="J6" s="150">
        <f t="shared" si="1"/>
        <v>-66.002225999999723</v>
      </c>
      <c r="K6" s="202">
        <f t="shared" si="2"/>
        <v>-0.11754853593899495</v>
      </c>
    </row>
    <row r="7" spans="1:20">
      <c r="A7" s="159" t="s">
        <v>225</v>
      </c>
      <c r="B7" s="150">
        <v>13369.976953000003</v>
      </c>
      <c r="C7" s="150">
        <v>11279.011147000001</v>
      </c>
      <c r="D7" s="150">
        <v>9965.4769489999999</v>
      </c>
      <c r="E7" s="150">
        <v>9169.2607190000017</v>
      </c>
      <c r="F7" s="150">
        <v>9782.3584300000002</v>
      </c>
      <c r="G7" s="150">
        <v>8294.1827270000013</v>
      </c>
      <c r="H7" s="250">
        <v>7075.6018389999999</v>
      </c>
      <c r="I7" s="252">
        <f>+'5.1'!N10</f>
        <v>5156.3377179999998</v>
      </c>
      <c r="J7" s="150">
        <f t="shared" si="1"/>
        <v>-1919.2641210000002</v>
      </c>
      <c r="K7" s="202">
        <f t="shared" si="2"/>
        <v>-0.2712510065816891</v>
      </c>
      <c r="M7" s="91"/>
    </row>
    <row r="8" spans="1:20">
      <c r="A8" s="159" t="s">
        <v>226</v>
      </c>
      <c r="B8" s="150">
        <v>8.8172249999999988</v>
      </c>
      <c r="C8" s="150">
        <v>11.94238</v>
      </c>
      <c r="D8" s="150">
        <v>13.437288999999998</v>
      </c>
      <c r="E8" s="150">
        <v>8.7761449999999996</v>
      </c>
      <c r="F8" s="150">
        <v>33.540629000000003</v>
      </c>
      <c r="G8" s="150">
        <v>55.921160999999998</v>
      </c>
      <c r="H8" s="250">
        <v>79.146941000000012</v>
      </c>
      <c r="I8" s="252">
        <f>+'5.1'!N11</f>
        <v>88.267651000000015</v>
      </c>
      <c r="J8" s="150">
        <f t="shared" si="1"/>
        <v>9.1207100000000025</v>
      </c>
      <c r="K8" s="202">
        <f t="shared" si="2"/>
        <v>0.11523768176965921</v>
      </c>
    </row>
    <row r="9" spans="1:20">
      <c r="A9" s="159" t="s">
        <v>227</v>
      </c>
      <c r="B9" s="150">
        <v>75.622400000000013</v>
      </c>
      <c r="C9" s="150">
        <v>74.477722004811241</v>
      </c>
      <c r="D9" s="150">
        <v>69.087782000000004</v>
      </c>
      <c r="E9" s="150">
        <v>89.888940000000019</v>
      </c>
      <c r="F9" s="150">
        <v>96.896519999999981</v>
      </c>
      <c r="G9" s="150">
        <v>76.140578999999988</v>
      </c>
      <c r="H9" s="250">
        <v>61.374825000000001</v>
      </c>
      <c r="I9" s="252">
        <f>+'5.1'!N12</f>
        <v>94.189858999999998</v>
      </c>
      <c r="J9" s="150">
        <f t="shared" si="1"/>
        <v>32.815033999999997</v>
      </c>
      <c r="K9" s="202">
        <f t="shared" si="2"/>
        <v>0.53466602959764042</v>
      </c>
    </row>
    <row r="10" spans="1:20">
      <c r="A10" s="159" t="s">
        <v>228</v>
      </c>
      <c r="B10" s="150">
        <v>0.41697000000000001</v>
      </c>
      <c r="C10" s="150">
        <v>0.86835000000000007</v>
      </c>
      <c r="D10" s="150">
        <v>0.461175</v>
      </c>
      <c r="E10" s="150">
        <v>0.51271900000000004</v>
      </c>
      <c r="F10" s="150">
        <v>0.57555199999999995</v>
      </c>
      <c r="G10" s="150">
        <v>0.64000999999999997</v>
      </c>
      <c r="H10" s="250">
        <v>0.50351000000000001</v>
      </c>
      <c r="I10" s="252">
        <f>+'5.1'!N13</f>
        <v>1.996289</v>
      </c>
      <c r="J10" s="150">
        <f t="shared" si="1"/>
        <v>1.4927790000000001</v>
      </c>
      <c r="K10" s="202">
        <f t="shared" si="2"/>
        <v>2.9647454866834817</v>
      </c>
    </row>
    <row r="11" spans="1:20">
      <c r="A11" s="159" t="s">
        <v>229</v>
      </c>
      <c r="B11" s="150">
        <v>42615.24324299999</v>
      </c>
      <c r="C11" s="150">
        <v>40940.746041000006</v>
      </c>
      <c r="D11" s="150">
        <v>40138.300992000004</v>
      </c>
      <c r="E11" s="150">
        <v>37446.912076000001</v>
      </c>
      <c r="F11" s="150">
        <v>39422.567125999994</v>
      </c>
      <c r="G11" s="150">
        <v>36311.508709000002</v>
      </c>
      <c r="H11" s="250">
        <v>33173.126666999997</v>
      </c>
      <c r="I11" s="252">
        <f>+'5.1'!N14</f>
        <v>30674.780001000003</v>
      </c>
      <c r="J11" s="150">
        <f t="shared" si="1"/>
        <v>-2498.346665999994</v>
      </c>
      <c r="K11" s="202">
        <f t="shared" si="2"/>
        <v>-7.5312366274032927E-2</v>
      </c>
      <c r="M11" s="91"/>
    </row>
    <row r="12" spans="1:20">
      <c r="A12" s="159" t="s">
        <v>230</v>
      </c>
      <c r="B12" s="150">
        <v>247.82925</v>
      </c>
      <c r="C12" s="150">
        <v>236.42644000000001</v>
      </c>
      <c r="D12" s="150">
        <v>233.99844000000002</v>
      </c>
      <c r="E12" s="150">
        <v>199.05996999999996</v>
      </c>
      <c r="F12" s="150">
        <v>210.97212999999999</v>
      </c>
      <c r="G12" s="150">
        <v>233.85993999999999</v>
      </c>
      <c r="H12" s="250">
        <v>488.72123999999997</v>
      </c>
      <c r="I12" s="252">
        <f>+'5.1'!N15</f>
        <v>917.97400000000005</v>
      </c>
      <c r="J12" s="150">
        <f t="shared" si="1"/>
        <v>429.25276000000008</v>
      </c>
      <c r="K12" s="202">
        <f t="shared" si="2"/>
        <v>0.87831820037123842</v>
      </c>
    </row>
    <row r="13" spans="1:20">
      <c r="A13" s="159" t="s">
        <v>231</v>
      </c>
      <c r="B13" s="150">
        <v>0.40596099999999996</v>
      </c>
      <c r="C13" s="150">
        <v>0.64134000000000002</v>
      </c>
      <c r="D13" s="150">
        <v>0.238009</v>
      </c>
      <c r="E13" s="150">
        <v>0.12214000000000001</v>
      </c>
      <c r="F13" s="150">
        <v>9.0999999999999998E-2</v>
      </c>
      <c r="G13" s="150">
        <v>0</v>
      </c>
      <c r="H13" s="250">
        <v>0</v>
      </c>
      <c r="I13" s="252">
        <f>+'5.1'!N16</f>
        <v>5.5999999999999994E-2</v>
      </c>
      <c r="J13" s="150">
        <f t="shared" si="1"/>
        <v>5.5999999999999994E-2</v>
      </c>
      <c r="K13" s="202">
        <v>0</v>
      </c>
    </row>
    <row r="14" spans="1:20">
      <c r="A14" s="159" t="s">
        <v>232</v>
      </c>
      <c r="B14" s="150">
        <v>944.20139999999992</v>
      </c>
      <c r="C14" s="150">
        <v>1055.1701639999999</v>
      </c>
      <c r="D14" s="150">
        <v>978.3297</v>
      </c>
      <c r="E14" s="150">
        <v>969.92695300000014</v>
      </c>
      <c r="F14" s="150">
        <v>874.05880999999988</v>
      </c>
      <c r="G14" s="150">
        <v>822.513687</v>
      </c>
      <c r="H14" s="250">
        <v>786.14758400000005</v>
      </c>
      <c r="I14" s="252">
        <f>+'5.1'!N17</f>
        <v>969.69357099999991</v>
      </c>
      <c r="J14" s="150">
        <f t="shared" si="1"/>
        <v>183.54598699999985</v>
      </c>
      <c r="K14" s="202">
        <f>+I14/H14-1</f>
        <v>0.23347522874280036</v>
      </c>
    </row>
    <row r="15" spans="1:20">
      <c r="A15" s="159" t="s">
        <v>233</v>
      </c>
      <c r="B15" s="150">
        <v>155.97668299999998</v>
      </c>
      <c r="C15" s="150">
        <v>108.60781300000001</v>
      </c>
      <c r="D15" s="150">
        <v>89.595888000000002</v>
      </c>
      <c r="E15" s="150">
        <v>93.012365999999986</v>
      </c>
      <c r="F15" s="150">
        <v>98.88839999999999</v>
      </c>
      <c r="G15" s="150">
        <v>55.506991999999997</v>
      </c>
      <c r="H15" s="250">
        <v>51.603954999999999</v>
      </c>
      <c r="I15" s="252">
        <f>+'5.1'!N18</f>
        <v>40.669301000000004</v>
      </c>
      <c r="J15" s="150">
        <f t="shared" si="1"/>
        <v>-10.934653999999995</v>
      </c>
      <c r="K15" s="202">
        <f>+I15/H15-1</f>
        <v>-0.21189565799753129</v>
      </c>
    </row>
    <row r="16" spans="1:20">
      <c r="A16" s="159" t="s">
        <v>234</v>
      </c>
      <c r="B16" s="150">
        <v>2925.7496345782056</v>
      </c>
      <c r="C16" s="150">
        <v>2872.8598033009525</v>
      </c>
      <c r="D16" s="150">
        <v>2824.1075858742774</v>
      </c>
      <c r="E16" s="150">
        <v>3027.4604307136306</v>
      </c>
      <c r="F16" s="150">
        <v>2892.1987718721552</v>
      </c>
      <c r="G16" s="150">
        <v>2572.5676131848481</v>
      </c>
      <c r="H16" s="250">
        <v>3081.0011613569018</v>
      </c>
      <c r="I16" s="252">
        <f>+'5.1'!N19</f>
        <v>3307.0741839999996</v>
      </c>
      <c r="J16" s="150">
        <f t="shared" si="1"/>
        <v>226.07302264309783</v>
      </c>
      <c r="K16" s="202">
        <f>+I16/H16-1</f>
        <v>7.3376480826619739E-2</v>
      </c>
    </row>
    <row r="17" spans="1:17">
      <c r="A17" s="159" t="s">
        <v>235</v>
      </c>
      <c r="B17" s="150">
        <v>3974.3239709999998</v>
      </c>
      <c r="C17" s="150">
        <v>4026.0788820000007</v>
      </c>
      <c r="D17" s="150">
        <v>3938.267726</v>
      </c>
      <c r="E17" s="150">
        <v>3422.7796839999996</v>
      </c>
      <c r="F17" s="150">
        <v>3974.789319</v>
      </c>
      <c r="G17" s="150">
        <v>3309.2136540000001</v>
      </c>
      <c r="H17" s="250">
        <v>2738.5470410000003</v>
      </c>
      <c r="I17" s="252">
        <f>+'5.1'!N20</f>
        <v>2137.9005529999999</v>
      </c>
      <c r="J17" s="150">
        <f t="shared" si="1"/>
        <v>-600.64648800000032</v>
      </c>
      <c r="K17" s="202">
        <f>+I17/H17-1</f>
        <v>-0.21933035255829303</v>
      </c>
    </row>
    <row r="18" spans="1:17">
      <c r="A18" s="159" t="s">
        <v>236</v>
      </c>
      <c r="B18" s="150">
        <v>0</v>
      </c>
      <c r="C18" s="150">
        <v>0</v>
      </c>
      <c r="D18" s="150">
        <v>0</v>
      </c>
      <c r="E18" s="150">
        <v>0</v>
      </c>
      <c r="F18" s="150">
        <v>0</v>
      </c>
      <c r="G18" s="150">
        <v>0</v>
      </c>
      <c r="H18" s="250">
        <v>0</v>
      </c>
      <c r="I18" s="252">
        <f>+'5.1'!N21</f>
        <v>0</v>
      </c>
      <c r="J18" s="150">
        <f t="shared" si="1"/>
        <v>0</v>
      </c>
      <c r="K18" s="202">
        <v>0</v>
      </c>
    </row>
    <row r="19" spans="1:17">
      <c r="A19" s="159" t="s">
        <v>237</v>
      </c>
      <c r="B19" s="150">
        <v>328.58276000000001</v>
      </c>
      <c r="C19" s="150">
        <v>90.904353999999998</v>
      </c>
      <c r="D19" s="150">
        <v>96.114485999999999</v>
      </c>
      <c r="E19" s="150">
        <v>134.94146599999999</v>
      </c>
      <c r="F19" s="150">
        <v>289.916651</v>
      </c>
      <c r="G19" s="150">
        <v>573.27625200000011</v>
      </c>
      <c r="H19" s="250">
        <v>385.77543300000008</v>
      </c>
      <c r="I19" s="252">
        <f>+'5.1'!N22</f>
        <v>207.35997500000002</v>
      </c>
      <c r="J19" s="150">
        <f t="shared" si="1"/>
        <v>-178.41545800000006</v>
      </c>
      <c r="K19" s="202">
        <f>+I19/H19-1</f>
        <v>-0.46248527702384823</v>
      </c>
    </row>
    <row r="20" spans="1:17">
      <c r="A20" s="159" t="s">
        <v>238</v>
      </c>
      <c r="B20" s="150">
        <v>23089.030210308334</v>
      </c>
      <c r="C20" s="150">
        <v>22061.975490141325</v>
      </c>
      <c r="D20" s="150">
        <v>22405.833186990254</v>
      </c>
      <c r="E20" s="150">
        <v>23230.726212517697</v>
      </c>
      <c r="F20" s="150">
        <v>25487.182226101522</v>
      </c>
      <c r="G20" s="150">
        <v>21607.081445185948</v>
      </c>
      <c r="H20" s="250">
        <v>19733.291531161634</v>
      </c>
      <c r="I20" s="252">
        <f>+'5.1'!N23</f>
        <v>19802.414871999994</v>
      </c>
      <c r="J20" s="150">
        <f t="shared" si="1"/>
        <v>69.123340838359582</v>
      </c>
      <c r="K20" s="202">
        <f>+I20/H20-1</f>
        <v>3.502879422280003E-3</v>
      </c>
    </row>
    <row r="21" spans="1:17" s="69" customFormat="1" ht="11.25">
      <c r="A21" s="151"/>
      <c r="B21" s="4"/>
      <c r="C21" s="4"/>
      <c r="D21" s="4"/>
      <c r="E21" s="4"/>
      <c r="F21" s="4"/>
      <c r="G21" s="4"/>
      <c r="H21" s="4"/>
      <c r="I21" s="4"/>
      <c r="K21" s="79"/>
    </row>
    <row r="22" spans="1:17" s="69" customFormat="1">
      <c r="A22" s="65"/>
      <c r="B22" s="4"/>
      <c r="C22" s="4"/>
      <c r="D22" s="4"/>
      <c r="E22" s="4"/>
      <c r="F22" s="4"/>
      <c r="G22" s="4"/>
      <c r="H22" s="4"/>
      <c r="I22" s="4"/>
      <c r="J22" s="61"/>
      <c r="K22" s="61"/>
      <c r="L22" s="61"/>
      <c r="M22" s="61"/>
      <c r="N22" s="61"/>
      <c r="O22" s="61"/>
      <c r="P22" s="61"/>
      <c r="Q22" s="61"/>
    </row>
    <row r="23" spans="1:17" ht="28.15" customHeight="1">
      <c r="A23" s="200"/>
      <c r="B23" s="128">
        <v>2017</v>
      </c>
      <c r="C23" s="128">
        <v>2018</v>
      </c>
      <c r="D23" s="128">
        <v>2019</v>
      </c>
      <c r="E23" s="128">
        <v>2020</v>
      </c>
      <c r="F23" s="128">
        <v>2021</v>
      </c>
      <c r="G23" s="128">
        <v>2022</v>
      </c>
      <c r="H23" s="128">
        <v>2023</v>
      </c>
      <c r="I23" s="128">
        <v>2024</v>
      </c>
      <c r="J23" s="169" t="s">
        <v>371</v>
      </c>
      <c r="K23" s="169" t="s">
        <v>356</v>
      </c>
      <c r="L23" s="8"/>
      <c r="M23" s="8"/>
    </row>
    <row r="24" spans="1:17">
      <c r="A24" s="201" t="s">
        <v>219</v>
      </c>
      <c r="B24" s="153">
        <f t="shared" ref="B24:I24" si="3">SUM(B25:B38)</f>
        <v>94312.785270886525</v>
      </c>
      <c r="C24" s="153">
        <f t="shared" si="3"/>
        <v>89034.213378447093</v>
      </c>
      <c r="D24" s="153">
        <f t="shared" si="3"/>
        <v>87767.066018864542</v>
      </c>
      <c r="E24" s="153">
        <f t="shared" si="3"/>
        <v>85928.496249231335</v>
      </c>
      <c r="F24" s="153">
        <f t="shared" si="3"/>
        <v>92490.600622973681</v>
      </c>
      <c r="G24" s="153">
        <f t="shared" si="3"/>
        <v>82069.991148370813</v>
      </c>
      <c r="H24" s="249">
        <f t="shared" si="3"/>
        <v>75939.557106518536</v>
      </c>
      <c r="I24" s="251">
        <f t="shared" si="3"/>
        <v>73002.588332999992</v>
      </c>
      <c r="J24" s="153">
        <f t="shared" ref="J24:J38" si="4">+I24-H24</f>
        <v>-2936.9687735185435</v>
      </c>
      <c r="K24" s="165">
        <f t="shared" ref="K24:K38" si="5">+I24/H24-1</f>
        <v>-3.8675084309471641E-2</v>
      </c>
      <c r="L24" s="8"/>
      <c r="M24" s="8"/>
    </row>
    <row r="25" spans="1:17">
      <c r="A25" s="159" t="s">
        <v>166</v>
      </c>
      <c r="B25" s="150">
        <v>5035.7732670000005</v>
      </c>
      <c r="C25" s="150">
        <v>4535.4341430000004</v>
      </c>
      <c r="D25" s="150">
        <v>4187.4446690000004</v>
      </c>
      <c r="E25" s="150">
        <v>4112.2357439999996</v>
      </c>
      <c r="F25" s="150">
        <v>4544.3559799999994</v>
      </c>
      <c r="G25" s="150">
        <v>3793.0989599999998</v>
      </c>
      <c r="H25" s="250">
        <v>3423.510812</v>
      </c>
      <c r="I25" s="252">
        <f>+'5.2'!N7</f>
        <v>3521.4806410000001</v>
      </c>
      <c r="J25" s="150">
        <f t="shared" si="4"/>
        <v>97.969829000000118</v>
      </c>
      <c r="K25" s="202">
        <f t="shared" si="5"/>
        <v>2.8616772190874551E-2</v>
      </c>
    </row>
    <row r="26" spans="1:17">
      <c r="A26" s="159" t="s">
        <v>240</v>
      </c>
      <c r="B26" s="150">
        <v>5365.7857569999996</v>
      </c>
      <c r="C26" s="150">
        <v>5054.818237999998</v>
      </c>
      <c r="D26" s="150">
        <v>5010.7577390000006</v>
      </c>
      <c r="E26" s="150">
        <v>4954.4136230000004</v>
      </c>
      <c r="F26" s="150">
        <v>5133.450793</v>
      </c>
      <c r="G26" s="150">
        <v>4658.3249020000003</v>
      </c>
      <c r="H26" s="250">
        <v>4247.4216640000004</v>
      </c>
      <c r="I26" s="252">
        <f>+'5.2'!N8</f>
        <v>3960.6207990000003</v>
      </c>
      <c r="J26" s="150">
        <f t="shared" si="4"/>
        <v>-286.80086500000016</v>
      </c>
      <c r="K26" s="202">
        <f t="shared" si="5"/>
        <v>-6.7523520782230562E-2</v>
      </c>
    </row>
    <row r="27" spans="1:17">
      <c r="A27" s="159" t="s">
        <v>241</v>
      </c>
      <c r="B27" s="150">
        <v>5808.8513171000004</v>
      </c>
      <c r="C27" s="150">
        <v>5522.9487464366848</v>
      </c>
      <c r="D27" s="150">
        <v>5341.6038645999997</v>
      </c>
      <c r="E27" s="150">
        <v>5413.6417510000001</v>
      </c>
      <c r="F27" s="150">
        <v>5787.7706600020001</v>
      </c>
      <c r="G27" s="150">
        <v>5176.31891</v>
      </c>
      <c r="H27" s="250">
        <v>4829.5436920000002</v>
      </c>
      <c r="I27" s="252">
        <f>+'5.2'!N9</f>
        <v>4746.408109</v>
      </c>
      <c r="J27" s="150">
        <f t="shared" si="4"/>
        <v>-83.135583000000224</v>
      </c>
      <c r="K27" s="202">
        <f t="shared" si="5"/>
        <v>-1.7213962291657503E-2</v>
      </c>
    </row>
    <row r="28" spans="1:17">
      <c r="A28" s="159" t="s">
        <v>242</v>
      </c>
      <c r="B28" s="150">
        <v>4116.5819353519992</v>
      </c>
      <c r="C28" s="150">
        <v>3856.9742140000003</v>
      </c>
      <c r="D28" s="150">
        <v>3445.3875140000009</v>
      </c>
      <c r="E28" s="150">
        <v>3172.5281955246533</v>
      </c>
      <c r="F28" s="150">
        <v>3503.6498660000002</v>
      </c>
      <c r="G28" s="150">
        <v>3258.3393830000005</v>
      </c>
      <c r="H28" s="250">
        <v>3277.2060000000001</v>
      </c>
      <c r="I28" s="252">
        <f>+'5.2'!N10</f>
        <v>3164.3595090000008</v>
      </c>
      <c r="J28" s="150">
        <f t="shared" si="4"/>
        <v>-112.84649099999933</v>
      </c>
      <c r="K28" s="202">
        <f t="shared" si="5"/>
        <v>-3.4433749663585145E-2</v>
      </c>
    </row>
    <row r="29" spans="1:17">
      <c r="A29" s="159" t="s">
        <v>170</v>
      </c>
      <c r="B29" s="150">
        <v>1572.9268699999996</v>
      </c>
      <c r="C29" s="150">
        <v>1462.7201804000003</v>
      </c>
      <c r="D29" s="150">
        <v>1510.3130888000001</v>
      </c>
      <c r="E29" s="150">
        <v>1544.9439206</v>
      </c>
      <c r="F29" s="150">
        <v>1746.7833009999997</v>
      </c>
      <c r="G29" s="150">
        <v>1538.6170420000001</v>
      </c>
      <c r="H29" s="250">
        <v>1466.3451920000002</v>
      </c>
      <c r="I29" s="252">
        <f>+'5.2'!N11</f>
        <v>1486.9778019999997</v>
      </c>
      <c r="J29" s="150">
        <f t="shared" si="4"/>
        <v>20.632609999999431</v>
      </c>
      <c r="K29" s="202">
        <f t="shared" si="5"/>
        <v>1.4070772770671924E-2</v>
      </c>
    </row>
    <row r="30" spans="1:17">
      <c r="A30" s="159" t="s">
        <v>243</v>
      </c>
      <c r="B30" s="150">
        <v>3085.2212917243592</v>
      </c>
      <c r="C30" s="150">
        <v>2983.9337443268923</v>
      </c>
      <c r="D30" s="150">
        <v>2983.0354449999995</v>
      </c>
      <c r="E30" s="150">
        <v>2888.4898429999998</v>
      </c>
      <c r="F30" s="150">
        <v>3086.6613696847808</v>
      </c>
      <c r="G30" s="150">
        <v>2836.8184899999997</v>
      </c>
      <c r="H30" s="250">
        <v>2684.6838120000002</v>
      </c>
      <c r="I30" s="252">
        <f>+'5.2'!N12</f>
        <v>2638.8977519999999</v>
      </c>
      <c r="J30" s="150">
        <f t="shared" si="4"/>
        <v>-45.786060000000361</v>
      </c>
      <c r="K30" s="202">
        <f t="shared" si="5"/>
        <v>-1.7054544671274097E-2</v>
      </c>
    </row>
    <row r="31" spans="1:17">
      <c r="A31" s="159" t="s">
        <v>244</v>
      </c>
      <c r="B31" s="150">
        <v>2309.2863910000001</v>
      </c>
      <c r="C31" s="150">
        <v>2150.4273548468491</v>
      </c>
      <c r="D31" s="150">
        <v>2145.232408102821</v>
      </c>
      <c r="E31" s="150">
        <v>2053.263090073181</v>
      </c>
      <c r="F31" s="150">
        <v>2233.1832075350185</v>
      </c>
      <c r="G31" s="150">
        <v>1952.4164360100374</v>
      </c>
      <c r="H31" s="250">
        <v>1876.768546858282</v>
      </c>
      <c r="I31" s="252">
        <f>+'5.2'!N13</f>
        <v>1799.771757</v>
      </c>
      <c r="J31" s="150">
        <f t="shared" si="4"/>
        <v>-76.996789858282</v>
      </c>
      <c r="K31" s="202">
        <f t="shared" si="5"/>
        <v>-4.1026257599625082E-2</v>
      </c>
    </row>
    <row r="32" spans="1:17">
      <c r="A32" s="159" t="s">
        <v>245</v>
      </c>
      <c r="B32" s="150">
        <v>16589.356476000001</v>
      </c>
      <c r="C32" s="150">
        <v>15533.736993</v>
      </c>
      <c r="D32" s="150">
        <v>15065.649812400001</v>
      </c>
      <c r="E32" s="150">
        <v>14829.813361000002</v>
      </c>
      <c r="F32" s="150">
        <v>16076.346756999999</v>
      </c>
      <c r="G32" s="150">
        <v>13999.58721</v>
      </c>
      <c r="H32" s="250">
        <v>12554.166020000002</v>
      </c>
      <c r="I32" s="252">
        <f>+'5.2'!N14</f>
        <v>10001.749452</v>
      </c>
      <c r="J32" s="150">
        <f t="shared" si="4"/>
        <v>-2552.4165680000024</v>
      </c>
      <c r="K32" s="202">
        <f t="shared" si="5"/>
        <v>-0.20331231592236043</v>
      </c>
    </row>
    <row r="33" spans="1:11">
      <c r="A33" s="159" t="s">
        <v>246</v>
      </c>
      <c r="B33" s="150">
        <v>3597.3100290000002</v>
      </c>
      <c r="C33" s="150">
        <v>3314.4136369999997</v>
      </c>
      <c r="D33" s="150">
        <v>3270.4735430000001</v>
      </c>
      <c r="E33" s="150">
        <v>3331.0254999999997</v>
      </c>
      <c r="F33" s="150">
        <v>3553.9571150000006</v>
      </c>
      <c r="G33" s="150">
        <v>3152.5012489999999</v>
      </c>
      <c r="H33" s="250">
        <v>3012.4665519999994</v>
      </c>
      <c r="I33" s="252">
        <f>+'5.2'!N15</f>
        <v>2949.1819089999995</v>
      </c>
      <c r="J33" s="150">
        <f t="shared" si="4"/>
        <v>-63.28464299999996</v>
      </c>
      <c r="K33" s="202">
        <f t="shared" si="5"/>
        <v>-2.1007583622126846E-2</v>
      </c>
    </row>
    <row r="34" spans="1:11">
      <c r="A34" s="159" t="s">
        <v>247</v>
      </c>
      <c r="B34" s="150">
        <v>4382.4026414778182</v>
      </c>
      <c r="C34" s="150">
        <v>4086.2227586551894</v>
      </c>
      <c r="D34" s="150">
        <v>4068.9708900000001</v>
      </c>
      <c r="E34" s="150">
        <v>3980.4604380000001</v>
      </c>
      <c r="F34" s="150">
        <v>4406.2077845581935</v>
      </c>
      <c r="G34" s="150">
        <v>3902.6815980000015</v>
      </c>
      <c r="H34" s="250">
        <v>3680.4343749999994</v>
      </c>
      <c r="I34" s="252">
        <f>+'5.2'!N16</f>
        <v>3551.7946380000003</v>
      </c>
      <c r="J34" s="150">
        <f t="shared" si="4"/>
        <v>-128.63973699999906</v>
      </c>
      <c r="K34" s="202">
        <f t="shared" si="5"/>
        <v>-3.4952324615215802E-2</v>
      </c>
    </row>
    <row r="35" spans="1:11">
      <c r="A35" s="159" t="s">
        <v>248</v>
      </c>
      <c r="B35" s="150">
        <v>4411.6453900000006</v>
      </c>
      <c r="C35" s="150">
        <v>4077.4876437139683</v>
      </c>
      <c r="D35" s="150">
        <v>4076.0866079999996</v>
      </c>
      <c r="E35" s="150">
        <v>3969.1197830000001</v>
      </c>
      <c r="F35" s="150">
        <v>4366.3763909999998</v>
      </c>
      <c r="G35" s="150">
        <v>3908.2913809999995</v>
      </c>
      <c r="H35" s="250">
        <v>3727.4629960000007</v>
      </c>
      <c r="I35" s="252">
        <f>+'5.2'!N17</f>
        <v>3712.9149169999996</v>
      </c>
      <c r="J35" s="150">
        <f t="shared" si="4"/>
        <v>-14.548079000001053</v>
      </c>
      <c r="K35" s="202">
        <f t="shared" si="5"/>
        <v>-3.9029439100033425E-3</v>
      </c>
    </row>
    <row r="36" spans="1:11">
      <c r="A36" s="159" t="s">
        <v>249</v>
      </c>
      <c r="B36" s="150">
        <v>20876.99143223236</v>
      </c>
      <c r="C36" s="150">
        <v>20229.221004000003</v>
      </c>
      <c r="D36" s="150">
        <v>20302.084503999999</v>
      </c>
      <c r="E36" s="150">
        <v>19644.215095000003</v>
      </c>
      <c r="F36" s="150">
        <v>21209.027752999998</v>
      </c>
      <c r="G36" s="150">
        <v>18709.773656000005</v>
      </c>
      <c r="H36" s="250">
        <v>16948.357875999998</v>
      </c>
      <c r="I36" s="252">
        <f>+'5.2'!N18</f>
        <v>17102.728487</v>
      </c>
      <c r="J36" s="150">
        <f t="shared" si="4"/>
        <v>154.3706110000021</v>
      </c>
      <c r="K36" s="202">
        <f t="shared" si="5"/>
        <v>9.1082930942001372E-3</v>
      </c>
    </row>
    <row r="37" spans="1:11">
      <c r="A37" s="159" t="s">
        <v>250</v>
      </c>
      <c r="B37" s="150">
        <v>12877.490630999997</v>
      </c>
      <c r="C37" s="150">
        <v>12237.542879000001</v>
      </c>
      <c r="D37" s="150">
        <v>12339.010294</v>
      </c>
      <c r="E37" s="150">
        <v>12165.459374000002</v>
      </c>
      <c r="F37" s="150">
        <v>12750.343443</v>
      </c>
      <c r="G37" s="150">
        <v>11515.539673999998</v>
      </c>
      <c r="H37" s="250">
        <v>10875.23187</v>
      </c>
      <c r="I37" s="252">
        <f>+'5.2'!N19</f>
        <v>11166.900438999997</v>
      </c>
      <c r="J37" s="150">
        <f t="shared" si="4"/>
        <v>291.66856899999766</v>
      </c>
      <c r="K37" s="202">
        <f t="shared" si="5"/>
        <v>2.6819526469553656E-2</v>
      </c>
    </row>
    <row r="38" spans="1:11">
      <c r="A38" s="159" t="s">
        <v>251</v>
      </c>
      <c r="B38" s="150">
        <v>4283.1618419999995</v>
      </c>
      <c r="C38" s="150">
        <v>3988.3318420675123</v>
      </c>
      <c r="D38" s="150">
        <v>4021.0156389617123</v>
      </c>
      <c r="E38" s="150">
        <v>3868.8865310334882</v>
      </c>
      <c r="F38" s="150">
        <v>4092.4862021936874</v>
      </c>
      <c r="G38" s="150">
        <v>3667.6822573607628</v>
      </c>
      <c r="H38" s="250">
        <v>3335.9576986602547</v>
      </c>
      <c r="I38" s="252">
        <f>+'5.2'!N20</f>
        <v>3198.8021220000001</v>
      </c>
      <c r="J38" s="150">
        <f t="shared" si="4"/>
        <v>-137.15557666025461</v>
      </c>
      <c r="K38" s="202">
        <f t="shared" si="5"/>
        <v>-4.1114303312460243E-2</v>
      </c>
    </row>
    <row r="39" spans="1:11" s="69" customFormat="1" ht="11.25">
      <c r="K39" s="79"/>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S20"/>
  <sheetViews>
    <sheetView showGridLines="0" view="pageBreakPreview" zoomScale="85" zoomScaleNormal="145" zoomScaleSheetLayoutView="85" workbookViewId="0">
      <selection activeCell="P21" sqref="P21"/>
    </sheetView>
  </sheetViews>
  <sheetFormatPr defaultColWidth="9.140625" defaultRowHeight="12"/>
  <cols>
    <col min="1" max="1" width="32.140625" style="118" bestFit="1" customWidth="1"/>
    <col min="2" max="7" width="10.7109375" style="118" customWidth="1"/>
    <col min="8" max="8" width="11.42578125" style="118" bestFit="1" customWidth="1"/>
    <col min="9" max="11" width="9.140625" style="118"/>
    <col min="12" max="12" width="9.140625" style="118" customWidth="1"/>
    <col min="13" max="13" width="9.7109375" style="118" customWidth="1"/>
    <col min="14" max="16384" width="9.140625" style="118"/>
  </cols>
  <sheetData>
    <row r="1" spans="1:16" ht="18">
      <c r="A1" s="194" t="s">
        <v>359</v>
      </c>
    </row>
    <row r="2" spans="1:16" ht="6" customHeight="1"/>
    <row r="3" spans="1:16" ht="36" customHeight="1">
      <c r="A3" s="132"/>
      <c r="B3" s="128">
        <v>2019</v>
      </c>
      <c r="C3" s="128">
        <v>2020</v>
      </c>
      <c r="D3" s="128">
        <v>2021</v>
      </c>
      <c r="E3" s="128">
        <v>2022</v>
      </c>
      <c r="F3" s="128">
        <v>2023</v>
      </c>
      <c r="G3" s="128">
        <v>2024</v>
      </c>
      <c r="H3" s="169" t="s">
        <v>371</v>
      </c>
      <c r="I3" s="169" t="s">
        <v>356</v>
      </c>
    </row>
    <row r="4" spans="1:16" ht="30" customHeight="1">
      <c r="A4" s="133" t="s">
        <v>296</v>
      </c>
      <c r="B4" s="153">
        <f>+SUM(B5:B120)</f>
        <v>79902.896610958618</v>
      </c>
      <c r="C4" s="153">
        <f>+SUM(C5:C12)</f>
        <v>77955.291218148384</v>
      </c>
      <c r="D4" s="153">
        <f>+SUM(D5:D12)</f>
        <v>84233.64504432019</v>
      </c>
      <c r="E4" s="153">
        <f>+SUM(E5:E12)</f>
        <v>74791.780682809927</v>
      </c>
      <c r="F4" s="249">
        <f>+SUM(F5:F12)</f>
        <v>68601.700350000014</v>
      </c>
      <c r="G4" s="251">
        <f>+SUM(G5:G12)</f>
        <v>65927.884051999994</v>
      </c>
      <c r="H4" s="153">
        <f>+G4-F4</f>
        <v>-2673.8162980000197</v>
      </c>
      <c r="I4" s="165">
        <f>+G4/F4-1</f>
        <v>-3.8975947889898332E-2</v>
      </c>
      <c r="K4" s="120"/>
    </row>
    <row r="5" spans="1:16" ht="12" customHeight="1">
      <c r="A5" s="123" t="s">
        <v>297</v>
      </c>
      <c r="B5" s="203">
        <v>22189.096138399997</v>
      </c>
      <c r="C5" s="203">
        <v>20738.055958999998</v>
      </c>
      <c r="D5" s="203">
        <v>22045.395981684778</v>
      </c>
      <c r="E5" s="203">
        <v>20452.860594999998</v>
      </c>
      <c r="F5" s="203">
        <v>17722.913090999999</v>
      </c>
      <c r="G5" s="203">
        <f>+'7.1'!N8</f>
        <v>14741.227284000002</v>
      </c>
      <c r="H5" s="203">
        <f t="shared" ref="H5:H12" si="0">+G5-F5</f>
        <v>-2981.6858069999962</v>
      </c>
      <c r="I5" s="202">
        <f t="shared" ref="I5:I12" si="1">+G5/F5-1</f>
        <v>-0.1682390356308946</v>
      </c>
      <c r="K5" s="120"/>
    </row>
    <row r="6" spans="1:16" ht="12" customHeight="1">
      <c r="A6" s="123" t="s">
        <v>298</v>
      </c>
      <c r="B6" s="203">
        <v>2055.1222720000001</v>
      </c>
      <c r="C6" s="203">
        <v>2142.5060239999998</v>
      </c>
      <c r="D6" s="203">
        <v>2205.3126999999999</v>
      </c>
      <c r="E6" s="203">
        <v>1738.8887020000002</v>
      </c>
      <c r="F6" s="203">
        <v>1476.3063550000002</v>
      </c>
      <c r="G6" s="203">
        <f>+'7.1'!N9</f>
        <v>2245.9542230000002</v>
      </c>
      <c r="H6" s="203">
        <f t="shared" si="0"/>
        <v>769.64786800000002</v>
      </c>
      <c r="I6" s="202">
        <f t="shared" si="1"/>
        <v>0.521333438275418</v>
      </c>
      <c r="K6" s="120"/>
    </row>
    <row r="7" spans="1:16" ht="12" customHeight="1">
      <c r="A7" s="123" t="s">
        <v>299</v>
      </c>
      <c r="B7" s="203">
        <v>690.67628300000001</v>
      </c>
      <c r="C7" s="203">
        <v>675.54300799999999</v>
      </c>
      <c r="D7" s="203">
        <v>741.31093800000008</v>
      </c>
      <c r="E7" s="203">
        <v>598.38209699999993</v>
      </c>
      <c r="F7" s="203">
        <v>523.7435680000001</v>
      </c>
      <c r="G7" s="203">
        <f>+'7.1'!N10</f>
        <v>532.18679500000007</v>
      </c>
      <c r="H7" s="203">
        <f t="shared" si="0"/>
        <v>8.4432269999999789</v>
      </c>
      <c r="I7" s="202">
        <f t="shared" si="1"/>
        <v>1.6120917784712585E-2</v>
      </c>
      <c r="K7" s="120"/>
    </row>
    <row r="8" spans="1:16" ht="12" customHeight="1">
      <c r="A8" s="123" t="s">
        <v>300</v>
      </c>
      <c r="B8" s="203">
        <v>402.19587200000001</v>
      </c>
      <c r="C8" s="203">
        <v>253.01849399999998</v>
      </c>
      <c r="D8" s="203">
        <v>233.22760200000002</v>
      </c>
      <c r="E8" s="203">
        <v>206.56350200000003</v>
      </c>
      <c r="F8" s="203">
        <v>232.22492600000004</v>
      </c>
      <c r="G8" s="203">
        <f>+'7.1'!N11</f>
        <v>237.65668700000001</v>
      </c>
      <c r="H8" s="203">
        <f t="shared" si="0"/>
        <v>5.4317609999999661</v>
      </c>
      <c r="I8" s="202">
        <f t="shared" si="1"/>
        <v>2.339008604097903E-2</v>
      </c>
      <c r="K8" s="120"/>
    </row>
    <row r="9" spans="1:16" ht="12" customHeight="1">
      <c r="A9" s="123" t="s">
        <v>301</v>
      </c>
      <c r="B9" s="203">
        <v>313.62856055862159</v>
      </c>
      <c r="C9" s="203">
        <v>383.28756062371843</v>
      </c>
      <c r="D9" s="203">
        <v>423.58885207524719</v>
      </c>
      <c r="E9" s="203">
        <v>388.42983980990601</v>
      </c>
      <c r="F9" s="203">
        <v>362.38229799999999</v>
      </c>
      <c r="G9" s="203">
        <f>+'7.1'!N12</f>
        <v>527.52261199999998</v>
      </c>
      <c r="H9" s="203">
        <f t="shared" si="0"/>
        <v>165.14031399999999</v>
      </c>
      <c r="I9" s="202">
        <f t="shared" si="1"/>
        <v>0.45570745290654346</v>
      </c>
      <c r="K9" s="120"/>
    </row>
    <row r="10" spans="1:16" ht="12" customHeight="1">
      <c r="A10" s="123" t="s">
        <v>302</v>
      </c>
      <c r="B10" s="203">
        <v>33848.785665968302</v>
      </c>
      <c r="C10" s="203">
        <v>33508.532210038909</v>
      </c>
      <c r="D10" s="203">
        <v>36775.313857560184</v>
      </c>
      <c r="E10" s="203">
        <v>32288.978359000012</v>
      </c>
      <c r="F10" s="203">
        <v>30742.161058000005</v>
      </c>
      <c r="G10" s="203">
        <f>+'7.1'!N13</f>
        <v>30938.980745000001</v>
      </c>
      <c r="H10" s="203">
        <f t="shared" si="0"/>
        <v>196.81968699999561</v>
      </c>
      <c r="I10" s="202">
        <f t="shared" si="1"/>
        <v>6.402272326550662E-3</v>
      </c>
      <c r="K10" s="120"/>
    </row>
    <row r="11" spans="1:16" ht="12" customHeight="1">
      <c r="A11" s="123" t="s">
        <v>303</v>
      </c>
      <c r="B11" s="203">
        <v>18669.824002031695</v>
      </c>
      <c r="C11" s="203">
        <v>18657.963497485754</v>
      </c>
      <c r="D11" s="203">
        <v>20036.598336999992</v>
      </c>
      <c r="E11" s="203">
        <v>17105.546163999999</v>
      </c>
      <c r="F11" s="203">
        <v>15977.290081000001</v>
      </c>
      <c r="G11" s="203">
        <f>+'7.1'!N14</f>
        <v>15199.667363999994</v>
      </c>
      <c r="H11" s="203">
        <f t="shared" si="0"/>
        <v>-777.62271700000747</v>
      </c>
      <c r="I11" s="202">
        <f t="shared" si="1"/>
        <v>-4.8670501258830323E-2</v>
      </c>
      <c r="K11" s="120"/>
    </row>
    <row r="12" spans="1:16">
      <c r="A12" s="123" t="s">
        <v>236</v>
      </c>
      <c r="B12" s="150">
        <v>1733.5678169999996</v>
      </c>
      <c r="C12" s="150">
        <v>1596.3844650000001</v>
      </c>
      <c r="D12" s="150">
        <v>1772.896776</v>
      </c>
      <c r="E12" s="150">
        <v>2012.1314239999997</v>
      </c>
      <c r="F12" s="250">
        <v>1564.6789729999998</v>
      </c>
      <c r="G12" s="203">
        <f>+'7.1'!N15</f>
        <v>1504.6883420000001</v>
      </c>
      <c r="H12" s="150">
        <f t="shared" si="0"/>
        <v>-59.990630999999667</v>
      </c>
      <c r="I12" s="202">
        <f t="shared" si="1"/>
        <v>-3.834053632418799E-2</v>
      </c>
      <c r="K12" s="120"/>
    </row>
    <row r="13" spans="1:16" s="4" customFormat="1" ht="11.25">
      <c r="A13" s="4" t="s">
        <v>304</v>
      </c>
      <c r="H13" s="79"/>
      <c r="P13" s="3"/>
    </row>
    <row r="14" spans="1:16" ht="9.6" customHeight="1">
      <c r="A14" s="177"/>
    </row>
    <row r="19" spans="17:19">
      <c r="Q19" s="119"/>
      <c r="R19" s="119"/>
      <c r="S19" s="119"/>
    </row>
    <row r="20" spans="17:19">
      <c r="Q20" s="119"/>
      <c r="R20" s="119"/>
      <c r="S20" s="119"/>
    </row>
  </sheetData>
  <pageMargins left="0.31496062992125984" right="0.31496062992125984" top="0.35433070866141736" bottom="0.35433070866141736" header="0.31496062992125984" footer="0.19685039370078741"/>
  <pageSetup paperSize="9" orientation="landscape" r:id="rId1"/>
  <headerFooter differentFirst="1" scaleWithDoc="0">
    <oddFooter>&amp;C&amp;"Calibri,Obyčejné"&amp;9&amp;P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3">
    <tabColor rgb="FF92D050"/>
  </sheetPr>
  <dimension ref="A1:I67"/>
  <sheetViews>
    <sheetView showGridLines="0" view="pageBreakPreview" zoomScaleNormal="100" zoomScaleSheetLayoutView="100" workbookViewId="0">
      <selection activeCell="M16" sqref="M16"/>
    </sheetView>
  </sheetViews>
  <sheetFormatPr defaultColWidth="9.140625" defaultRowHeight="12"/>
  <cols>
    <col min="1" max="9" width="11" style="7" customWidth="1"/>
    <col min="10" max="16384" width="9.140625" style="7"/>
  </cols>
  <sheetData>
    <row r="1" spans="1:9" s="70" customFormat="1" ht="20.25">
      <c r="A1" s="135" t="s">
        <v>196</v>
      </c>
    </row>
    <row r="2" spans="1:9" ht="6" customHeight="1"/>
    <row r="3" spans="1:9">
      <c r="A3" s="264" t="s">
        <v>374</v>
      </c>
      <c r="B3" s="264"/>
      <c r="C3" s="264"/>
      <c r="D3" s="264"/>
      <c r="E3" s="264"/>
      <c r="F3" s="264"/>
      <c r="G3" s="264"/>
      <c r="H3" s="264"/>
      <c r="I3" s="264"/>
    </row>
    <row r="4" spans="1:9">
      <c r="A4" s="264"/>
      <c r="B4" s="264"/>
      <c r="C4" s="264"/>
      <c r="D4" s="264"/>
      <c r="E4" s="264"/>
      <c r="F4" s="264"/>
      <c r="G4" s="264"/>
      <c r="H4" s="264"/>
      <c r="I4" s="264"/>
    </row>
    <row r="5" spans="1:9">
      <c r="A5" s="264"/>
      <c r="B5" s="264"/>
      <c r="C5" s="264"/>
      <c r="D5" s="264"/>
      <c r="E5" s="264"/>
      <c r="F5" s="264"/>
      <c r="G5" s="264"/>
      <c r="H5" s="264"/>
      <c r="I5" s="264"/>
    </row>
    <row r="6" spans="1:9">
      <c r="A6" s="264"/>
      <c r="B6" s="264"/>
      <c r="C6" s="264"/>
      <c r="D6" s="264"/>
      <c r="E6" s="264"/>
      <c r="F6" s="264"/>
      <c r="G6" s="264"/>
      <c r="H6" s="264"/>
      <c r="I6" s="264"/>
    </row>
    <row r="7" spans="1:9">
      <c r="A7" s="264"/>
      <c r="B7" s="264"/>
      <c r="C7" s="264"/>
      <c r="D7" s="264"/>
      <c r="E7" s="264"/>
      <c r="F7" s="264"/>
      <c r="G7" s="264"/>
      <c r="H7" s="264"/>
      <c r="I7" s="264"/>
    </row>
    <row r="8" spans="1:9">
      <c r="A8" s="264"/>
      <c r="B8" s="264"/>
      <c r="C8" s="264"/>
      <c r="D8" s="264"/>
      <c r="E8" s="264"/>
      <c r="F8" s="264"/>
      <c r="G8" s="264"/>
      <c r="H8" s="264"/>
      <c r="I8" s="264"/>
    </row>
    <row r="9" spans="1:9">
      <c r="A9" s="264"/>
      <c r="B9" s="264"/>
      <c r="C9" s="264"/>
      <c r="D9" s="264"/>
      <c r="E9" s="264"/>
      <c r="F9" s="264"/>
      <c r="G9" s="264"/>
      <c r="H9" s="264"/>
      <c r="I9" s="264"/>
    </row>
    <row r="10" spans="1:9">
      <c r="A10" s="264"/>
      <c r="B10" s="264"/>
      <c r="C10" s="264"/>
      <c r="D10" s="264"/>
      <c r="E10" s="264"/>
      <c r="F10" s="264"/>
      <c r="G10" s="264"/>
      <c r="H10" s="264"/>
      <c r="I10" s="264"/>
    </row>
    <row r="11" spans="1:9">
      <c r="A11" s="264"/>
      <c r="B11" s="264"/>
      <c r="C11" s="264"/>
      <c r="D11" s="264"/>
      <c r="E11" s="264"/>
      <c r="F11" s="264"/>
      <c r="G11" s="264"/>
      <c r="H11" s="264"/>
      <c r="I11" s="264"/>
    </row>
    <row r="12" spans="1:9">
      <c r="A12" s="264"/>
      <c r="B12" s="264"/>
      <c r="C12" s="264"/>
      <c r="D12" s="264"/>
      <c r="E12" s="264"/>
      <c r="F12" s="264"/>
      <c r="G12" s="264"/>
      <c r="H12" s="264"/>
      <c r="I12" s="264"/>
    </row>
    <row r="13" spans="1:9">
      <c r="A13" s="264"/>
      <c r="B13" s="264"/>
      <c r="C13" s="264"/>
      <c r="D13" s="264"/>
      <c r="E13" s="264"/>
      <c r="F13" s="264"/>
      <c r="G13" s="264"/>
      <c r="H13" s="264"/>
      <c r="I13" s="264"/>
    </row>
    <row r="14" spans="1:9">
      <c r="A14" s="264"/>
      <c r="B14" s="264"/>
      <c r="C14" s="264"/>
      <c r="D14" s="264"/>
      <c r="E14" s="264"/>
      <c r="F14" s="264"/>
      <c r="G14" s="264"/>
      <c r="H14" s="264"/>
      <c r="I14" s="264"/>
    </row>
    <row r="15" spans="1:9">
      <c r="A15" s="264"/>
      <c r="B15" s="264"/>
      <c r="C15" s="264"/>
      <c r="D15" s="264"/>
      <c r="E15" s="264"/>
      <c r="F15" s="264"/>
      <c r="G15" s="264"/>
      <c r="H15" s="264"/>
      <c r="I15" s="264"/>
    </row>
    <row r="16" spans="1:9">
      <c r="A16" s="264"/>
      <c r="B16" s="264"/>
      <c r="C16" s="264"/>
      <c r="D16" s="264"/>
      <c r="E16" s="264"/>
      <c r="F16" s="264"/>
      <c r="G16" s="264"/>
      <c r="H16" s="264"/>
      <c r="I16" s="264"/>
    </row>
    <row r="17" spans="1:9">
      <c r="A17" s="264"/>
      <c r="B17" s="264"/>
      <c r="C17" s="264"/>
      <c r="D17" s="264"/>
      <c r="E17" s="264"/>
      <c r="F17" s="264"/>
      <c r="G17" s="264"/>
      <c r="H17" s="264"/>
      <c r="I17" s="264"/>
    </row>
    <row r="18" spans="1:9">
      <c r="A18" s="264"/>
      <c r="B18" s="264"/>
      <c r="C18" s="264"/>
      <c r="D18" s="264"/>
      <c r="E18" s="264"/>
      <c r="F18" s="264"/>
      <c r="G18" s="264"/>
      <c r="H18" s="264"/>
      <c r="I18" s="264"/>
    </row>
    <row r="19" spans="1:9">
      <c r="A19" s="264"/>
      <c r="B19" s="264"/>
      <c r="C19" s="264"/>
      <c r="D19" s="264"/>
      <c r="E19" s="264"/>
      <c r="F19" s="264"/>
      <c r="G19" s="264"/>
      <c r="H19" s="264"/>
      <c r="I19" s="264"/>
    </row>
    <row r="20" spans="1:9">
      <c r="A20" s="264"/>
      <c r="B20" s="264"/>
      <c r="C20" s="264"/>
      <c r="D20" s="264"/>
      <c r="E20" s="264"/>
      <c r="F20" s="264"/>
      <c r="G20" s="264"/>
      <c r="H20" s="264"/>
      <c r="I20" s="264"/>
    </row>
    <row r="21" spans="1:9">
      <c r="A21" s="264"/>
      <c r="B21" s="264"/>
      <c r="C21" s="264"/>
      <c r="D21" s="264"/>
      <c r="E21" s="264"/>
      <c r="F21" s="264"/>
      <c r="G21" s="264"/>
      <c r="H21" s="264"/>
      <c r="I21" s="264"/>
    </row>
    <row r="22" spans="1:9">
      <c r="A22" s="264"/>
      <c r="B22" s="264"/>
      <c r="C22" s="264"/>
      <c r="D22" s="264"/>
      <c r="E22" s="264"/>
      <c r="F22" s="264"/>
      <c r="G22" s="264"/>
      <c r="H22" s="264"/>
      <c r="I22" s="264"/>
    </row>
    <row r="23" spans="1:9">
      <c r="A23" s="264"/>
      <c r="B23" s="264"/>
      <c r="C23" s="264"/>
      <c r="D23" s="264"/>
      <c r="E23" s="264"/>
      <c r="F23" s="264"/>
      <c r="G23" s="264"/>
      <c r="H23" s="264"/>
      <c r="I23" s="264"/>
    </row>
    <row r="24" spans="1:9">
      <c r="A24" s="264"/>
      <c r="B24" s="264"/>
      <c r="C24" s="264"/>
      <c r="D24" s="264"/>
      <c r="E24" s="264"/>
      <c r="F24" s="264"/>
      <c r="G24" s="264"/>
      <c r="H24" s="264"/>
      <c r="I24" s="264"/>
    </row>
    <row r="25" spans="1:9">
      <c r="A25" s="264"/>
      <c r="B25" s="264"/>
      <c r="C25" s="264"/>
      <c r="D25" s="264"/>
      <c r="E25" s="264"/>
      <c r="F25" s="264"/>
      <c r="G25" s="264"/>
      <c r="H25" s="264"/>
      <c r="I25" s="264"/>
    </row>
    <row r="26" spans="1:9">
      <c r="A26" s="264"/>
      <c r="B26" s="264"/>
      <c r="C26" s="264"/>
      <c r="D26" s="264"/>
      <c r="E26" s="264"/>
      <c r="F26" s="264"/>
      <c r="G26" s="264"/>
      <c r="H26" s="264"/>
      <c r="I26" s="264"/>
    </row>
    <row r="27" spans="1:9">
      <c r="A27" s="264"/>
      <c r="B27" s="264"/>
      <c r="C27" s="264"/>
      <c r="D27" s="264"/>
      <c r="E27" s="264"/>
      <c r="F27" s="264"/>
      <c r="G27" s="264"/>
      <c r="H27" s="264"/>
      <c r="I27" s="264"/>
    </row>
    <row r="28" spans="1:9">
      <c r="A28" s="264"/>
      <c r="B28" s="264"/>
      <c r="C28" s="264"/>
      <c r="D28" s="264"/>
      <c r="E28" s="264"/>
      <c r="F28" s="264"/>
      <c r="G28" s="264"/>
      <c r="H28" s="264"/>
      <c r="I28" s="264"/>
    </row>
    <row r="29" spans="1:9">
      <c r="A29" s="264"/>
      <c r="B29" s="264"/>
      <c r="C29" s="264"/>
      <c r="D29" s="264"/>
      <c r="E29" s="264"/>
      <c r="F29" s="264"/>
      <c r="G29" s="264"/>
      <c r="H29" s="264"/>
      <c r="I29" s="264"/>
    </row>
    <row r="30" spans="1:9">
      <c r="A30" s="264"/>
      <c r="B30" s="264"/>
      <c r="C30" s="264"/>
      <c r="D30" s="264"/>
      <c r="E30" s="264"/>
      <c r="F30" s="264"/>
      <c r="G30" s="264"/>
      <c r="H30" s="264"/>
      <c r="I30" s="264"/>
    </row>
    <row r="31" spans="1:9">
      <c r="A31" s="264"/>
      <c r="B31" s="264"/>
      <c r="C31" s="264"/>
      <c r="D31" s="264"/>
      <c r="E31" s="264"/>
      <c r="F31" s="264"/>
      <c r="G31" s="264"/>
      <c r="H31" s="264"/>
      <c r="I31" s="264"/>
    </row>
    <row r="32" spans="1:9">
      <c r="A32" s="264"/>
      <c r="B32" s="264"/>
      <c r="C32" s="264"/>
      <c r="D32" s="264"/>
      <c r="E32" s="264"/>
      <c r="F32" s="264"/>
      <c r="G32" s="264"/>
      <c r="H32" s="264"/>
      <c r="I32" s="264"/>
    </row>
    <row r="33" spans="1:9">
      <c r="A33" s="264"/>
      <c r="B33" s="264"/>
      <c r="C33" s="264"/>
      <c r="D33" s="264"/>
      <c r="E33" s="264"/>
      <c r="F33" s="264"/>
      <c r="G33" s="264"/>
      <c r="H33" s="264"/>
      <c r="I33" s="264"/>
    </row>
    <row r="34" spans="1:9">
      <c r="A34" s="264"/>
      <c r="B34" s="264"/>
      <c r="C34" s="264"/>
      <c r="D34" s="264"/>
      <c r="E34" s="264"/>
      <c r="F34" s="264"/>
      <c r="G34" s="264"/>
      <c r="H34" s="264"/>
      <c r="I34" s="264"/>
    </row>
    <row r="35" spans="1:9">
      <c r="A35" s="264"/>
      <c r="B35" s="264"/>
      <c r="C35" s="264"/>
      <c r="D35" s="264"/>
      <c r="E35" s="264"/>
      <c r="F35" s="264"/>
      <c r="G35" s="264"/>
      <c r="H35" s="264"/>
      <c r="I35" s="264"/>
    </row>
    <row r="36" spans="1:9">
      <c r="A36" s="264"/>
      <c r="B36" s="264"/>
      <c r="C36" s="264"/>
      <c r="D36" s="264"/>
      <c r="E36" s="264"/>
      <c r="F36" s="264"/>
      <c r="G36" s="264"/>
      <c r="H36" s="264"/>
      <c r="I36" s="264"/>
    </row>
    <row r="37" spans="1:9">
      <c r="A37" s="264"/>
      <c r="B37" s="264"/>
      <c r="C37" s="264"/>
      <c r="D37" s="264"/>
      <c r="E37" s="264"/>
      <c r="F37" s="264"/>
      <c r="G37" s="264"/>
      <c r="H37" s="264"/>
      <c r="I37" s="264"/>
    </row>
    <row r="38" spans="1:9">
      <c r="A38" s="264"/>
      <c r="B38" s="264"/>
      <c r="C38" s="264"/>
      <c r="D38" s="264"/>
      <c r="E38" s="264"/>
      <c r="F38" s="264"/>
      <c r="G38" s="264"/>
      <c r="H38" s="264"/>
      <c r="I38" s="264"/>
    </row>
    <row r="39" spans="1:9">
      <c r="A39" s="264"/>
      <c r="B39" s="264"/>
      <c r="C39" s="264"/>
      <c r="D39" s="264"/>
      <c r="E39" s="264"/>
      <c r="F39" s="264"/>
      <c r="G39" s="264"/>
      <c r="H39" s="264"/>
      <c r="I39" s="264"/>
    </row>
    <row r="40" spans="1:9">
      <c r="A40" s="264"/>
      <c r="B40" s="264"/>
      <c r="C40" s="264"/>
      <c r="D40" s="264"/>
      <c r="E40" s="264"/>
      <c r="F40" s="264"/>
      <c r="G40" s="264"/>
      <c r="H40" s="264"/>
      <c r="I40" s="264"/>
    </row>
    <row r="41" spans="1:9">
      <c r="A41" s="264"/>
      <c r="B41" s="264"/>
      <c r="C41" s="264"/>
      <c r="D41" s="264"/>
      <c r="E41" s="264"/>
      <c r="F41" s="264"/>
      <c r="G41" s="264"/>
      <c r="H41" s="264"/>
      <c r="I41" s="264"/>
    </row>
    <row r="42" spans="1:9">
      <c r="A42" s="264"/>
      <c r="B42" s="264"/>
      <c r="C42" s="264"/>
      <c r="D42" s="264"/>
      <c r="E42" s="264"/>
      <c r="F42" s="264"/>
      <c r="G42" s="264"/>
      <c r="H42" s="264"/>
      <c r="I42" s="264"/>
    </row>
    <row r="43" spans="1:9">
      <c r="A43" s="264"/>
      <c r="B43" s="264"/>
      <c r="C43" s="264"/>
      <c r="D43" s="264"/>
      <c r="E43" s="264"/>
      <c r="F43" s="264"/>
      <c r="G43" s="264"/>
      <c r="H43" s="264"/>
      <c r="I43" s="264"/>
    </row>
    <row r="44" spans="1:9">
      <c r="A44" s="264"/>
      <c r="B44" s="264"/>
      <c r="C44" s="264"/>
      <c r="D44" s="264"/>
      <c r="E44" s="264"/>
      <c r="F44" s="264"/>
      <c r="G44" s="264"/>
      <c r="H44" s="264"/>
      <c r="I44" s="264"/>
    </row>
    <row r="45" spans="1:9">
      <c r="A45" s="264"/>
      <c r="B45" s="264"/>
      <c r="C45" s="264"/>
      <c r="D45" s="264"/>
      <c r="E45" s="264"/>
      <c r="F45" s="264"/>
      <c r="G45" s="264"/>
      <c r="H45" s="264"/>
      <c r="I45" s="264"/>
    </row>
    <row r="46" spans="1:9">
      <c r="A46" s="264"/>
      <c r="B46" s="264"/>
      <c r="C46" s="264"/>
      <c r="D46" s="264"/>
      <c r="E46" s="264"/>
      <c r="F46" s="264"/>
      <c r="G46" s="264"/>
      <c r="H46" s="264"/>
      <c r="I46" s="264"/>
    </row>
    <row r="47" spans="1:9">
      <c r="A47" s="264"/>
      <c r="B47" s="264"/>
      <c r="C47" s="264"/>
      <c r="D47" s="264"/>
      <c r="E47" s="264"/>
      <c r="F47" s="264"/>
      <c r="G47" s="264"/>
      <c r="H47" s="264"/>
      <c r="I47" s="264"/>
    </row>
    <row r="48" spans="1:9">
      <c r="A48" s="264"/>
      <c r="B48" s="264"/>
      <c r="C48" s="264"/>
      <c r="D48" s="264"/>
      <c r="E48" s="264"/>
      <c r="F48" s="264"/>
      <c r="G48" s="264"/>
      <c r="H48" s="264"/>
      <c r="I48" s="264"/>
    </row>
    <row r="49" spans="1:9">
      <c r="A49" s="264"/>
      <c r="B49" s="264"/>
      <c r="C49" s="264"/>
      <c r="D49" s="264"/>
      <c r="E49" s="264"/>
      <c r="F49" s="264"/>
      <c r="G49" s="264"/>
      <c r="H49" s="264"/>
      <c r="I49" s="264"/>
    </row>
    <row r="50" spans="1:9">
      <c r="A50" s="264"/>
      <c r="B50" s="264"/>
      <c r="C50" s="264"/>
      <c r="D50" s="264"/>
      <c r="E50" s="264"/>
      <c r="F50" s="264"/>
      <c r="G50" s="264"/>
      <c r="H50" s="264"/>
      <c r="I50" s="264"/>
    </row>
    <row r="51" spans="1:9">
      <c r="A51" s="264"/>
      <c r="B51" s="264"/>
      <c r="C51" s="264"/>
      <c r="D51" s="264"/>
      <c r="E51" s="264"/>
      <c r="F51" s="264"/>
      <c r="G51" s="264"/>
      <c r="H51" s="264"/>
      <c r="I51" s="264"/>
    </row>
    <row r="52" spans="1:9">
      <c r="A52" s="264"/>
      <c r="B52" s="264"/>
      <c r="C52" s="264"/>
      <c r="D52" s="264"/>
      <c r="E52" s="264"/>
      <c r="F52" s="264"/>
      <c r="G52" s="264"/>
      <c r="H52" s="264"/>
      <c r="I52" s="264"/>
    </row>
    <row r="53" spans="1:9">
      <c r="A53" s="264"/>
      <c r="B53" s="264"/>
      <c r="C53" s="264"/>
      <c r="D53" s="264"/>
      <c r="E53" s="264"/>
      <c r="F53" s="264"/>
      <c r="G53" s="264"/>
      <c r="H53" s="264"/>
      <c r="I53" s="264"/>
    </row>
    <row r="54" spans="1:9">
      <c r="A54" s="264"/>
      <c r="B54" s="264"/>
      <c r="C54" s="264"/>
      <c r="D54" s="264"/>
      <c r="E54" s="264"/>
      <c r="F54" s="264"/>
      <c r="G54" s="264"/>
      <c r="H54" s="264"/>
      <c r="I54" s="264"/>
    </row>
    <row r="55" spans="1:9">
      <c r="A55" s="264"/>
      <c r="B55" s="264"/>
      <c r="C55" s="264"/>
      <c r="D55" s="264"/>
      <c r="E55" s="264"/>
      <c r="F55" s="264"/>
      <c r="G55" s="264"/>
      <c r="H55" s="264"/>
      <c r="I55" s="264"/>
    </row>
    <row r="56" spans="1:9">
      <c r="A56" s="264"/>
      <c r="B56" s="264"/>
      <c r="C56" s="264"/>
      <c r="D56" s="264"/>
      <c r="E56" s="264"/>
      <c r="F56" s="264"/>
      <c r="G56" s="264"/>
      <c r="H56" s="264"/>
      <c r="I56" s="264"/>
    </row>
    <row r="57" spans="1:9">
      <c r="A57" s="264"/>
      <c r="B57" s="264"/>
      <c r="C57" s="264"/>
      <c r="D57" s="264"/>
      <c r="E57" s="264"/>
      <c r="F57" s="264"/>
      <c r="G57" s="264"/>
      <c r="H57" s="264"/>
      <c r="I57" s="264"/>
    </row>
    <row r="58" spans="1:9">
      <c r="A58" s="264"/>
      <c r="B58" s="264"/>
      <c r="C58" s="264"/>
      <c r="D58" s="264"/>
      <c r="E58" s="264"/>
      <c r="F58" s="264"/>
      <c r="G58" s="264"/>
      <c r="H58" s="264"/>
      <c r="I58" s="264"/>
    </row>
    <row r="59" spans="1:9">
      <c r="A59" s="264"/>
      <c r="B59" s="264"/>
      <c r="C59" s="264"/>
      <c r="D59" s="264"/>
      <c r="E59" s="264"/>
      <c r="F59" s="264"/>
      <c r="G59" s="264"/>
      <c r="H59" s="264"/>
      <c r="I59" s="264"/>
    </row>
    <row r="60" spans="1:9">
      <c r="A60" s="264"/>
      <c r="B60" s="264"/>
      <c r="C60" s="264"/>
      <c r="D60" s="264"/>
      <c r="E60" s="264"/>
      <c r="F60" s="264"/>
      <c r="G60" s="264"/>
      <c r="H60" s="264"/>
      <c r="I60" s="264"/>
    </row>
    <row r="61" spans="1:9">
      <c r="A61" s="264"/>
      <c r="B61" s="264"/>
      <c r="C61" s="264"/>
      <c r="D61" s="264"/>
      <c r="E61" s="264"/>
      <c r="F61" s="264"/>
      <c r="G61" s="264"/>
      <c r="H61" s="264"/>
      <c r="I61" s="264"/>
    </row>
    <row r="62" spans="1:9">
      <c r="A62" s="264"/>
      <c r="B62" s="264"/>
      <c r="C62" s="264"/>
      <c r="D62" s="264"/>
      <c r="E62" s="264"/>
      <c r="F62" s="264"/>
      <c r="G62" s="264"/>
      <c r="H62" s="264"/>
      <c r="I62" s="264"/>
    </row>
    <row r="63" spans="1:9">
      <c r="A63" s="264"/>
      <c r="B63" s="264"/>
      <c r="C63" s="264"/>
      <c r="D63" s="264"/>
      <c r="E63" s="264"/>
      <c r="F63" s="264"/>
      <c r="G63" s="264"/>
      <c r="H63" s="264"/>
      <c r="I63" s="264"/>
    </row>
    <row r="64" spans="1:9">
      <c r="A64" s="264"/>
      <c r="B64" s="264"/>
      <c r="C64" s="264"/>
      <c r="D64" s="264"/>
      <c r="E64" s="264"/>
      <c r="F64" s="264"/>
      <c r="G64" s="264"/>
      <c r="H64" s="264"/>
      <c r="I64" s="264"/>
    </row>
    <row r="65" spans="1:9">
      <c r="A65" s="264"/>
      <c r="B65" s="264"/>
      <c r="C65" s="264"/>
      <c r="D65" s="264"/>
      <c r="E65" s="264"/>
      <c r="F65" s="264"/>
      <c r="G65" s="264"/>
      <c r="H65" s="264"/>
      <c r="I65" s="264"/>
    </row>
    <row r="66" spans="1:9">
      <c r="A66" s="264"/>
      <c r="B66" s="264"/>
      <c r="C66" s="264"/>
      <c r="D66" s="264"/>
      <c r="E66" s="264"/>
      <c r="F66" s="264"/>
      <c r="G66" s="264"/>
      <c r="H66" s="264"/>
      <c r="I66" s="264"/>
    </row>
    <row r="67" spans="1:9">
      <c r="A67" s="264"/>
      <c r="B67" s="264"/>
      <c r="C67" s="264"/>
      <c r="D67" s="264"/>
      <c r="E67" s="264"/>
      <c r="F67" s="264"/>
      <c r="G67" s="264"/>
      <c r="H67" s="264"/>
      <c r="I67" s="264"/>
    </row>
  </sheetData>
  <mergeCells count="1">
    <mergeCell ref="A3:I67"/>
  </mergeCells>
  <pageMargins left="0.31496062992125984" right="0.31496062992125984" top="0.35433070866141736" bottom="0.35433070866141736" header="0.31496062992125984" footer="0.19685039370078741"/>
  <pageSetup paperSize="9" fitToHeight="0" orientation="portrait" r:id="rId1"/>
  <headerFooter differentFirst="1" scaleWithDoc="0">
    <oddFooter>&amp;C&amp;8&amp;P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48">
    <tabColor rgb="FF92D050"/>
  </sheetPr>
  <dimension ref="A1:K23"/>
  <sheetViews>
    <sheetView showGridLines="0" view="pageBreakPreview" zoomScaleNormal="70" zoomScaleSheetLayoutView="100" workbookViewId="0">
      <selection activeCell="L32" sqref="L32"/>
    </sheetView>
  </sheetViews>
  <sheetFormatPr defaultRowHeight="12.75"/>
  <cols>
    <col min="1" max="1" width="31.28515625" customWidth="1"/>
    <col min="2" max="3" width="9.140625" customWidth="1"/>
    <col min="10" max="11" width="10.7109375" customWidth="1"/>
    <col min="13" max="13" width="20.7109375" customWidth="1"/>
    <col min="14" max="14" width="15.28515625" customWidth="1"/>
  </cols>
  <sheetData>
    <row r="1" spans="1:11" ht="18">
      <c r="A1" s="193" t="s">
        <v>360</v>
      </c>
    </row>
    <row r="2" spans="1:11" ht="6" customHeight="1"/>
    <row r="3" spans="1:11" ht="28.15" customHeight="1">
      <c r="A3" s="122"/>
      <c r="B3" s="128">
        <v>2017</v>
      </c>
      <c r="C3" s="128">
        <v>2018</v>
      </c>
      <c r="D3" s="128">
        <v>2019</v>
      </c>
      <c r="E3" s="128">
        <v>2020</v>
      </c>
      <c r="F3" s="128">
        <v>2021</v>
      </c>
      <c r="G3" s="128">
        <v>2022</v>
      </c>
      <c r="H3" s="128">
        <v>2023</v>
      </c>
      <c r="I3" s="128">
        <v>2024</v>
      </c>
      <c r="J3" s="169" t="s">
        <v>371</v>
      </c>
      <c r="K3" s="169" t="s">
        <v>356</v>
      </c>
    </row>
    <row r="4" spans="1:11">
      <c r="A4" s="124" t="s">
        <v>361</v>
      </c>
      <c r="B4" s="153">
        <f t="shared" ref="B4:I4" si="0">SUM(B5:B20)</f>
        <v>103620.95282343167</v>
      </c>
      <c r="C4" s="153">
        <f t="shared" si="0"/>
        <v>102301.63699019999</v>
      </c>
      <c r="D4" s="153">
        <f t="shared" si="0"/>
        <v>99298.921240800017</v>
      </c>
      <c r="E4" s="153">
        <f t="shared" si="0"/>
        <v>100297.05224364574</v>
      </c>
      <c r="F4" s="153">
        <f t="shared" si="0"/>
        <v>99014.94651200001</v>
      </c>
      <c r="G4" s="153">
        <f t="shared" si="0"/>
        <v>90748.603673999984</v>
      </c>
      <c r="H4" s="249">
        <f t="shared" si="0"/>
        <v>84164.228015000001</v>
      </c>
      <c r="I4" s="251">
        <f t="shared" si="0"/>
        <v>80585.814240999985</v>
      </c>
      <c r="J4" s="153">
        <f t="shared" ref="J4:J20" si="1">+I4-H4</f>
        <v>-3578.4137740000151</v>
      </c>
      <c r="K4" s="165">
        <f>+I4/H4-1</f>
        <v>-4.2517039107900612E-2</v>
      </c>
    </row>
    <row r="5" spans="1:11">
      <c r="A5" s="123" t="s">
        <v>223</v>
      </c>
      <c r="B5" s="150">
        <v>10527.950374741195</v>
      </c>
      <c r="C5" s="150">
        <v>12114.8908978</v>
      </c>
      <c r="D5" s="150">
        <v>12780.684266200002</v>
      </c>
      <c r="E5" s="150">
        <v>17194.483432142843</v>
      </c>
      <c r="F5" s="150">
        <v>16038.198128</v>
      </c>
      <c r="G5" s="150">
        <v>15932.346435000001</v>
      </c>
      <c r="H5" s="250">
        <v>14597.058566</v>
      </c>
      <c r="I5" s="252">
        <f>+'9'!O6</f>
        <v>17841.73718</v>
      </c>
      <c r="J5" s="150">
        <f t="shared" si="1"/>
        <v>3244.6786140000004</v>
      </c>
      <c r="K5" s="202">
        <f>+I5/H5-1</f>
        <v>0.22228304417148981</v>
      </c>
    </row>
    <row r="6" spans="1:11">
      <c r="A6" s="123" t="s">
        <v>224</v>
      </c>
      <c r="B6" s="150">
        <v>2003.6269192329996</v>
      </c>
      <c r="C6" s="150">
        <v>1996.6380130000002</v>
      </c>
      <c r="D6" s="150">
        <v>1971.9887340000002</v>
      </c>
      <c r="E6" s="150">
        <v>2009.2799136000001</v>
      </c>
      <c r="F6" s="150">
        <v>2061.861253</v>
      </c>
      <c r="G6" s="150">
        <v>2013.3853749999996</v>
      </c>
      <c r="H6" s="250">
        <v>1942.3768240000002</v>
      </c>
      <c r="I6" s="252">
        <f>+'9'!O7</f>
        <v>1830.907698</v>
      </c>
      <c r="J6" s="150">
        <f t="shared" si="1"/>
        <v>-111.46912600000019</v>
      </c>
      <c r="K6" s="202">
        <f>+I6/H6-1</f>
        <v>-5.7388002483703571E-2</v>
      </c>
    </row>
    <row r="7" spans="1:11">
      <c r="A7" s="123" t="s">
        <v>225</v>
      </c>
      <c r="B7" s="150">
        <v>14724.9680092</v>
      </c>
      <c r="C7" s="150">
        <v>12784.2748398</v>
      </c>
      <c r="D7" s="150">
        <v>11105.674919000001</v>
      </c>
      <c r="E7" s="150">
        <v>10744.463397</v>
      </c>
      <c r="F7" s="150">
        <v>11181.814396000002</v>
      </c>
      <c r="G7" s="150">
        <v>9247.0677140000007</v>
      </c>
      <c r="H7" s="250">
        <v>8085.8991990000004</v>
      </c>
      <c r="I7" s="252">
        <f>+'9'!O8</f>
        <v>5405.0088109999997</v>
      </c>
      <c r="J7" s="150">
        <f t="shared" si="1"/>
        <v>-2680.8903880000007</v>
      </c>
      <c r="K7" s="202">
        <f>+I7/H7-1</f>
        <v>-0.33155129961693708</v>
      </c>
    </row>
    <row r="8" spans="1:11">
      <c r="A8" s="123" t="s">
        <v>226</v>
      </c>
      <c r="B8" s="150">
        <v>0</v>
      </c>
      <c r="C8" s="150">
        <v>0</v>
      </c>
      <c r="D8" s="150">
        <v>0</v>
      </c>
      <c r="E8" s="150">
        <v>0</v>
      </c>
      <c r="F8" s="150">
        <v>0</v>
      </c>
      <c r="G8" s="150">
        <v>0</v>
      </c>
      <c r="H8" s="250">
        <v>0</v>
      </c>
      <c r="I8" s="252">
        <f>+'9'!O9</f>
        <v>0</v>
      </c>
      <c r="J8" s="150">
        <f t="shared" si="1"/>
        <v>0</v>
      </c>
      <c r="K8" s="202">
        <v>0</v>
      </c>
    </row>
    <row r="9" spans="1:11">
      <c r="A9" s="123" t="s">
        <v>227</v>
      </c>
      <c r="B9" s="150">
        <v>0</v>
      </c>
      <c r="C9" s="150">
        <v>0</v>
      </c>
      <c r="D9" s="150">
        <v>0</v>
      </c>
      <c r="E9" s="150">
        <v>0</v>
      </c>
      <c r="F9" s="150">
        <v>0</v>
      </c>
      <c r="G9" s="150">
        <v>0</v>
      </c>
      <c r="H9" s="250">
        <v>0</v>
      </c>
      <c r="I9" s="252">
        <f>+'9'!O10</f>
        <v>0</v>
      </c>
      <c r="J9" s="150">
        <f t="shared" si="1"/>
        <v>0</v>
      </c>
      <c r="K9" s="202">
        <v>0</v>
      </c>
    </row>
    <row r="10" spans="1:11">
      <c r="A10" s="123" t="s">
        <v>228</v>
      </c>
      <c r="B10" s="150">
        <v>0</v>
      </c>
      <c r="C10" s="150">
        <v>0</v>
      </c>
      <c r="D10" s="150">
        <v>0</v>
      </c>
      <c r="E10" s="150">
        <v>0</v>
      </c>
      <c r="F10" s="150">
        <v>0</v>
      </c>
      <c r="G10" s="150">
        <v>0</v>
      </c>
      <c r="H10" s="250">
        <v>0</v>
      </c>
      <c r="I10" s="252">
        <f>+'9'!O11</f>
        <v>0</v>
      </c>
      <c r="J10" s="150">
        <f t="shared" si="1"/>
        <v>0</v>
      </c>
      <c r="K10" s="202">
        <v>0</v>
      </c>
    </row>
    <row r="11" spans="1:11">
      <c r="A11" s="123" t="s">
        <v>229</v>
      </c>
      <c r="B11" s="150">
        <v>57245.380185057482</v>
      </c>
      <c r="C11" s="150">
        <v>56044.8712122</v>
      </c>
      <c r="D11" s="150">
        <v>54526.170524000001</v>
      </c>
      <c r="E11" s="150">
        <v>50558.541071519154</v>
      </c>
      <c r="F11" s="150">
        <v>48450.166348999999</v>
      </c>
      <c r="G11" s="150">
        <v>43692.191358999997</v>
      </c>
      <c r="H11" s="250">
        <v>41694.092797999998</v>
      </c>
      <c r="I11" s="252">
        <f>+'9'!O12</f>
        <v>37159.170652999994</v>
      </c>
      <c r="J11" s="150">
        <f t="shared" si="1"/>
        <v>-4534.9221450000041</v>
      </c>
      <c r="K11" s="202">
        <f>+I11/H11-1</f>
        <v>-0.10876653839120198</v>
      </c>
    </row>
    <row r="12" spans="1:11">
      <c r="A12" s="123" t="s">
        <v>230</v>
      </c>
      <c r="B12" s="150">
        <v>0</v>
      </c>
      <c r="C12" s="150">
        <v>0</v>
      </c>
      <c r="D12" s="150">
        <v>0</v>
      </c>
      <c r="E12" s="150">
        <v>0</v>
      </c>
      <c r="F12" s="150">
        <v>0</v>
      </c>
      <c r="G12" s="150">
        <v>0</v>
      </c>
      <c r="H12" s="250">
        <v>0</v>
      </c>
      <c r="I12" s="252">
        <f>+'9'!O13</f>
        <v>0</v>
      </c>
      <c r="J12" s="150">
        <f t="shared" si="1"/>
        <v>0</v>
      </c>
      <c r="K12" s="202">
        <v>0</v>
      </c>
    </row>
    <row r="13" spans="1:11">
      <c r="A13" s="123" t="s">
        <v>231</v>
      </c>
      <c r="B13" s="150">
        <v>0</v>
      </c>
      <c r="C13" s="150">
        <v>0</v>
      </c>
      <c r="D13" s="150">
        <v>0</v>
      </c>
      <c r="E13" s="150">
        <v>0</v>
      </c>
      <c r="F13" s="150">
        <v>0</v>
      </c>
      <c r="G13" s="150">
        <v>0</v>
      </c>
      <c r="H13" s="250">
        <v>0</v>
      </c>
      <c r="I13" s="252">
        <f>+'9'!O14</f>
        <v>0</v>
      </c>
      <c r="J13" s="150">
        <f t="shared" si="1"/>
        <v>0</v>
      </c>
      <c r="K13" s="202">
        <v>0</v>
      </c>
    </row>
    <row r="14" spans="1:11">
      <c r="A14" s="123" t="s">
        <v>232</v>
      </c>
      <c r="B14" s="150">
        <v>630.11542000000009</v>
      </c>
      <c r="C14" s="150">
        <v>748.95317</v>
      </c>
      <c r="D14" s="150">
        <v>697.70323199999996</v>
      </c>
      <c r="E14" s="150">
        <v>787.15328</v>
      </c>
      <c r="F14" s="150">
        <v>776.07319000000007</v>
      </c>
      <c r="G14" s="150">
        <v>785.55790000000002</v>
      </c>
      <c r="H14" s="250">
        <v>776.27449000000001</v>
      </c>
      <c r="I14" s="252">
        <f>+'9'!O15</f>
        <v>805.84057799999994</v>
      </c>
      <c r="J14" s="150">
        <f t="shared" si="1"/>
        <v>29.566087999999922</v>
      </c>
      <c r="K14" s="202">
        <f>+I14/H14-1</f>
        <v>3.8087156515989484E-2</v>
      </c>
    </row>
    <row r="15" spans="1:11">
      <c r="A15" s="123" t="s">
        <v>233</v>
      </c>
      <c r="B15" s="150">
        <v>353.21351299999998</v>
      </c>
      <c r="C15" s="150">
        <v>296.60518200000001</v>
      </c>
      <c r="D15" s="150">
        <v>227.97512399999999</v>
      </c>
      <c r="E15" s="150">
        <v>325.39891499999999</v>
      </c>
      <c r="F15" s="150">
        <v>199.10836999999998</v>
      </c>
      <c r="G15" s="150">
        <v>133.92592200000001</v>
      </c>
      <c r="H15" s="250">
        <v>261.18663700000002</v>
      </c>
      <c r="I15" s="252">
        <f>+'9'!O16</f>
        <v>160.23908499999999</v>
      </c>
      <c r="J15" s="150">
        <f t="shared" si="1"/>
        <v>-100.94755200000003</v>
      </c>
      <c r="K15" s="202">
        <f>+I15/H15-1</f>
        <v>-0.38649585277213094</v>
      </c>
    </row>
    <row r="16" spans="1:11">
      <c r="A16" s="123" t="s">
        <v>234</v>
      </c>
      <c r="B16" s="150">
        <v>2492.852124</v>
      </c>
      <c r="C16" s="150">
        <v>2354.4121970000001</v>
      </c>
      <c r="D16" s="150">
        <v>2023.9110490000003</v>
      </c>
      <c r="E16" s="150">
        <v>2365.7706279999998</v>
      </c>
      <c r="F16" s="150">
        <v>2266.6262059999999</v>
      </c>
      <c r="G16" s="150">
        <v>2202.596767</v>
      </c>
      <c r="H16" s="250">
        <v>2600.1032650000002</v>
      </c>
      <c r="I16" s="252">
        <f>+'9'!O17</f>
        <v>3008.8836940000001</v>
      </c>
      <c r="J16" s="150">
        <f t="shared" si="1"/>
        <v>408.78042899999991</v>
      </c>
      <c r="K16" s="202">
        <f>+I16/H16-1</f>
        <v>0.15721699768720532</v>
      </c>
    </row>
    <row r="17" spans="1:11">
      <c r="A17" s="123" t="s">
        <v>235</v>
      </c>
      <c r="B17" s="150">
        <v>4556.337082</v>
      </c>
      <c r="C17" s="150">
        <v>4795.1426036000003</v>
      </c>
      <c r="D17" s="150">
        <v>4451.2921349999997</v>
      </c>
      <c r="E17" s="150">
        <v>4356.7861709999997</v>
      </c>
      <c r="F17" s="150">
        <v>4861.466077</v>
      </c>
      <c r="G17" s="150">
        <v>4640.9587630000005</v>
      </c>
      <c r="H17" s="250">
        <v>4029.6796360000003</v>
      </c>
      <c r="I17" s="252">
        <f>+'9'!O18</f>
        <v>3965.310035</v>
      </c>
      <c r="J17" s="150">
        <f t="shared" si="1"/>
        <v>-64.36960100000033</v>
      </c>
      <c r="K17" s="202">
        <f>+I17/H17-1</f>
        <v>-1.5973875547063532E-2</v>
      </c>
    </row>
    <row r="18" spans="1:11">
      <c r="A18" s="123" t="s">
        <v>236</v>
      </c>
      <c r="B18" s="150">
        <v>0</v>
      </c>
      <c r="C18" s="150">
        <v>0</v>
      </c>
      <c r="D18" s="150">
        <v>0</v>
      </c>
      <c r="E18" s="150">
        <v>0</v>
      </c>
      <c r="F18" s="150">
        <v>0</v>
      </c>
      <c r="G18" s="150">
        <v>0</v>
      </c>
      <c r="H18" s="250">
        <v>0</v>
      </c>
      <c r="I18" s="252">
        <f>+'9'!O19</f>
        <v>0</v>
      </c>
      <c r="J18" s="150">
        <f t="shared" si="1"/>
        <v>0</v>
      </c>
      <c r="K18" s="202">
        <v>0</v>
      </c>
    </row>
    <row r="19" spans="1:11">
      <c r="A19" s="123" t="s">
        <v>237</v>
      </c>
      <c r="B19" s="150">
        <v>163.65148760000002</v>
      </c>
      <c r="C19" s="150">
        <v>43.1060132</v>
      </c>
      <c r="D19" s="150">
        <v>24.411899999999999</v>
      </c>
      <c r="E19" s="150">
        <v>16.972341999999998</v>
      </c>
      <c r="F19" s="150">
        <v>15.821845000000001</v>
      </c>
      <c r="G19" s="150">
        <v>135.261279</v>
      </c>
      <c r="H19" s="250">
        <v>32.678040000000003</v>
      </c>
      <c r="I19" s="252">
        <f>+'9'!O20</f>
        <v>37.941207000000006</v>
      </c>
      <c r="J19" s="150">
        <f t="shared" si="1"/>
        <v>5.2631670000000028</v>
      </c>
      <c r="K19" s="202">
        <f>+I19/H19-1</f>
        <v>0.1610612815211685</v>
      </c>
    </row>
    <row r="20" spans="1:11">
      <c r="A20" s="123" t="s">
        <v>238</v>
      </c>
      <c r="B20" s="150">
        <v>10922.857708600004</v>
      </c>
      <c r="C20" s="150">
        <v>11122.742861599998</v>
      </c>
      <c r="D20" s="150">
        <v>11489.109357599997</v>
      </c>
      <c r="E20" s="150">
        <v>11938.203093383758</v>
      </c>
      <c r="F20" s="150">
        <v>13163.810697999999</v>
      </c>
      <c r="G20" s="150">
        <v>11965.312159999998</v>
      </c>
      <c r="H20" s="250">
        <v>10144.878560000005</v>
      </c>
      <c r="I20" s="252">
        <f>+'9'!O21</f>
        <v>10370.775300000001</v>
      </c>
      <c r="J20" s="150">
        <f t="shared" si="1"/>
        <v>225.8967399999965</v>
      </c>
      <c r="K20" s="202">
        <f>+I20/H20-1</f>
        <v>2.2267071869216837E-2</v>
      </c>
    </row>
    <row r="21" spans="1:11" s="69" customFormat="1" ht="11.25">
      <c r="K21" s="79"/>
    </row>
    <row r="23" spans="1:11">
      <c r="B23" s="116"/>
      <c r="C23" s="116"/>
      <c r="D23" s="116"/>
      <c r="E23" s="116"/>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D1FF4-15CD-4699-BF18-A75099A2B1A0}">
  <sheetPr>
    <tabColor rgb="FF92D050"/>
  </sheetPr>
  <dimension ref="A1:L4"/>
  <sheetViews>
    <sheetView showGridLines="0" view="pageBreakPreview" zoomScaleNormal="70" zoomScaleSheetLayoutView="100" workbookViewId="0">
      <selection activeCell="M26" sqref="M26"/>
    </sheetView>
  </sheetViews>
  <sheetFormatPr defaultRowHeight="12.75"/>
  <cols>
    <col min="1" max="1" width="31.28515625" customWidth="1"/>
    <col min="2" max="3" width="9.140625" customWidth="1"/>
    <col min="7" max="7" width="9.28515625" customWidth="1"/>
    <col min="13" max="13" width="20.7109375" customWidth="1"/>
    <col min="14" max="14" width="15.28515625" customWidth="1"/>
  </cols>
  <sheetData>
    <row r="1" spans="1:12" ht="20.25">
      <c r="A1" s="136" t="s">
        <v>372</v>
      </c>
      <c r="L1" s="195" t="str">
        <f>'3'!N1</f>
        <v>2022</v>
      </c>
    </row>
    <row r="2" spans="1:12" ht="6" customHeight="1"/>
    <row r="4" spans="1:12">
      <c r="B4" s="116"/>
      <c r="C4" s="116"/>
      <c r="D4" s="116"/>
      <c r="E4" s="116"/>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49">
    <tabColor rgb="FF92D050"/>
  </sheetPr>
  <dimension ref="A1:O1"/>
  <sheetViews>
    <sheetView showGridLines="0" view="pageBreakPreview" zoomScale="85" zoomScaleNormal="70" zoomScaleSheetLayoutView="85" workbookViewId="0">
      <selection activeCell="Z49" sqref="Z49"/>
    </sheetView>
  </sheetViews>
  <sheetFormatPr defaultColWidth="9.140625" defaultRowHeight="12.75"/>
  <cols>
    <col min="1" max="14" width="9.140625" style="2"/>
    <col min="15" max="15" width="16" style="2" customWidth="1"/>
    <col min="16" max="16384" width="9.140625" style="2"/>
  </cols>
  <sheetData>
    <row r="1" spans="1:15">
      <c r="A1" s="303" t="s">
        <v>373</v>
      </c>
      <c r="B1" s="303"/>
      <c r="C1" s="303"/>
      <c r="D1" s="303"/>
      <c r="E1" s="303"/>
      <c r="F1" s="303"/>
      <c r="G1" s="303"/>
      <c r="H1" s="303"/>
      <c r="I1" s="303"/>
      <c r="J1" s="303"/>
      <c r="K1" s="303"/>
      <c r="L1" s="303"/>
      <c r="M1" s="303"/>
      <c r="N1" s="303"/>
      <c r="O1" s="303"/>
    </row>
  </sheetData>
  <mergeCells count="1">
    <mergeCell ref="A1:O1"/>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EFE83-9C4F-4A86-A6EA-ECEE6AD6380B}">
  <sheetPr>
    <tabColor rgb="FF92D050"/>
  </sheetPr>
  <dimension ref="A25:F50"/>
  <sheetViews>
    <sheetView topLeftCell="A16" zoomScale="85" zoomScaleNormal="85" workbookViewId="0">
      <selection activeCell="K46" sqref="K46"/>
    </sheetView>
  </sheetViews>
  <sheetFormatPr defaultRowHeight="12.75"/>
  <sheetData>
    <row r="25" spans="6:6">
      <c r="F25" s="172"/>
    </row>
    <row r="26" spans="6:6">
      <c r="F26" s="172"/>
    </row>
    <row r="27" spans="6:6">
      <c r="F27" s="172"/>
    </row>
    <row r="28" spans="6:6">
      <c r="F28" s="172"/>
    </row>
    <row r="47" spans="1:3" ht="15">
      <c r="A47" s="173" t="s">
        <v>338</v>
      </c>
    </row>
    <row r="48" spans="1:3" ht="14.25">
      <c r="A48" s="253" t="s">
        <v>366</v>
      </c>
      <c r="B48" s="174"/>
      <c r="C48" s="174"/>
    </row>
    <row r="50" spans="1:1" ht="14.25">
      <c r="A50" s="175" t="s">
        <v>375</v>
      </c>
    </row>
  </sheetData>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24">
    <tabColor rgb="FF92D050"/>
  </sheetPr>
  <dimension ref="A1:R44"/>
  <sheetViews>
    <sheetView showGridLines="0" view="pageBreakPreview" zoomScaleNormal="70" zoomScaleSheetLayoutView="100" workbookViewId="0">
      <selection activeCell="N5" sqref="N5:N16"/>
    </sheetView>
  </sheetViews>
  <sheetFormatPr defaultColWidth="9.140625" defaultRowHeight="12"/>
  <cols>
    <col min="1" max="1" width="30.7109375" style="61" customWidth="1"/>
    <col min="2" max="2" width="8.28515625" style="61" customWidth="1"/>
    <col min="3" max="3" width="8.5703125" style="61" customWidth="1"/>
    <col min="4" max="8" width="8.28515625" style="61" customWidth="1"/>
    <col min="9" max="9" width="8.5703125" style="61" customWidth="1"/>
    <col min="10" max="10" width="9.28515625" style="61" customWidth="1"/>
    <col min="11" max="11" width="8.5703125" style="61" customWidth="1"/>
    <col min="12" max="13" width="9.28515625" style="61" customWidth="1"/>
    <col min="14" max="14" width="10.140625" style="61" customWidth="1"/>
    <col min="15" max="15" width="8.42578125" style="61" customWidth="1"/>
    <col min="16" max="16" width="11.42578125" style="61" bestFit="1" customWidth="1"/>
    <col min="17" max="17" width="9.5703125" style="61" bestFit="1" customWidth="1"/>
    <col min="18" max="16384" width="9.140625" style="61"/>
  </cols>
  <sheetData>
    <row r="1" spans="1:18" s="68" customFormat="1" ht="20.25">
      <c r="A1" s="136" t="s">
        <v>197</v>
      </c>
      <c r="B1" s="66"/>
      <c r="C1" s="66"/>
      <c r="D1" s="66"/>
      <c r="E1" s="66"/>
      <c r="F1" s="66"/>
      <c r="G1" s="66"/>
      <c r="H1" s="66"/>
      <c r="I1" s="66"/>
      <c r="J1" s="66"/>
      <c r="K1" s="66"/>
      <c r="L1" s="66"/>
      <c r="M1" s="66"/>
      <c r="N1" s="195" t="s">
        <v>114</v>
      </c>
    </row>
    <row r="2" spans="1:18" ht="6" customHeight="1">
      <c r="A2" s="7"/>
      <c r="B2" s="7"/>
      <c r="C2" s="7"/>
      <c r="D2" s="7"/>
      <c r="E2" s="7"/>
      <c r="F2" s="7"/>
      <c r="G2" s="7"/>
      <c r="H2" s="7"/>
      <c r="I2" s="7"/>
      <c r="J2" s="7"/>
      <c r="K2" s="7"/>
      <c r="L2" s="7"/>
      <c r="M2" s="7"/>
      <c r="N2" s="7"/>
    </row>
    <row r="3" spans="1:18">
      <c r="A3" s="270"/>
      <c r="B3" s="271" t="s">
        <v>198</v>
      </c>
      <c r="C3" s="272"/>
      <c r="D3" s="273"/>
      <c r="E3" s="271" t="s">
        <v>199</v>
      </c>
      <c r="F3" s="272"/>
      <c r="G3" s="273"/>
      <c r="H3" s="272" t="s">
        <v>200</v>
      </c>
      <c r="I3" s="272"/>
      <c r="J3" s="272"/>
      <c r="K3" s="271" t="s">
        <v>201</v>
      </c>
      <c r="L3" s="272"/>
      <c r="M3" s="273"/>
      <c r="N3" s="274" t="s">
        <v>214</v>
      </c>
      <c r="Q3" s="96"/>
      <c r="R3" s="96"/>
    </row>
    <row r="4" spans="1:18">
      <c r="A4" s="270"/>
      <c r="B4" s="224" t="s">
        <v>202</v>
      </c>
      <c r="C4" s="154" t="s">
        <v>203</v>
      </c>
      <c r="D4" s="225" t="s">
        <v>204</v>
      </c>
      <c r="E4" s="224" t="s">
        <v>205</v>
      </c>
      <c r="F4" s="154" t="s">
        <v>206</v>
      </c>
      <c r="G4" s="225" t="s">
        <v>207</v>
      </c>
      <c r="H4" s="154" t="s">
        <v>208</v>
      </c>
      <c r="I4" s="154" t="s">
        <v>209</v>
      </c>
      <c r="J4" s="154" t="s">
        <v>210</v>
      </c>
      <c r="K4" s="224" t="s">
        <v>211</v>
      </c>
      <c r="L4" s="154" t="s">
        <v>212</v>
      </c>
      <c r="M4" s="225" t="s">
        <v>213</v>
      </c>
      <c r="N4" s="274"/>
    </row>
    <row r="5" spans="1:18">
      <c r="A5" s="266" t="s">
        <v>215</v>
      </c>
      <c r="B5" s="267">
        <f>SUM(B6:D6)</f>
        <v>44946.430122999998</v>
      </c>
      <c r="C5" s="268"/>
      <c r="D5" s="269"/>
      <c r="E5" s="267">
        <f>SUM(E6:G6)</f>
        <v>25432.945527</v>
      </c>
      <c r="F5" s="268"/>
      <c r="G5" s="269"/>
      <c r="H5" s="268">
        <f>SUM(H6:J6)</f>
        <v>20203.737184000001</v>
      </c>
      <c r="I5" s="268"/>
      <c r="J5" s="268"/>
      <c r="K5" s="267">
        <f>SUM(K6:M6)</f>
        <v>42253.749194000004</v>
      </c>
      <c r="L5" s="268"/>
      <c r="M5" s="269"/>
      <c r="N5" s="265">
        <f>SUM(B6:M6)</f>
        <v>132836.862028</v>
      </c>
      <c r="Q5" s="94"/>
      <c r="R5" s="94"/>
    </row>
    <row r="6" spans="1:18">
      <c r="A6" s="266"/>
      <c r="B6" s="226">
        <f>'[1]Podklady RZ'!B6</f>
        <v>18457.258576</v>
      </c>
      <c r="C6" s="150">
        <f>'[1]Podklady RZ'!C6</f>
        <v>13612.464886</v>
      </c>
      <c r="D6" s="227">
        <f>'[1]Podklady RZ'!D6</f>
        <v>12876.706660999998</v>
      </c>
      <c r="E6" s="226">
        <f>'[1]Podklady RZ'!E6</f>
        <v>10308.782688999998</v>
      </c>
      <c r="F6" s="150">
        <f>'[1]Podklady RZ'!F6</f>
        <v>8104.0154730000013</v>
      </c>
      <c r="G6" s="227">
        <f>'[1]Podklady RZ'!G6</f>
        <v>7020.1473650000016</v>
      </c>
      <c r="H6" s="150">
        <f>'[1]Podklady RZ'!H6</f>
        <v>6486.0417599999992</v>
      </c>
      <c r="I6" s="150">
        <f>'[1]Podklady RZ'!I6</f>
        <v>6271.9956180000017</v>
      </c>
      <c r="J6" s="150">
        <f>'[1]Podklady RZ'!J6</f>
        <v>7445.6998060000005</v>
      </c>
      <c r="K6" s="226">
        <f>'[1]Podklady RZ'!K6</f>
        <v>10568.480660000001</v>
      </c>
      <c r="L6" s="150">
        <f>'[1]Podklady RZ'!L6</f>
        <v>14913.232501999999</v>
      </c>
      <c r="M6" s="227">
        <f>'[1]Podklady RZ'!M6</f>
        <v>16772.036032</v>
      </c>
      <c r="N6" s="265"/>
    </row>
    <row r="7" spans="1:18" ht="12.75" customHeight="1">
      <c r="A7" s="266" t="s">
        <v>216</v>
      </c>
      <c r="B7" s="267">
        <f>SUM(B8:D8)</f>
        <v>2253.5155789999981</v>
      </c>
      <c r="C7" s="268"/>
      <c r="D7" s="269"/>
      <c r="E7" s="267">
        <f>SUM(E8:G8)</f>
        <v>1824.3025700000005</v>
      </c>
      <c r="F7" s="268"/>
      <c r="G7" s="269"/>
      <c r="H7" s="268">
        <f>SUM(H8:J8)</f>
        <v>1716.7076509999999</v>
      </c>
      <c r="I7" s="268"/>
      <c r="J7" s="268"/>
      <c r="K7" s="267">
        <f>SUM(K8:M8)</f>
        <v>2318.8438890000007</v>
      </c>
      <c r="L7" s="268"/>
      <c r="M7" s="269"/>
      <c r="N7" s="265">
        <f>SUM(B8:M8)</f>
        <v>8113.3696889999992</v>
      </c>
      <c r="P7" s="91"/>
    </row>
    <row r="8" spans="1:18" ht="12.75" customHeight="1">
      <c r="A8" s="266"/>
      <c r="B8" s="226">
        <f>'[1]Podklady RZ'!B8</f>
        <v>851.41938799999866</v>
      </c>
      <c r="C8" s="150">
        <f>'[1]Podklady RZ'!C8</f>
        <v>719.00132099999973</v>
      </c>
      <c r="D8" s="227">
        <f>'[1]Podklady RZ'!D8</f>
        <v>683.09486999999945</v>
      </c>
      <c r="E8" s="226">
        <f>'[1]Podklady RZ'!E8</f>
        <v>614.65942100000007</v>
      </c>
      <c r="F8" s="150">
        <f>'[1]Podklady RZ'!F8</f>
        <v>635.58452900000009</v>
      </c>
      <c r="G8" s="227">
        <f>'[1]Podklady RZ'!G8</f>
        <v>574.05862000000047</v>
      </c>
      <c r="H8" s="150">
        <f>'[1]Podklady RZ'!H8</f>
        <v>551.15176400000007</v>
      </c>
      <c r="I8" s="150">
        <f>'[1]Podklady RZ'!I8</f>
        <v>582.77884900000026</v>
      </c>
      <c r="J8" s="150">
        <f>'[1]Podklady RZ'!J8</f>
        <v>582.77703799999949</v>
      </c>
      <c r="K8" s="226">
        <f>'[1]Podklady RZ'!K8</f>
        <v>651.49956500000019</v>
      </c>
      <c r="L8" s="150">
        <f>'[1]Podklady RZ'!L8</f>
        <v>788.82226400000025</v>
      </c>
      <c r="M8" s="227">
        <f>'[1]Podklady RZ'!M8</f>
        <v>878.52206000000012</v>
      </c>
      <c r="N8" s="265"/>
      <c r="P8" s="117"/>
    </row>
    <row r="9" spans="1:18" s="7" customFormat="1" ht="12" customHeight="1">
      <c r="A9" s="266" t="s">
        <v>217</v>
      </c>
      <c r="B9" s="267">
        <f>SUM(B10:D10)</f>
        <v>3640.5433220000004</v>
      </c>
      <c r="C9" s="268"/>
      <c r="D9" s="269"/>
      <c r="E9" s="267">
        <f>SUM(E10:G10)</f>
        <v>2684.7210180000002</v>
      </c>
      <c r="F9" s="268"/>
      <c r="G9" s="269"/>
      <c r="H9" s="268">
        <f>SUM(H10:J10)</f>
        <v>2262.96315</v>
      </c>
      <c r="I9" s="268"/>
      <c r="J9" s="268"/>
      <c r="K9" s="267">
        <f>SUM(K10:M10)</f>
        <v>3395.876658000001</v>
      </c>
      <c r="L9" s="268"/>
      <c r="M9" s="269"/>
      <c r="N9" s="265">
        <f>SUM(B10:M10)</f>
        <v>11984.104148000002</v>
      </c>
      <c r="P9" s="91"/>
    </row>
    <row r="10" spans="1:18" s="7" customFormat="1" ht="12" customHeight="1">
      <c r="A10" s="266"/>
      <c r="B10" s="226">
        <f>'[1]Podklady RZ'!B10</f>
        <v>1417.4148840000009</v>
      </c>
      <c r="C10" s="150">
        <f>'[1]Podklady RZ'!C10</f>
        <v>1118.4199679999997</v>
      </c>
      <c r="D10" s="227">
        <f>'[1]Podklady RZ'!D10</f>
        <v>1104.7084699999998</v>
      </c>
      <c r="E10" s="226">
        <f>'[1]Podklady RZ'!E10</f>
        <v>1057.8185540000002</v>
      </c>
      <c r="F10" s="150">
        <f>'[1]Podklady RZ'!F10</f>
        <v>858.26319599999999</v>
      </c>
      <c r="G10" s="227">
        <f>'[1]Podklady RZ'!G10</f>
        <v>768.63926800000002</v>
      </c>
      <c r="H10" s="150">
        <f>'[1]Podklady RZ'!H10</f>
        <v>752.65887499999963</v>
      </c>
      <c r="I10" s="150">
        <f>'[1]Podklady RZ'!I10</f>
        <v>663.22340400000019</v>
      </c>
      <c r="J10" s="150">
        <f>'[1]Podklady RZ'!J10</f>
        <v>847.08087100000012</v>
      </c>
      <c r="K10" s="226">
        <f>'[1]Podklady RZ'!K10</f>
        <v>1009.5209120000007</v>
      </c>
      <c r="L10" s="150">
        <f>'[1]Podklady RZ'!L10</f>
        <v>1170.3644060000008</v>
      </c>
      <c r="M10" s="227">
        <f>'[1]Podklady RZ'!M10</f>
        <v>1215.9913399999996</v>
      </c>
      <c r="N10" s="265"/>
      <c r="P10" s="117"/>
    </row>
    <row r="11" spans="1:18" s="7" customFormat="1" ht="12" customHeight="1">
      <c r="A11" s="266" t="s">
        <v>218</v>
      </c>
      <c r="B11" s="267">
        <f>SUM(B12:D12)</f>
        <v>11519.595466999994</v>
      </c>
      <c r="C11" s="268"/>
      <c r="D11" s="269"/>
      <c r="E11" s="267">
        <f>SUM(E12:G12)</f>
        <v>9141.5415109999958</v>
      </c>
      <c r="F11" s="268"/>
      <c r="G11" s="269"/>
      <c r="H11" s="268">
        <f>SUM(H12:J12)</f>
        <v>7987.2459009999948</v>
      </c>
      <c r="I11" s="268"/>
      <c r="J11" s="268"/>
      <c r="K11" s="267">
        <f>SUM(K12:M12)</f>
        <v>10836.761852999998</v>
      </c>
      <c r="L11" s="268"/>
      <c r="M11" s="269"/>
      <c r="N11" s="265">
        <f>SUM(B12:M12)</f>
        <v>39485.144731999986</v>
      </c>
      <c r="P11" s="91"/>
      <c r="Q11" s="95"/>
      <c r="R11" s="95"/>
    </row>
    <row r="12" spans="1:18" s="7" customFormat="1" ht="12" customHeight="1">
      <c r="A12" s="266"/>
      <c r="B12" s="226">
        <f>'[1]Podklady RZ'!B12</f>
        <v>4396.5819219999967</v>
      </c>
      <c r="C12" s="150">
        <f>'[1]Podklady RZ'!C12</f>
        <v>3572.2463520000019</v>
      </c>
      <c r="D12" s="227">
        <f>'[1]Podklady RZ'!D12</f>
        <v>3550.7671929999951</v>
      </c>
      <c r="E12" s="226">
        <f>'[1]Podklady RZ'!E12</f>
        <v>3104.7712599999959</v>
      </c>
      <c r="F12" s="150">
        <f>'[1]Podklady RZ'!F12</f>
        <v>3121.901201000001</v>
      </c>
      <c r="G12" s="227">
        <f>'[1]Podklady RZ'!G12</f>
        <v>2914.8690499999993</v>
      </c>
      <c r="H12" s="150">
        <f>'[1]Podklady RZ'!H12</f>
        <v>2707.4756369999977</v>
      </c>
      <c r="I12" s="150">
        <f>'[1]Podklady RZ'!I12</f>
        <v>2507.0082489999991</v>
      </c>
      <c r="J12" s="150">
        <f>'[1]Podklady RZ'!J12</f>
        <v>2772.7620149999989</v>
      </c>
      <c r="K12" s="226">
        <f>'[1]Podklady RZ'!K12</f>
        <v>2928.7110200000011</v>
      </c>
      <c r="L12" s="150">
        <f>'[1]Podklady RZ'!L12</f>
        <v>3812.806479999997</v>
      </c>
      <c r="M12" s="227">
        <f>'[1]Podklady RZ'!M12</f>
        <v>4095.2443530000005</v>
      </c>
      <c r="N12" s="265"/>
      <c r="P12" s="117"/>
    </row>
    <row r="13" spans="1:18" s="7" customFormat="1" ht="12" customHeight="1">
      <c r="A13" s="266" t="s">
        <v>219</v>
      </c>
      <c r="B13" s="267">
        <f>SUM(B14:D14)</f>
        <v>27473.734489999995</v>
      </c>
      <c r="C13" s="268"/>
      <c r="D13" s="269"/>
      <c r="E13" s="267">
        <f>SUM(E14:G14)</f>
        <v>11714.858453000001</v>
      </c>
      <c r="F13" s="268"/>
      <c r="G13" s="269"/>
      <c r="H13" s="268">
        <f>SUM(H14:J14)</f>
        <v>8173.2212310000014</v>
      </c>
      <c r="I13" s="268"/>
      <c r="J13" s="268"/>
      <c r="K13" s="267">
        <f>SUM(K14:M14)</f>
        <v>25640.774159000001</v>
      </c>
      <c r="L13" s="268"/>
      <c r="M13" s="269"/>
      <c r="N13" s="265">
        <f>SUM(B14:M14)</f>
        <v>73002.588332999992</v>
      </c>
      <c r="P13" s="91"/>
      <c r="Q13" s="95"/>
      <c r="R13" s="95"/>
    </row>
    <row r="14" spans="1:18" s="7" customFormat="1" ht="12" customHeight="1">
      <c r="A14" s="266"/>
      <c r="B14" s="226">
        <f>'[1]Podklady RZ'!B14</f>
        <v>11768.183591999999</v>
      </c>
      <c r="C14" s="150">
        <f>'[1]Podklady RZ'!C14</f>
        <v>8188.6469299999972</v>
      </c>
      <c r="D14" s="227">
        <f>'[1]Podklady RZ'!D14</f>
        <v>7516.9039679999996</v>
      </c>
      <c r="E14" s="226">
        <f>'[1]Podklady RZ'!E14</f>
        <v>5510.6873450000003</v>
      </c>
      <c r="F14" s="150">
        <f>'[1]Podklady RZ'!F14</f>
        <v>3464.0072140000007</v>
      </c>
      <c r="G14" s="227">
        <f>'[1]Podklady RZ'!G14</f>
        <v>2740.1638940000003</v>
      </c>
      <c r="H14" s="150">
        <f>'[1]Podklady RZ'!H14</f>
        <v>2450.8204420000002</v>
      </c>
      <c r="I14" s="150">
        <f>'[1]Podklady RZ'!I14</f>
        <v>2500.1212150000006</v>
      </c>
      <c r="J14" s="150">
        <f>'[1]Podklady RZ'!J14</f>
        <v>3222.2795740000001</v>
      </c>
      <c r="K14" s="226">
        <f>'[1]Podklady RZ'!K14</f>
        <v>5957.8148639999999</v>
      </c>
      <c r="L14" s="150">
        <f>'[1]Podklady RZ'!L14</f>
        <v>9122.2104070000005</v>
      </c>
      <c r="M14" s="227">
        <f>'[1]Podklady RZ'!M14</f>
        <v>10560.748887999998</v>
      </c>
      <c r="N14" s="265"/>
      <c r="P14" s="99"/>
    </row>
    <row r="15" spans="1:18" s="7" customFormat="1" ht="12" customHeight="1">
      <c r="A15" s="266" t="s">
        <v>220</v>
      </c>
      <c r="B15" s="267">
        <f>SUM(B16:D16)</f>
        <v>59.041265000008934</v>
      </c>
      <c r="C15" s="268"/>
      <c r="D15" s="269"/>
      <c r="E15" s="267">
        <f>SUM(E16:G16)</f>
        <v>67.521975000003295</v>
      </c>
      <c r="F15" s="268"/>
      <c r="G15" s="269"/>
      <c r="H15" s="268">
        <f>SUM(H16:J16)</f>
        <v>63.599251000004642</v>
      </c>
      <c r="I15" s="268"/>
      <c r="J15" s="268"/>
      <c r="K15" s="267">
        <f>SUM(K16:M16)</f>
        <v>61.492635000002338</v>
      </c>
      <c r="L15" s="268"/>
      <c r="M15" s="269"/>
      <c r="N15" s="265">
        <f>SUM(B16:M16)</f>
        <v>251.65512600001921</v>
      </c>
      <c r="P15" s="93"/>
    </row>
    <row r="16" spans="1:18" s="7" customFormat="1" ht="12" customHeight="1">
      <c r="A16" s="266"/>
      <c r="B16" s="226">
        <f>'[1]Podklady RZ'!B16</f>
        <v>23.658790000003137</v>
      </c>
      <c r="C16" s="150">
        <f>'[1]Podklady RZ'!C16</f>
        <v>14.150315000000774</v>
      </c>
      <c r="D16" s="227">
        <f>'[1]Podklady RZ'!D16</f>
        <v>21.232160000005024</v>
      </c>
      <c r="E16" s="226">
        <f>'[1]Podklady RZ'!E16</f>
        <v>20.846109000001888</v>
      </c>
      <c r="F16" s="150">
        <f>'[1]Podklady RZ'!F16</f>
        <v>24.25933299999997</v>
      </c>
      <c r="G16" s="227">
        <f>'[1]Podklady RZ'!G16</f>
        <v>22.416533000001436</v>
      </c>
      <c r="H16" s="150">
        <f>'[1]Podklady RZ'!H16</f>
        <v>23.935042000000976</v>
      </c>
      <c r="I16" s="150">
        <f>'[1]Podklady RZ'!I16</f>
        <v>18.863901000001533</v>
      </c>
      <c r="J16" s="150">
        <f>'[1]Podklady RZ'!J16</f>
        <v>20.800308000002133</v>
      </c>
      <c r="K16" s="226">
        <f>'[1]Podklady RZ'!K16</f>
        <v>20.934299000000465</v>
      </c>
      <c r="L16" s="150">
        <f>'[1]Podklady RZ'!L16</f>
        <v>19.028945000000022</v>
      </c>
      <c r="M16" s="227">
        <f>'[1]Podklady RZ'!M16</f>
        <v>21.529391000001851</v>
      </c>
      <c r="N16" s="265"/>
      <c r="P16" s="99"/>
    </row>
    <row r="17" spans="1:14" s="69" customFormat="1" ht="11.25">
      <c r="A17" s="151"/>
      <c r="B17" s="4"/>
      <c r="C17" s="4"/>
      <c r="D17" s="4"/>
      <c r="E17" s="4"/>
      <c r="F17" s="4"/>
      <c r="G17" s="4"/>
      <c r="H17" s="4"/>
      <c r="I17" s="4"/>
      <c r="J17" s="4"/>
      <c r="K17" s="4"/>
      <c r="L17" s="4"/>
      <c r="M17" s="4"/>
      <c r="N17" s="3"/>
    </row>
    <row r="18" spans="1:14">
      <c r="A18" s="86" t="str">
        <f>A5</f>
        <v>Gross heat production</v>
      </c>
      <c r="B18" s="87">
        <f t="shared" ref="B18:M18" si="0">B6</f>
        <v>18457.258576</v>
      </c>
      <c r="C18" s="87">
        <f t="shared" si="0"/>
        <v>13612.464886</v>
      </c>
      <c r="D18" s="87">
        <f t="shared" si="0"/>
        <v>12876.706660999998</v>
      </c>
      <c r="E18" s="87">
        <f t="shared" si="0"/>
        <v>10308.782688999998</v>
      </c>
      <c r="F18" s="87">
        <f t="shared" si="0"/>
        <v>8104.0154730000013</v>
      </c>
      <c r="G18" s="87">
        <f t="shared" si="0"/>
        <v>7020.1473650000016</v>
      </c>
      <c r="H18" s="87">
        <f t="shared" si="0"/>
        <v>6486.0417599999992</v>
      </c>
      <c r="I18" s="87">
        <f t="shared" si="0"/>
        <v>6271.9956180000017</v>
      </c>
      <c r="J18" s="87">
        <f t="shared" si="0"/>
        <v>7445.6998060000005</v>
      </c>
      <c r="K18" s="87">
        <f t="shared" si="0"/>
        <v>10568.480660000001</v>
      </c>
      <c r="L18" s="87">
        <f t="shared" si="0"/>
        <v>14913.232501999999</v>
      </c>
      <c r="M18" s="87">
        <f t="shared" si="0"/>
        <v>16772.036032</v>
      </c>
    </row>
    <row r="19" spans="1:14">
      <c r="A19" s="10" t="str">
        <f>A7</f>
        <v xml:space="preserve">Own use (process only) of heat </v>
      </c>
      <c r="B19" s="24">
        <f t="shared" ref="B19:M19" si="1">-B8</f>
        <v>-851.41938799999866</v>
      </c>
      <c r="C19" s="24">
        <f t="shared" si="1"/>
        <v>-719.00132099999973</v>
      </c>
      <c r="D19" s="24">
        <f t="shared" si="1"/>
        <v>-683.09486999999945</v>
      </c>
      <c r="E19" s="24">
        <f t="shared" si="1"/>
        <v>-614.65942100000007</v>
      </c>
      <c r="F19" s="24">
        <f t="shared" si="1"/>
        <v>-635.58452900000009</v>
      </c>
      <c r="G19" s="24">
        <f t="shared" si="1"/>
        <v>-574.05862000000047</v>
      </c>
      <c r="H19" s="24">
        <f t="shared" si="1"/>
        <v>-551.15176400000007</v>
      </c>
      <c r="I19" s="24">
        <f t="shared" si="1"/>
        <v>-582.77884900000026</v>
      </c>
      <c r="J19" s="24">
        <f t="shared" si="1"/>
        <v>-582.77703799999949</v>
      </c>
      <c r="K19" s="24">
        <f t="shared" si="1"/>
        <v>-651.49956500000019</v>
      </c>
      <c r="L19" s="24">
        <f t="shared" si="1"/>
        <v>-788.82226400000025</v>
      </c>
      <c r="M19" s="24">
        <f t="shared" si="1"/>
        <v>-878.52206000000012</v>
      </c>
    </row>
    <row r="20" spans="1:14">
      <c r="A20" s="10" t="str">
        <f>A9</f>
        <v>Losses</v>
      </c>
      <c r="B20" s="87">
        <f t="shared" ref="B20:M20" si="2">-B10</f>
        <v>-1417.4148840000009</v>
      </c>
      <c r="C20" s="87">
        <f t="shared" si="2"/>
        <v>-1118.4199679999997</v>
      </c>
      <c r="D20" s="87">
        <f t="shared" si="2"/>
        <v>-1104.7084699999998</v>
      </c>
      <c r="E20" s="87">
        <f t="shared" si="2"/>
        <v>-1057.8185540000002</v>
      </c>
      <c r="F20" s="87">
        <f t="shared" si="2"/>
        <v>-858.26319599999999</v>
      </c>
      <c r="G20" s="87">
        <f t="shared" si="2"/>
        <v>-768.63926800000002</v>
      </c>
      <c r="H20" s="87">
        <f t="shared" si="2"/>
        <v>-752.65887499999963</v>
      </c>
      <c r="I20" s="87">
        <f t="shared" si="2"/>
        <v>-663.22340400000019</v>
      </c>
      <c r="J20" s="87">
        <f t="shared" si="2"/>
        <v>-847.08087100000012</v>
      </c>
      <c r="K20" s="87">
        <f t="shared" si="2"/>
        <v>-1009.5209120000007</v>
      </c>
      <c r="L20" s="87">
        <f t="shared" si="2"/>
        <v>-1170.3644060000008</v>
      </c>
      <c r="M20" s="87">
        <f t="shared" si="2"/>
        <v>-1215.9913399999996</v>
      </c>
      <c r="N20" s="8"/>
    </row>
    <row r="21" spans="1:14">
      <c r="A21" s="10" t="str">
        <f>A11</f>
        <v>Own use of heat</v>
      </c>
      <c r="B21" s="24">
        <f>-B12</f>
        <v>-4396.5819219999967</v>
      </c>
      <c r="C21" s="24">
        <f t="shared" ref="C21:M21" si="3">-C12</f>
        <v>-3572.2463520000019</v>
      </c>
      <c r="D21" s="24">
        <f t="shared" si="3"/>
        <v>-3550.7671929999951</v>
      </c>
      <c r="E21" s="24">
        <f t="shared" si="3"/>
        <v>-3104.7712599999959</v>
      </c>
      <c r="F21" s="24">
        <f t="shared" si="3"/>
        <v>-3121.901201000001</v>
      </c>
      <c r="G21" s="24">
        <f t="shared" si="3"/>
        <v>-2914.8690499999993</v>
      </c>
      <c r="H21" s="24">
        <f t="shared" si="3"/>
        <v>-2707.4756369999977</v>
      </c>
      <c r="I21" s="24">
        <f t="shared" si="3"/>
        <v>-2507.0082489999991</v>
      </c>
      <c r="J21" s="24">
        <f t="shared" si="3"/>
        <v>-2772.7620149999989</v>
      </c>
      <c r="K21" s="24">
        <f t="shared" si="3"/>
        <v>-2928.7110200000011</v>
      </c>
      <c r="L21" s="24">
        <f t="shared" si="3"/>
        <v>-3812.806479999997</v>
      </c>
      <c r="M21" s="24">
        <f t="shared" si="3"/>
        <v>-4095.2443530000005</v>
      </c>
      <c r="N21" s="8"/>
    </row>
    <row r="22" spans="1:14">
      <c r="A22" s="10" t="str">
        <f>A13</f>
        <v>Heat supply</v>
      </c>
      <c r="B22" s="24">
        <f t="shared" ref="B22:M22" si="4">-B14</f>
        <v>-11768.183591999999</v>
      </c>
      <c r="C22" s="24">
        <f t="shared" si="4"/>
        <v>-8188.6469299999972</v>
      </c>
      <c r="D22" s="24">
        <f t="shared" si="4"/>
        <v>-7516.9039679999996</v>
      </c>
      <c r="E22" s="24">
        <f t="shared" si="4"/>
        <v>-5510.6873450000003</v>
      </c>
      <c r="F22" s="24">
        <f t="shared" si="4"/>
        <v>-3464.0072140000007</v>
      </c>
      <c r="G22" s="24">
        <f t="shared" si="4"/>
        <v>-2740.1638940000003</v>
      </c>
      <c r="H22" s="24">
        <f t="shared" si="4"/>
        <v>-2450.8204420000002</v>
      </c>
      <c r="I22" s="24">
        <f t="shared" si="4"/>
        <v>-2500.1212150000006</v>
      </c>
      <c r="J22" s="24">
        <f t="shared" si="4"/>
        <v>-3222.2795740000001</v>
      </c>
      <c r="K22" s="24">
        <f t="shared" si="4"/>
        <v>-5957.8148639999999</v>
      </c>
      <c r="L22" s="24">
        <f t="shared" si="4"/>
        <v>-9122.2104070000005</v>
      </c>
      <c r="M22" s="24">
        <f t="shared" si="4"/>
        <v>-10560.748887999998</v>
      </c>
    </row>
    <row r="23" spans="1:14">
      <c r="A23" s="10" t="str">
        <f>A15</f>
        <v>Balancing difference</v>
      </c>
      <c r="B23" s="24">
        <f t="shared" ref="B23:M23" si="5">-B16</f>
        <v>-23.658790000003137</v>
      </c>
      <c r="C23" s="24">
        <f t="shared" si="5"/>
        <v>-14.150315000000774</v>
      </c>
      <c r="D23" s="24">
        <f t="shared" si="5"/>
        <v>-21.232160000005024</v>
      </c>
      <c r="E23" s="24">
        <f t="shared" si="5"/>
        <v>-20.846109000001888</v>
      </c>
      <c r="F23" s="24">
        <f t="shared" si="5"/>
        <v>-24.25933299999997</v>
      </c>
      <c r="G23" s="24">
        <f t="shared" si="5"/>
        <v>-22.416533000001436</v>
      </c>
      <c r="H23" s="24">
        <f t="shared" si="5"/>
        <v>-23.935042000000976</v>
      </c>
      <c r="I23" s="24">
        <f t="shared" si="5"/>
        <v>-18.863901000001533</v>
      </c>
      <c r="J23" s="24">
        <f t="shared" si="5"/>
        <v>-20.800308000002133</v>
      </c>
      <c r="K23" s="24">
        <f t="shared" si="5"/>
        <v>-20.934299000000465</v>
      </c>
      <c r="L23" s="24">
        <f t="shared" si="5"/>
        <v>-19.028945000000022</v>
      </c>
      <c r="M23" s="24">
        <f t="shared" si="5"/>
        <v>-21.529391000001851</v>
      </c>
    </row>
    <row r="42" spans="1:4">
      <c r="A42" s="90"/>
      <c r="B42" s="93"/>
      <c r="C42" s="91"/>
      <c r="D42" s="91"/>
    </row>
    <row r="43" spans="1:4">
      <c r="B43" s="91"/>
      <c r="C43" s="91"/>
      <c r="D43" s="91"/>
    </row>
    <row r="44" spans="1:4">
      <c r="B44" s="91"/>
      <c r="C44" s="91"/>
      <c r="D44" s="91"/>
    </row>
  </sheetData>
  <mergeCells count="42">
    <mergeCell ref="N7:N8"/>
    <mergeCell ref="A7:A8"/>
    <mergeCell ref="A5:A6"/>
    <mergeCell ref="B5:D5"/>
    <mergeCell ref="A3:A4"/>
    <mergeCell ref="B3:D3"/>
    <mergeCell ref="E3:G3"/>
    <mergeCell ref="K5:M5"/>
    <mergeCell ref="N3:N4"/>
    <mergeCell ref="E5:G5"/>
    <mergeCell ref="H5:J5"/>
    <mergeCell ref="N5:N6"/>
    <mergeCell ref="H3:J3"/>
    <mergeCell ref="K3:M3"/>
    <mergeCell ref="B7:D7"/>
    <mergeCell ref="E7:G7"/>
    <mergeCell ref="H7:J7"/>
    <mergeCell ref="K7:M7"/>
    <mergeCell ref="A13:A14"/>
    <mergeCell ref="B13:D13"/>
    <mergeCell ref="E13:G13"/>
    <mergeCell ref="E9:G9"/>
    <mergeCell ref="H9:J9"/>
    <mergeCell ref="K9:M9"/>
    <mergeCell ref="A9:A10"/>
    <mergeCell ref="B9:D9"/>
    <mergeCell ref="N9:N10"/>
    <mergeCell ref="N13:N14"/>
    <mergeCell ref="A11:A12"/>
    <mergeCell ref="B11:D11"/>
    <mergeCell ref="E11:G11"/>
    <mergeCell ref="H11:J11"/>
    <mergeCell ref="K11:M11"/>
    <mergeCell ref="H13:J13"/>
    <mergeCell ref="K13:M13"/>
    <mergeCell ref="N11:N12"/>
    <mergeCell ref="N15:N16"/>
    <mergeCell ref="A15:A16"/>
    <mergeCell ref="B15:D15"/>
    <mergeCell ref="E15:G15"/>
    <mergeCell ref="H15:J15"/>
    <mergeCell ref="K15:M15"/>
  </mergeCells>
  <phoneticPr fontId="8" type="noConversion"/>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4">
    <tabColor rgb="FF92D050"/>
  </sheetPr>
  <dimension ref="A1:U40"/>
  <sheetViews>
    <sheetView showGridLines="0" tabSelected="1" view="pageBreakPreview" zoomScaleNormal="70" zoomScaleSheetLayoutView="100" workbookViewId="0">
      <selection activeCell="M5" sqref="M5"/>
    </sheetView>
  </sheetViews>
  <sheetFormatPr defaultColWidth="9.140625" defaultRowHeight="12"/>
  <cols>
    <col min="1" max="1" width="27.42578125" style="61" customWidth="1"/>
    <col min="2" max="8" width="8.5703125" style="61" customWidth="1"/>
    <col min="9" max="10" width="9" style="61" customWidth="1"/>
    <col min="11" max="11" width="8.5703125" style="61" customWidth="1"/>
    <col min="12" max="13" width="9" style="61" customWidth="1"/>
    <col min="14" max="14" width="10.42578125" style="61" customWidth="1"/>
    <col min="15" max="15" width="8.42578125" style="61" customWidth="1"/>
    <col min="16" max="16" width="11.42578125" style="61" bestFit="1" customWidth="1"/>
    <col min="17" max="16384" width="9.140625" style="61"/>
  </cols>
  <sheetData>
    <row r="1" spans="1:21" ht="20.25">
      <c r="A1" s="137" t="s">
        <v>221</v>
      </c>
      <c r="N1" s="195" t="str">
        <f>'3'!N1</f>
        <v>2022</v>
      </c>
    </row>
    <row r="2" spans="1:21" s="68" customFormat="1" ht="18">
      <c r="A2" s="193" t="s">
        <v>222</v>
      </c>
      <c r="B2" s="66"/>
      <c r="C2" s="66"/>
      <c r="D2" s="66"/>
      <c r="E2" s="66"/>
      <c r="F2" s="66"/>
      <c r="G2" s="66"/>
      <c r="H2" s="66"/>
      <c r="I2" s="66"/>
      <c r="J2" s="66"/>
      <c r="K2" s="66"/>
      <c r="L2" s="66"/>
      <c r="M2" s="66"/>
    </row>
    <row r="3" spans="1:21" ht="6" customHeight="1">
      <c r="A3" s="7"/>
      <c r="B3" s="152"/>
      <c r="C3" s="152"/>
      <c r="D3" s="152"/>
      <c r="E3" s="152"/>
      <c r="F3" s="152"/>
      <c r="G3" s="152"/>
      <c r="H3" s="152"/>
      <c r="I3" s="152"/>
      <c r="J3" s="152"/>
      <c r="K3" s="152"/>
      <c r="L3" s="152"/>
      <c r="M3" s="152"/>
      <c r="N3" s="152"/>
    </row>
    <row r="4" spans="1:21">
      <c r="A4" s="270"/>
      <c r="B4" s="271" t="s">
        <v>198</v>
      </c>
      <c r="C4" s="272"/>
      <c r="D4" s="273"/>
      <c r="E4" s="272" t="s">
        <v>199</v>
      </c>
      <c r="F4" s="272"/>
      <c r="G4" s="272"/>
      <c r="H4" s="271" t="s">
        <v>200</v>
      </c>
      <c r="I4" s="272"/>
      <c r="J4" s="273"/>
      <c r="K4" s="271" t="s">
        <v>201</v>
      </c>
      <c r="L4" s="272"/>
      <c r="M4" s="273"/>
      <c r="N4" s="171" t="s">
        <v>214</v>
      </c>
    </row>
    <row r="5" spans="1:21">
      <c r="A5" s="270"/>
      <c r="B5" s="254" t="s">
        <v>202</v>
      </c>
      <c r="C5" s="255" t="s">
        <v>203</v>
      </c>
      <c r="D5" s="256" t="s">
        <v>204</v>
      </c>
      <c r="E5" s="255" t="s">
        <v>205</v>
      </c>
      <c r="F5" s="255" t="s">
        <v>206</v>
      </c>
      <c r="G5" s="255" t="s">
        <v>207</v>
      </c>
      <c r="H5" s="254" t="s">
        <v>208</v>
      </c>
      <c r="I5" s="255" t="s">
        <v>209</v>
      </c>
      <c r="J5" s="256" t="s">
        <v>210</v>
      </c>
      <c r="K5" s="254" t="s">
        <v>211</v>
      </c>
      <c r="L5" s="255" t="s">
        <v>212</v>
      </c>
      <c r="M5" s="256" t="s">
        <v>213</v>
      </c>
      <c r="N5" s="155"/>
    </row>
    <row r="6" spans="1:21">
      <c r="A6" s="275" t="s">
        <v>215</v>
      </c>
      <c r="B6" s="276">
        <f>SUM(B7:D7)</f>
        <v>44946.430122999998</v>
      </c>
      <c r="C6" s="265"/>
      <c r="D6" s="277"/>
      <c r="E6" s="265">
        <f>SUM(E7:G7)</f>
        <v>25432.945527</v>
      </c>
      <c r="F6" s="265"/>
      <c r="G6" s="265"/>
      <c r="H6" s="276">
        <f>SUM(H7:J7)</f>
        <v>20203.737184000001</v>
      </c>
      <c r="I6" s="265"/>
      <c r="J6" s="277"/>
      <c r="K6" s="276">
        <f>SUM(K7:M7)</f>
        <v>42253.749194000004</v>
      </c>
      <c r="L6" s="265"/>
      <c r="M6" s="277"/>
      <c r="N6" s="265">
        <f>SUM(N8:N23)</f>
        <v>132836.86202799997</v>
      </c>
    </row>
    <row r="7" spans="1:21">
      <c r="A7" s="275"/>
      <c r="B7" s="228">
        <f t="shared" ref="B7:M7" si="0">SUM(B8:B23)</f>
        <v>18457.258576</v>
      </c>
      <c r="C7" s="153">
        <f t="shared" si="0"/>
        <v>13612.464886</v>
      </c>
      <c r="D7" s="229">
        <f t="shared" si="0"/>
        <v>12876.706660999998</v>
      </c>
      <c r="E7" s="153">
        <f t="shared" si="0"/>
        <v>10308.782688999998</v>
      </c>
      <c r="F7" s="153">
        <f t="shared" si="0"/>
        <v>8104.0154730000013</v>
      </c>
      <c r="G7" s="153">
        <f t="shared" si="0"/>
        <v>7020.1473650000016</v>
      </c>
      <c r="H7" s="228">
        <f t="shared" si="0"/>
        <v>6486.0417599999992</v>
      </c>
      <c r="I7" s="153">
        <f t="shared" si="0"/>
        <v>6271.9956180000017</v>
      </c>
      <c r="J7" s="229">
        <f t="shared" si="0"/>
        <v>7445.6998060000005</v>
      </c>
      <c r="K7" s="228">
        <f t="shared" si="0"/>
        <v>10568.480660000001</v>
      </c>
      <c r="L7" s="153">
        <f t="shared" si="0"/>
        <v>14913.232501999999</v>
      </c>
      <c r="M7" s="229">
        <f t="shared" si="0"/>
        <v>16772.036032</v>
      </c>
      <c r="N7" s="265"/>
    </row>
    <row r="8" spans="1:21">
      <c r="A8" s="123" t="s">
        <v>223</v>
      </c>
      <c r="B8" s="226">
        <f>'[1]Podklady RZ'!B24</f>
        <v>2765.441761000001</v>
      </c>
      <c r="C8" s="150">
        <f>'[1]Podklady RZ'!C24</f>
        <v>2403.2061550000008</v>
      </c>
      <c r="D8" s="227">
        <f>'[1]Podklady RZ'!D24</f>
        <v>2507.8282049999998</v>
      </c>
      <c r="E8" s="150">
        <f>'[1]Podklady RZ'!E24</f>
        <v>2145.9544640000013</v>
      </c>
      <c r="F8" s="150">
        <f>'[1]Podklady RZ'!F24</f>
        <v>1897.9405769999998</v>
      </c>
      <c r="G8" s="150">
        <f>'[1]Podklady RZ'!G24</f>
        <v>1693.8140000000001</v>
      </c>
      <c r="H8" s="226">
        <f>'[1]Podklady RZ'!H24</f>
        <v>1597.2715459999999</v>
      </c>
      <c r="I8" s="150">
        <f>'[1]Podklady RZ'!I24</f>
        <v>1663.360543</v>
      </c>
      <c r="J8" s="227">
        <f>'[1]Podklady RZ'!J24</f>
        <v>1692.0857140000003</v>
      </c>
      <c r="K8" s="226">
        <f>'[1]Podklady RZ'!K24</f>
        <v>1703.6334039999995</v>
      </c>
      <c r="L8" s="150">
        <f>'[1]Podklady RZ'!L24</f>
        <v>2691.0142859999996</v>
      </c>
      <c r="M8" s="227">
        <f>'[1]Podklady RZ'!M24</f>
        <v>2820.7610360000008</v>
      </c>
      <c r="N8" s="150">
        <f t="shared" ref="N8:N23" si="1">SUM(B8:M8)</f>
        <v>25582.311690999999</v>
      </c>
      <c r="P8" s="91"/>
      <c r="Q8" s="98"/>
      <c r="R8" s="98"/>
      <c r="S8" s="98"/>
      <c r="T8" s="98"/>
      <c r="U8" s="93"/>
    </row>
    <row r="9" spans="1:21">
      <c r="A9" s="123" t="s">
        <v>224</v>
      </c>
      <c r="B9" s="226">
        <f>'[1]Podklady RZ'!B25</f>
        <v>408.00771200000008</v>
      </c>
      <c r="C9" s="150">
        <f>'[1]Podklady RZ'!C25</f>
        <v>359.91480400000006</v>
      </c>
      <c r="D9" s="227">
        <f>'[1]Podklady RZ'!D25</f>
        <v>367.27804300000003</v>
      </c>
      <c r="E9" s="150">
        <f>'[1]Podklady RZ'!E25</f>
        <v>327.64077399999974</v>
      </c>
      <c r="F9" s="150">
        <f>'[1]Podklady RZ'!F25</f>
        <v>302.55149500000005</v>
      </c>
      <c r="G9" s="150">
        <f>'[1]Podklady RZ'!G25</f>
        <v>276.25117700000004</v>
      </c>
      <c r="H9" s="226">
        <f>'[1]Podklady RZ'!H25</f>
        <v>280.95952799999992</v>
      </c>
      <c r="I9" s="150">
        <f>'[1]Podklady RZ'!I25</f>
        <v>275.55537299999992</v>
      </c>
      <c r="J9" s="227">
        <f>'[1]Podklady RZ'!J25</f>
        <v>295.35754199999985</v>
      </c>
      <c r="K9" s="226">
        <f>'[1]Podklady RZ'!K25</f>
        <v>346.51662700000008</v>
      </c>
      <c r="L9" s="150">
        <f>'[1]Podklady RZ'!L25</f>
        <v>382.97805299999976</v>
      </c>
      <c r="M9" s="227">
        <f>'[1]Podklady RZ'!M25</f>
        <v>418.23893699999991</v>
      </c>
      <c r="N9" s="150">
        <f t="shared" si="1"/>
        <v>4041.2500649999993</v>
      </c>
      <c r="P9" s="121"/>
      <c r="Q9" s="98"/>
      <c r="R9" s="98"/>
      <c r="S9" s="98"/>
      <c r="T9" s="98"/>
      <c r="U9" s="93"/>
    </row>
    <row r="10" spans="1:21">
      <c r="A10" s="123" t="s">
        <v>225</v>
      </c>
      <c r="B10" s="226">
        <f>'[1]Podklady RZ'!B26</f>
        <v>1431.2241300000003</v>
      </c>
      <c r="C10" s="150">
        <f>'[1]Podklady RZ'!C26</f>
        <v>841.21121899999991</v>
      </c>
      <c r="D10" s="227">
        <f>'[1]Podklady RZ'!D26</f>
        <v>809.88874099999987</v>
      </c>
      <c r="E10" s="150">
        <f>'[1]Podklady RZ'!E26</f>
        <v>633.76986599999987</v>
      </c>
      <c r="F10" s="150">
        <f>'[1]Podklady RZ'!F26</f>
        <v>347.845642</v>
      </c>
      <c r="G10" s="150">
        <f>'[1]Podklady RZ'!G26</f>
        <v>313.62843599999997</v>
      </c>
      <c r="H10" s="226">
        <f>'[1]Podklady RZ'!H26</f>
        <v>227.13171199999999</v>
      </c>
      <c r="I10" s="150">
        <f>'[1]Podklady RZ'!I26</f>
        <v>189.19135800000001</v>
      </c>
      <c r="J10" s="227">
        <f>'[1]Podklady RZ'!J26</f>
        <v>269.00904200000002</v>
      </c>
      <c r="K10" s="226">
        <f>'[1]Podklady RZ'!K26</f>
        <v>600.36048800000003</v>
      </c>
      <c r="L10" s="150">
        <f>'[1]Podklady RZ'!L26</f>
        <v>1021.2137750000002</v>
      </c>
      <c r="M10" s="227">
        <f>'[1]Podklady RZ'!M26</f>
        <v>1179.054834</v>
      </c>
      <c r="N10" s="150">
        <f t="shared" si="1"/>
        <v>7863.5292430000009</v>
      </c>
      <c r="P10" s="121"/>
      <c r="Q10" s="98"/>
      <c r="R10" s="98"/>
      <c r="S10" s="98"/>
      <c r="T10" s="98"/>
      <c r="U10" s="93"/>
    </row>
    <row r="11" spans="1:21">
      <c r="A11" s="123" t="s">
        <v>226</v>
      </c>
      <c r="B11" s="226">
        <f>'[1]Podklady RZ'!B27</f>
        <v>9.078224999999998</v>
      </c>
      <c r="C11" s="150">
        <f>'[1]Podklady RZ'!C27</f>
        <v>8.4883670000000002</v>
      </c>
      <c r="D11" s="227">
        <f>'[1]Podklady RZ'!D27</f>
        <v>10.594351000000001</v>
      </c>
      <c r="E11" s="150">
        <f>'[1]Podklady RZ'!E27</f>
        <v>11.07395</v>
      </c>
      <c r="F11" s="150">
        <f>'[1]Podklady RZ'!F27</f>
        <v>12.183532000000001</v>
      </c>
      <c r="G11" s="150">
        <f>'[1]Podklady RZ'!G27</f>
        <v>9.8916999999999984</v>
      </c>
      <c r="H11" s="226">
        <f>'[1]Podklady RZ'!H27</f>
        <v>5.4601670000000002</v>
      </c>
      <c r="I11" s="150">
        <f>'[1]Podklady RZ'!I27</f>
        <v>12.436028999999998</v>
      </c>
      <c r="J11" s="227">
        <f>'[1]Podklady RZ'!J27</f>
        <v>12.851473999999996</v>
      </c>
      <c r="K11" s="226">
        <f>'[1]Podklady RZ'!K27</f>
        <v>10.234414000000001</v>
      </c>
      <c r="L11" s="150">
        <f>'[1]Podklady RZ'!L27</f>
        <v>5.1484009999999998</v>
      </c>
      <c r="M11" s="227">
        <f>'[1]Podklady RZ'!M27</f>
        <v>6.9958799999999988</v>
      </c>
      <c r="N11" s="150">
        <f t="shared" si="1"/>
        <v>114.43648999999999</v>
      </c>
      <c r="P11" s="121"/>
      <c r="Q11" s="98"/>
      <c r="R11" s="98"/>
      <c r="S11" s="98"/>
      <c r="T11" s="98"/>
      <c r="U11" s="93"/>
    </row>
    <row r="12" spans="1:21">
      <c r="A12" s="123" t="s">
        <v>227</v>
      </c>
      <c r="B12" s="226">
        <f>'[1]Podklady RZ'!B28</f>
        <v>12.586629901786701</v>
      </c>
      <c r="C12" s="150">
        <f>'[1]Podklady RZ'!C28</f>
        <v>9.2628642847878808</v>
      </c>
      <c r="D12" s="227">
        <f>'[1]Podklady RZ'!D28</f>
        <v>9.4193761650099823</v>
      </c>
      <c r="E12" s="150">
        <f>'[1]Podklady RZ'!E28</f>
        <v>7.9506971244679496</v>
      </c>
      <c r="F12" s="150">
        <f>'[1]Podklady RZ'!F28</f>
        <v>6.506890881504324</v>
      </c>
      <c r="G12" s="150">
        <f>'[1]Podklady RZ'!G28</f>
        <v>6.8520440793614172</v>
      </c>
      <c r="H12" s="226">
        <f>'[1]Podklady RZ'!H28</f>
        <v>7.539001683241481</v>
      </c>
      <c r="I12" s="150">
        <f>'[1]Podklady RZ'!I28</f>
        <v>6.1561065475520023</v>
      </c>
      <c r="J12" s="227">
        <f>'[1]Podklady RZ'!J28</f>
        <v>5.3095273334656614</v>
      </c>
      <c r="K12" s="226">
        <f>'[1]Podklady RZ'!K28</f>
        <v>9.0993260005731536</v>
      </c>
      <c r="L12" s="150">
        <f>'[1]Podklady RZ'!L28</f>
        <v>9.8038682582036074</v>
      </c>
      <c r="M12" s="227">
        <f>'[1]Podklady RZ'!M28</f>
        <v>10.649242740045844</v>
      </c>
      <c r="N12" s="150">
        <f t="shared" si="1"/>
        <v>101.13557500000002</v>
      </c>
      <c r="P12" s="121"/>
      <c r="Q12" s="98"/>
      <c r="R12" s="98"/>
      <c r="S12" s="98"/>
      <c r="T12" s="98"/>
      <c r="U12" s="93"/>
    </row>
    <row r="13" spans="1:21">
      <c r="A13" s="123" t="s">
        <v>228</v>
      </c>
      <c r="B13" s="226">
        <f>'[1]Podklady RZ'!B29</f>
        <v>0.27952000000000005</v>
      </c>
      <c r="C13" s="150">
        <f>'[1]Podklady RZ'!C29</f>
        <v>0.11291000000000001</v>
      </c>
      <c r="D13" s="227">
        <f>'[1]Podklady RZ'!D29</f>
        <v>0.21078</v>
      </c>
      <c r="E13" s="150">
        <f>'[1]Podklady RZ'!E29</f>
        <v>0.11462</v>
      </c>
      <c r="F13" s="150">
        <f>'[1]Podklady RZ'!F29</f>
        <v>0.10443</v>
      </c>
      <c r="G13" s="150">
        <f>'[1]Podklady RZ'!G29</f>
        <v>9.3180000000000013E-2</v>
      </c>
      <c r="H13" s="226">
        <f>'[1]Podklady RZ'!H29</f>
        <v>0.12149000000000001</v>
      </c>
      <c r="I13" s="150">
        <f>'[1]Podklady RZ'!I29</f>
        <v>0.11058</v>
      </c>
      <c r="J13" s="227">
        <f>'[1]Podklady RZ'!J29</f>
        <v>0.12323999999999999</v>
      </c>
      <c r="K13" s="226">
        <f>'[1]Podklady RZ'!K29</f>
        <v>0.18567000000000003</v>
      </c>
      <c r="L13" s="150">
        <f>'[1]Podklady RZ'!L29</f>
        <v>0.27129999999999999</v>
      </c>
      <c r="M13" s="227">
        <f>'[1]Podklady RZ'!M29</f>
        <v>0.31756899999999993</v>
      </c>
      <c r="N13" s="150">
        <f t="shared" si="1"/>
        <v>2.0452889999999999</v>
      </c>
      <c r="P13" s="121"/>
      <c r="Q13" s="98"/>
      <c r="R13" s="98"/>
      <c r="S13" s="98"/>
      <c r="T13" s="98"/>
      <c r="U13" s="93"/>
    </row>
    <row r="14" spans="1:21">
      <c r="A14" s="123" t="s">
        <v>229</v>
      </c>
      <c r="B14" s="226">
        <f>'[1]Podklady RZ'!B30</f>
        <v>7505.032839999998</v>
      </c>
      <c r="C14" s="150">
        <f>'[1]Podklady RZ'!C30</f>
        <v>5329.4432189999998</v>
      </c>
      <c r="D14" s="227">
        <f>'[1]Podklady RZ'!D30</f>
        <v>4847.4302079999989</v>
      </c>
      <c r="E14" s="150">
        <f>'[1]Podklady RZ'!E30</f>
        <v>3622.9786720000002</v>
      </c>
      <c r="F14" s="150">
        <f>'[1]Podklady RZ'!F30</f>
        <v>2592.2051490000003</v>
      </c>
      <c r="G14" s="150">
        <f>'[1]Podklady RZ'!G30</f>
        <v>1998.4492579999999</v>
      </c>
      <c r="H14" s="226">
        <f>'[1]Podklady RZ'!H30</f>
        <v>1638.930531</v>
      </c>
      <c r="I14" s="150">
        <f>'[1]Podklady RZ'!I30</f>
        <v>1424.24152</v>
      </c>
      <c r="J14" s="227">
        <f>'[1]Podklady RZ'!J30</f>
        <v>2294.2183190000005</v>
      </c>
      <c r="K14" s="226">
        <f>'[1]Podklady RZ'!K30</f>
        <v>3769.1659240000004</v>
      </c>
      <c r="L14" s="150">
        <f>'[1]Podklady RZ'!L30</f>
        <v>5463.1653509999987</v>
      </c>
      <c r="M14" s="227">
        <f>'[1]Podklady RZ'!M30</f>
        <v>6333.4322189999984</v>
      </c>
      <c r="N14" s="150">
        <f t="shared" si="1"/>
        <v>46818.693209999983</v>
      </c>
      <c r="P14" s="91"/>
      <c r="Q14" s="98"/>
      <c r="R14" s="98"/>
      <c r="S14" s="98"/>
      <c r="T14" s="98"/>
      <c r="U14" s="93"/>
    </row>
    <row r="15" spans="1:21">
      <c r="A15" s="123" t="s">
        <v>230</v>
      </c>
      <c r="B15" s="226">
        <f>'[1]Podklady RZ'!B31</f>
        <v>262.29500000000002</v>
      </c>
      <c r="C15" s="150">
        <f>'[1]Podklady RZ'!C31</f>
        <v>164.06100000000001</v>
      </c>
      <c r="D15" s="227">
        <f>'[1]Podklady RZ'!D31</f>
        <v>177.392</v>
      </c>
      <c r="E15" s="150">
        <f>'[1]Podklady RZ'!E31</f>
        <v>131.80600000000001</v>
      </c>
      <c r="F15" s="150">
        <f>'[1]Podklady RZ'!F31</f>
        <v>79.427999999999997</v>
      </c>
      <c r="G15" s="150">
        <f>'[1]Podklady RZ'!G31</f>
        <v>46.429000000000002</v>
      </c>
      <c r="H15" s="226">
        <f>'[1]Podklady RZ'!H31</f>
        <v>26.081</v>
      </c>
      <c r="I15" s="150">
        <f>'[1]Podklady RZ'!I31</f>
        <v>14.079000000000001</v>
      </c>
      <c r="J15" s="227">
        <f>'[1]Podklady RZ'!J31</f>
        <v>36.173999999999999</v>
      </c>
      <c r="K15" s="226">
        <f>'[1]Podklady RZ'!K31</f>
        <v>144.13999999999999</v>
      </c>
      <c r="L15" s="150">
        <f>'[1]Podklady RZ'!L31</f>
        <v>234.85599999999999</v>
      </c>
      <c r="M15" s="227">
        <f>'[1]Podklady RZ'!M31</f>
        <v>268.90499999999997</v>
      </c>
      <c r="N15" s="150">
        <f t="shared" ref="N15" si="2">SUM(B15:M15)</f>
        <v>1585.646</v>
      </c>
      <c r="P15" s="121"/>
      <c r="Q15" s="98"/>
      <c r="R15" s="98"/>
      <c r="S15" s="98"/>
      <c r="T15" s="98"/>
      <c r="U15" s="93"/>
    </row>
    <row r="16" spans="1:21">
      <c r="A16" s="123" t="s">
        <v>231</v>
      </c>
      <c r="B16" s="226">
        <f>'[1]Podklady RZ'!B32</f>
        <v>0</v>
      </c>
      <c r="C16" s="150">
        <f>'[1]Podklady RZ'!C32</f>
        <v>0</v>
      </c>
      <c r="D16" s="227">
        <f>'[1]Podklady RZ'!D32</f>
        <v>0</v>
      </c>
      <c r="E16" s="150">
        <f>'[1]Podklady RZ'!E32</f>
        <v>0</v>
      </c>
      <c r="F16" s="150">
        <f>'[1]Podklady RZ'!F32</f>
        <v>0</v>
      </c>
      <c r="G16" s="150">
        <f>'[1]Podklady RZ'!G32</f>
        <v>0</v>
      </c>
      <c r="H16" s="226">
        <f>'[1]Podklady RZ'!H32</f>
        <v>0</v>
      </c>
      <c r="I16" s="150">
        <f>'[1]Podklady RZ'!I32</f>
        <v>0</v>
      </c>
      <c r="J16" s="227">
        <f>'[1]Podklady RZ'!J32</f>
        <v>0</v>
      </c>
      <c r="K16" s="226">
        <f>'[1]Podklady RZ'!K32</f>
        <v>0</v>
      </c>
      <c r="L16" s="150">
        <f>'[1]Podklady RZ'!L32</f>
        <v>3.5999999999999997E-2</v>
      </c>
      <c r="M16" s="227">
        <f>'[1]Podklady RZ'!M32</f>
        <v>0.02</v>
      </c>
      <c r="N16" s="150">
        <f t="shared" si="1"/>
        <v>5.5999999999999994E-2</v>
      </c>
      <c r="P16" s="121"/>
      <c r="Q16" s="98"/>
      <c r="R16" s="98"/>
      <c r="S16" s="98"/>
      <c r="T16" s="98"/>
      <c r="U16" s="93"/>
    </row>
    <row r="17" spans="1:21">
      <c r="A17" s="123" t="s">
        <v>232</v>
      </c>
      <c r="B17" s="226">
        <f>'[1]Podklady RZ'!B33</f>
        <v>628.02374800000007</v>
      </c>
      <c r="C17" s="150">
        <f>'[1]Podklady RZ'!C33</f>
        <v>634.51912000000004</v>
      </c>
      <c r="D17" s="227">
        <f>'[1]Podklady RZ'!D33</f>
        <v>529.65822099999991</v>
      </c>
      <c r="E17" s="150">
        <f>'[1]Podklady RZ'!E33</f>
        <v>552.63262999999995</v>
      </c>
      <c r="F17" s="150">
        <f>'[1]Podklady RZ'!F33</f>
        <v>545.04218900000001</v>
      </c>
      <c r="G17" s="150">
        <f>'[1]Podklady RZ'!G33</f>
        <v>572.2520209999999</v>
      </c>
      <c r="H17" s="226">
        <f>'[1]Podklady RZ'!H33</f>
        <v>598.82768299999998</v>
      </c>
      <c r="I17" s="150">
        <f>'[1]Podklady RZ'!I33</f>
        <v>498.17426099999994</v>
      </c>
      <c r="J17" s="227">
        <f>'[1]Podklady RZ'!J33</f>
        <v>496.90982100000002</v>
      </c>
      <c r="K17" s="226">
        <f>'[1]Podklady RZ'!K33</f>
        <v>508.53693300000003</v>
      </c>
      <c r="L17" s="150">
        <f>'[1]Podklady RZ'!L33</f>
        <v>541.29055499999993</v>
      </c>
      <c r="M17" s="227">
        <f>'[1]Podklady RZ'!M33</f>
        <v>625.73151900000005</v>
      </c>
      <c r="N17" s="150">
        <f t="shared" si="1"/>
        <v>6731.5987009999999</v>
      </c>
      <c r="P17" s="121"/>
      <c r="Q17" s="98"/>
      <c r="R17" s="98"/>
      <c r="S17" s="98"/>
      <c r="T17" s="98"/>
      <c r="U17" s="93"/>
    </row>
    <row r="18" spans="1:21">
      <c r="A18" s="123" t="s">
        <v>233</v>
      </c>
      <c r="B18" s="226">
        <f>'[1]Podklady RZ'!B34</f>
        <v>51.388620000000003</v>
      </c>
      <c r="C18" s="150">
        <f>'[1]Podklady RZ'!C34</f>
        <v>10.946565</v>
      </c>
      <c r="D18" s="227">
        <f>'[1]Podklady RZ'!D34</f>
        <v>2.2343099999999998</v>
      </c>
      <c r="E18" s="150">
        <f>'[1]Podklady RZ'!E34</f>
        <v>36.146428</v>
      </c>
      <c r="F18" s="150">
        <f>'[1]Podklady RZ'!F34</f>
        <v>1.4939469999999999</v>
      </c>
      <c r="G18" s="150">
        <f>'[1]Podklady RZ'!G34</f>
        <v>1.030173</v>
      </c>
      <c r="H18" s="226">
        <f>'[1]Podklady RZ'!H34</f>
        <v>0.94746399999999997</v>
      </c>
      <c r="I18" s="150">
        <f>'[1]Podklady RZ'!I34</f>
        <v>2.641966</v>
      </c>
      <c r="J18" s="227">
        <f>'[1]Podklady RZ'!J34</f>
        <v>24.977719</v>
      </c>
      <c r="K18" s="226">
        <f>'[1]Podklady RZ'!K34</f>
        <v>29.630637</v>
      </c>
      <c r="L18" s="150">
        <f>'[1]Podklady RZ'!L34</f>
        <v>40.492629000000001</v>
      </c>
      <c r="M18" s="227">
        <f>'[1]Podklady RZ'!M34</f>
        <v>45.218871999999998</v>
      </c>
      <c r="N18" s="150">
        <f t="shared" si="1"/>
        <v>247.14933000000002</v>
      </c>
      <c r="P18" s="121"/>
      <c r="Q18" s="98"/>
      <c r="R18" s="98"/>
      <c r="S18" s="98"/>
      <c r="T18" s="98"/>
      <c r="U18" s="93"/>
    </row>
    <row r="19" spans="1:21">
      <c r="A19" s="123" t="s">
        <v>234</v>
      </c>
      <c r="B19" s="226">
        <f>'[1]Podklady RZ'!B35</f>
        <v>464.050498</v>
      </c>
      <c r="C19" s="150">
        <f>'[1]Podklady RZ'!C35</f>
        <v>442.21118800000005</v>
      </c>
      <c r="D19" s="227">
        <f>'[1]Podklady RZ'!D35</f>
        <v>441.78354699999994</v>
      </c>
      <c r="E19" s="150">
        <f>'[1]Podklady RZ'!E35</f>
        <v>396.72201599999994</v>
      </c>
      <c r="F19" s="150">
        <f>'[1]Podklady RZ'!F35</f>
        <v>389.90244300000001</v>
      </c>
      <c r="G19" s="150">
        <f>'[1]Podklady RZ'!G35</f>
        <v>363.103408</v>
      </c>
      <c r="H19" s="226">
        <f>'[1]Podklady RZ'!H35</f>
        <v>359.16057700000005</v>
      </c>
      <c r="I19" s="150">
        <f>'[1]Podklady RZ'!I35</f>
        <v>366.61292099999997</v>
      </c>
      <c r="J19" s="227">
        <f>'[1]Podklady RZ'!J35</f>
        <v>361.22055699999999</v>
      </c>
      <c r="K19" s="226">
        <f>'[1]Podklady RZ'!K35</f>
        <v>409.16084500000005</v>
      </c>
      <c r="L19" s="150">
        <f>'[1]Podklady RZ'!L35</f>
        <v>482.00256000000002</v>
      </c>
      <c r="M19" s="227">
        <f>'[1]Podklady RZ'!M35</f>
        <v>485.53188800000004</v>
      </c>
      <c r="N19" s="150">
        <f t="shared" si="1"/>
        <v>4961.4624480000002</v>
      </c>
      <c r="P19" s="121"/>
      <c r="Q19" s="98"/>
      <c r="R19" s="98"/>
      <c r="S19" s="98"/>
      <c r="T19" s="98"/>
      <c r="U19" s="93"/>
    </row>
    <row r="20" spans="1:21">
      <c r="A20" s="123" t="s">
        <v>235</v>
      </c>
      <c r="B20" s="226">
        <f>'[1]Podklady RZ'!B36</f>
        <v>552.36273500000016</v>
      </c>
      <c r="C20" s="150">
        <f>'[1]Podklady RZ'!C36</f>
        <v>552.04998200000011</v>
      </c>
      <c r="D20" s="227">
        <f>'[1]Podklady RZ'!D36</f>
        <v>571.57159899999999</v>
      </c>
      <c r="E20" s="150">
        <f>'[1]Podklady RZ'!E36</f>
        <v>592.44007199999987</v>
      </c>
      <c r="F20" s="150">
        <f>'[1]Podklady RZ'!F36</f>
        <v>622.94379600000013</v>
      </c>
      <c r="G20" s="150">
        <f>'[1]Podklady RZ'!G36</f>
        <v>578.99711800000011</v>
      </c>
      <c r="H20" s="226">
        <f>'[1]Podklady RZ'!H36</f>
        <v>484.32108999999986</v>
      </c>
      <c r="I20" s="150">
        <f>'[1]Podklady RZ'!I36</f>
        <v>532.15029600000014</v>
      </c>
      <c r="J20" s="227">
        <f>'[1]Podklady RZ'!J36</f>
        <v>488.95712399999996</v>
      </c>
      <c r="K20" s="226">
        <f>'[1]Podklady RZ'!K36</f>
        <v>576.74486699999977</v>
      </c>
      <c r="L20" s="150">
        <f>'[1]Podklady RZ'!L36</f>
        <v>546.39844700000015</v>
      </c>
      <c r="M20" s="227">
        <f>'[1]Podklady RZ'!M36</f>
        <v>580.60619399999985</v>
      </c>
      <c r="N20" s="150">
        <f t="shared" si="1"/>
        <v>6679.5433199999998</v>
      </c>
      <c r="P20" s="121"/>
      <c r="Q20" s="98"/>
      <c r="R20" s="98"/>
      <c r="S20" s="98"/>
      <c r="T20" s="98"/>
      <c r="U20" s="93"/>
    </row>
    <row r="21" spans="1:21">
      <c r="A21" s="123" t="s">
        <v>236</v>
      </c>
      <c r="B21" s="226">
        <f>'[1]Podklady RZ'!B37</f>
        <v>0</v>
      </c>
      <c r="C21" s="150">
        <f>'[1]Podklady RZ'!C37</f>
        <v>0</v>
      </c>
      <c r="D21" s="227">
        <f>'[1]Podklady RZ'!D37</f>
        <v>0</v>
      </c>
      <c r="E21" s="150">
        <f>'[1]Podklady RZ'!E37</f>
        <v>0</v>
      </c>
      <c r="F21" s="150">
        <f>'[1]Podklady RZ'!F37</f>
        <v>0</v>
      </c>
      <c r="G21" s="150">
        <f>'[1]Podklady RZ'!G37</f>
        <v>0</v>
      </c>
      <c r="H21" s="226">
        <f>'[1]Podklady RZ'!H37</f>
        <v>0</v>
      </c>
      <c r="I21" s="150">
        <f>'[1]Podklady RZ'!I37</f>
        <v>0</v>
      </c>
      <c r="J21" s="227">
        <f>'[1]Podklady RZ'!J37</f>
        <v>0</v>
      </c>
      <c r="K21" s="226">
        <f>'[1]Podklady RZ'!K37</f>
        <v>0</v>
      </c>
      <c r="L21" s="150">
        <f>'[1]Podklady RZ'!L37</f>
        <v>0</v>
      </c>
      <c r="M21" s="227">
        <f>'[1]Podklady RZ'!M37</f>
        <v>0</v>
      </c>
      <c r="N21" s="150">
        <f t="shared" si="1"/>
        <v>0</v>
      </c>
      <c r="P21" s="121"/>
      <c r="Q21" s="98"/>
      <c r="R21" s="98"/>
      <c r="S21" s="98"/>
      <c r="T21" s="98"/>
      <c r="U21" s="93"/>
    </row>
    <row r="22" spans="1:21">
      <c r="A22" s="123" t="s">
        <v>237</v>
      </c>
      <c r="B22" s="226">
        <f>'[1]Podklady RZ'!B38</f>
        <v>99.600459999999998</v>
      </c>
      <c r="C22" s="150">
        <f>'[1]Podklady RZ'!C38</f>
        <v>17.517047999999999</v>
      </c>
      <c r="D22" s="227">
        <f>'[1]Podklady RZ'!D38</f>
        <v>39.298225999999985</v>
      </c>
      <c r="E22" s="150">
        <f>'[1]Podklady RZ'!E38</f>
        <v>35.437993000000013</v>
      </c>
      <c r="F22" s="150">
        <f>'[1]Podklady RZ'!F38</f>
        <v>4.1047709999999986</v>
      </c>
      <c r="G22" s="150">
        <f>'[1]Podklady RZ'!G38</f>
        <v>8.7214269999999985</v>
      </c>
      <c r="H22" s="226">
        <f>'[1]Podklady RZ'!H38</f>
        <v>6.6122370000000004</v>
      </c>
      <c r="I22" s="150">
        <f>'[1]Podklady RZ'!I38</f>
        <v>2.7511669999999993</v>
      </c>
      <c r="J22" s="227">
        <f>'[1]Podklady RZ'!J38</f>
        <v>5.2599039999999979</v>
      </c>
      <c r="K22" s="226">
        <f>'[1]Podklady RZ'!K38</f>
        <v>12.442553999999998</v>
      </c>
      <c r="L22" s="150">
        <f>'[1]Podklady RZ'!L38</f>
        <v>25.690326000000002</v>
      </c>
      <c r="M22" s="227">
        <f>'[1]Podklady RZ'!M38</f>
        <v>29.671222999999998</v>
      </c>
      <c r="N22" s="150">
        <f t="shared" si="1"/>
        <v>287.10733600000003</v>
      </c>
      <c r="P22" s="121"/>
      <c r="Q22" s="98"/>
      <c r="R22" s="98"/>
      <c r="S22" s="98"/>
      <c r="T22" s="98"/>
      <c r="U22" s="93"/>
    </row>
    <row r="23" spans="1:21">
      <c r="A23" s="123" t="s">
        <v>238</v>
      </c>
      <c r="B23" s="226">
        <f>'[1]Podklady RZ'!B39</f>
        <v>4267.8866970982135</v>
      </c>
      <c r="C23" s="150">
        <f>'[1]Podklady RZ'!C39</f>
        <v>2839.5204447152119</v>
      </c>
      <c r="D23" s="227">
        <f>'[1]Podklady RZ'!D39</f>
        <v>2562.1190538349897</v>
      </c>
      <c r="E23" s="150">
        <f>'[1]Podklady RZ'!E39</f>
        <v>1814.1145068755311</v>
      </c>
      <c r="F23" s="150">
        <f>'[1]Podklady RZ'!F39</f>
        <v>1301.7626111184959</v>
      </c>
      <c r="G23" s="150">
        <f>'[1]Podklady RZ'!G39</f>
        <v>1150.6344229206386</v>
      </c>
      <c r="H23" s="226">
        <f>'[1]Podklady RZ'!H39</f>
        <v>1252.6777333167581</v>
      </c>
      <c r="I23" s="150">
        <f>'[1]Podklady RZ'!I39</f>
        <v>1284.5344974524489</v>
      </c>
      <c r="J23" s="227">
        <f>'[1]Podklady RZ'!J39</f>
        <v>1463.2458226665344</v>
      </c>
      <c r="K23" s="226">
        <f>'[1]Podklady RZ'!K39</f>
        <v>2448.6289709994271</v>
      </c>
      <c r="L23" s="150">
        <f>'[1]Podklady RZ'!L39</f>
        <v>3468.8709507417948</v>
      </c>
      <c r="M23" s="227">
        <f>'[1]Podklady RZ'!M39</f>
        <v>3966.9016182599562</v>
      </c>
      <c r="N23" s="150">
        <f t="shared" si="1"/>
        <v>27820.89733</v>
      </c>
      <c r="P23" s="91"/>
      <c r="Q23" s="98"/>
      <c r="R23" s="98"/>
      <c r="S23" s="98"/>
      <c r="T23" s="98"/>
      <c r="U23" s="93"/>
    </row>
    <row r="24" spans="1:21" s="69" customFormat="1" ht="11.25">
      <c r="A24" s="151"/>
      <c r="B24" s="4"/>
      <c r="C24" s="4"/>
      <c r="D24" s="4"/>
      <c r="E24" s="4"/>
      <c r="F24" s="4"/>
      <c r="G24" s="4"/>
      <c r="H24" s="4"/>
      <c r="I24" s="4"/>
      <c r="J24" s="4"/>
      <c r="K24" s="4"/>
      <c r="L24" s="4"/>
      <c r="M24" s="4"/>
      <c r="N24" s="3"/>
      <c r="P24" s="102"/>
      <c r="Q24" s="102"/>
      <c r="R24" s="102"/>
      <c r="S24" s="102"/>
      <c r="T24" s="102"/>
      <c r="U24" s="105"/>
    </row>
    <row r="25" spans="1:21">
      <c r="A25" s="92" t="s">
        <v>23</v>
      </c>
      <c r="B25" s="24">
        <f>+N8</f>
        <v>25582.311690999999</v>
      </c>
      <c r="C25" s="140"/>
      <c r="D25" s="140"/>
      <c r="E25" s="140"/>
      <c r="F25" s="140"/>
      <c r="G25" s="140"/>
      <c r="H25" s="140"/>
      <c r="I25" s="140"/>
      <c r="J25" s="140"/>
      <c r="K25" s="140"/>
      <c r="L25" s="140"/>
      <c r="M25" s="140"/>
    </row>
    <row r="26" spans="1:21">
      <c r="A26" s="92" t="s">
        <v>22</v>
      </c>
      <c r="B26" s="24">
        <f t="shared" ref="B26:B40" si="3">+N9</f>
        <v>4041.2500649999993</v>
      </c>
      <c r="C26" s="109"/>
      <c r="D26" s="109"/>
      <c r="E26" s="109"/>
      <c r="F26" s="109"/>
      <c r="G26" s="109"/>
      <c r="H26" s="109"/>
      <c r="I26" s="109"/>
      <c r="J26" s="109"/>
      <c r="K26" s="109"/>
      <c r="L26" s="109"/>
      <c r="M26" s="109"/>
    </row>
    <row r="27" spans="1:21">
      <c r="A27" s="92" t="s">
        <v>21</v>
      </c>
      <c r="B27" s="24">
        <f t="shared" si="3"/>
        <v>7863.5292430000009</v>
      </c>
      <c r="C27" s="223"/>
      <c r="D27" s="223"/>
      <c r="E27" s="223"/>
      <c r="F27" s="223"/>
      <c r="G27" s="223"/>
      <c r="H27" s="223"/>
      <c r="I27" s="223"/>
      <c r="J27" s="223"/>
      <c r="K27" s="223"/>
      <c r="L27" s="223"/>
      <c r="M27" s="223"/>
      <c r="N27" s="8"/>
    </row>
    <row r="28" spans="1:21">
      <c r="A28" s="92" t="s">
        <v>38</v>
      </c>
      <c r="B28" s="24">
        <f t="shared" si="3"/>
        <v>114.43648999999999</v>
      </c>
      <c r="C28" s="223"/>
      <c r="D28" s="223"/>
      <c r="E28" s="223"/>
      <c r="F28" s="223"/>
      <c r="G28" s="223"/>
      <c r="H28" s="223"/>
      <c r="I28" s="223"/>
      <c r="J28" s="223"/>
      <c r="K28" s="223"/>
      <c r="L28" s="223"/>
      <c r="M28" s="223"/>
      <c r="N28" s="8"/>
    </row>
    <row r="29" spans="1:21">
      <c r="A29" s="92" t="s">
        <v>39</v>
      </c>
      <c r="B29" s="24">
        <f t="shared" si="3"/>
        <v>101.13557500000002</v>
      </c>
      <c r="C29" s="109"/>
      <c r="D29" s="109"/>
      <c r="E29" s="109"/>
      <c r="F29" s="109"/>
      <c r="G29" s="109"/>
      <c r="H29" s="109"/>
      <c r="I29" s="109"/>
      <c r="J29" s="109"/>
      <c r="K29" s="109"/>
      <c r="L29" s="109"/>
      <c r="M29" s="109"/>
    </row>
    <row r="30" spans="1:21">
      <c r="A30" s="92" t="s">
        <v>40</v>
      </c>
      <c r="B30" s="24">
        <f t="shared" si="3"/>
        <v>2.0452889999999999</v>
      </c>
      <c r="C30" s="109"/>
      <c r="D30" s="109"/>
      <c r="E30" s="109"/>
      <c r="F30" s="109"/>
      <c r="G30" s="109"/>
      <c r="H30" s="109"/>
      <c r="I30" s="109"/>
      <c r="J30" s="109"/>
      <c r="K30" s="109"/>
      <c r="L30" s="109"/>
      <c r="M30" s="109"/>
    </row>
    <row r="31" spans="1:21">
      <c r="A31" s="92" t="s">
        <v>20</v>
      </c>
      <c r="B31" s="24">
        <f t="shared" si="3"/>
        <v>46818.693209999983</v>
      </c>
      <c r="C31" s="109"/>
      <c r="D31" s="109"/>
      <c r="E31" s="109"/>
      <c r="F31" s="109"/>
      <c r="G31" s="109"/>
      <c r="H31" s="109"/>
      <c r="I31" s="109"/>
      <c r="J31" s="109"/>
      <c r="K31" s="109"/>
      <c r="L31" s="109"/>
      <c r="M31" s="109"/>
    </row>
    <row r="32" spans="1:21">
      <c r="A32" s="92" t="s">
        <v>41</v>
      </c>
      <c r="B32" s="24">
        <f t="shared" si="3"/>
        <v>1585.646</v>
      </c>
      <c r="C32" s="109"/>
      <c r="D32" s="109"/>
      <c r="E32" s="109"/>
      <c r="F32" s="109"/>
      <c r="G32" s="109"/>
      <c r="H32" s="109"/>
      <c r="I32" s="109"/>
      <c r="J32" s="109"/>
      <c r="K32" s="109"/>
      <c r="L32" s="109"/>
      <c r="M32" s="109"/>
    </row>
    <row r="33" spans="1:13">
      <c r="A33" s="92" t="s">
        <v>19</v>
      </c>
      <c r="B33" s="24">
        <f t="shared" si="3"/>
        <v>5.5999999999999994E-2</v>
      </c>
      <c r="C33" s="109"/>
      <c r="D33" s="109"/>
      <c r="E33" s="109"/>
      <c r="F33" s="109"/>
      <c r="G33" s="109"/>
      <c r="H33" s="109"/>
      <c r="I33" s="109"/>
      <c r="J33" s="109"/>
      <c r="K33" s="109"/>
      <c r="L33" s="109"/>
      <c r="M33" s="109"/>
    </row>
    <row r="34" spans="1:13">
      <c r="A34" s="92" t="s">
        <v>18</v>
      </c>
      <c r="B34" s="24">
        <f t="shared" si="3"/>
        <v>6731.5987009999999</v>
      </c>
      <c r="C34" s="109"/>
      <c r="D34" s="109"/>
      <c r="E34" s="109"/>
      <c r="F34" s="109"/>
      <c r="G34" s="109"/>
      <c r="H34" s="109"/>
      <c r="I34" s="109"/>
      <c r="J34" s="109"/>
      <c r="K34" s="109"/>
      <c r="L34" s="109"/>
      <c r="M34" s="109"/>
    </row>
    <row r="35" spans="1:13">
      <c r="A35" s="92" t="s">
        <v>17</v>
      </c>
      <c r="B35" s="24">
        <f t="shared" si="3"/>
        <v>247.14933000000002</v>
      </c>
      <c r="C35" s="109"/>
      <c r="D35" s="109"/>
      <c r="E35" s="109"/>
      <c r="F35" s="109"/>
      <c r="G35" s="109"/>
      <c r="H35" s="109"/>
      <c r="I35" s="109"/>
      <c r="J35" s="109"/>
      <c r="K35" s="109"/>
      <c r="L35" s="109"/>
      <c r="M35" s="109"/>
    </row>
    <row r="36" spans="1:13">
      <c r="A36" s="92" t="s">
        <v>16</v>
      </c>
      <c r="B36" s="24">
        <f t="shared" si="3"/>
        <v>4961.4624480000002</v>
      </c>
      <c r="C36" s="109"/>
      <c r="D36" s="109"/>
      <c r="E36" s="109"/>
      <c r="F36" s="109"/>
      <c r="G36" s="109"/>
      <c r="H36" s="109"/>
      <c r="I36" s="109"/>
      <c r="J36" s="109"/>
      <c r="K36" s="109"/>
      <c r="L36" s="109"/>
      <c r="M36" s="109"/>
    </row>
    <row r="37" spans="1:13">
      <c r="A37" s="92" t="s">
        <v>15</v>
      </c>
      <c r="B37" s="24">
        <f t="shared" si="3"/>
        <v>6679.5433199999998</v>
      </c>
      <c r="C37" s="109"/>
      <c r="D37" s="109"/>
      <c r="E37" s="109"/>
      <c r="F37" s="109"/>
      <c r="G37" s="109"/>
      <c r="H37" s="109"/>
      <c r="I37" s="109"/>
      <c r="J37" s="109"/>
      <c r="K37" s="109"/>
      <c r="L37" s="109"/>
      <c r="M37" s="109"/>
    </row>
    <row r="38" spans="1:13">
      <c r="A38" s="92" t="s">
        <v>0</v>
      </c>
      <c r="B38" s="24">
        <f t="shared" si="3"/>
        <v>0</v>
      </c>
      <c r="C38" s="109"/>
      <c r="D38" s="109"/>
      <c r="E38" s="109"/>
      <c r="F38" s="109"/>
      <c r="G38" s="109"/>
      <c r="H38" s="109"/>
      <c r="I38" s="109"/>
      <c r="J38" s="109"/>
      <c r="K38" s="109"/>
      <c r="L38" s="109"/>
      <c r="M38" s="109"/>
    </row>
    <row r="39" spans="1:13">
      <c r="A39" s="92" t="s">
        <v>14</v>
      </c>
      <c r="B39" s="24">
        <f t="shared" si="3"/>
        <v>287.10733600000003</v>
      </c>
      <c r="C39" s="109"/>
      <c r="D39" s="109"/>
      <c r="E39" s="109"/>
      <c r="F39" s="109"/>
      <c r="G39" s="109"/>
      <c r="H39" s="109"/>
      <c r="I39" s="109"/>
      <c r="J39" s="109"/>
      <c r="K39" s="109"/>
      <c r="L39" s="109"/>
      <c r="M39" s="109"/>
    </row>
    <row r="40" spans="1:13">
      <c r="A40" s="92" t="s">
        <v>13</v>
      </c>
      <c r="B40" s="24">
        <f t="shared" si="3"/>
        <v>27820.89733</v>
      </c>
      <c r="C40" s="109"/>
      <c r="D40" s="109"/>
      <c r="E40" s="109"/>
      <c r="F40" s="109"/>
      <c r="G40" s="109"/>
      <c r="H40" s="109"/>
      <c r="I40" s="109"/>
      <c r="J40" s="109"/>
      <c r="K40" s="109"/>
      <c r="L40" s="109"/>
      <c r="M40" s="109"/>
    </row>
  </sheetData>
  <mergeCells count="11">
    <mergeCell ref="A4:A5"/>
    <mergeCell ref="B4:D4"/>
    <mergeCell ref="E4:G4"/>
    <mergeCell ref="H4:J4"/>
    <mergeCell ref="K4:M4"/>
    <mergeCell ref="N6:N7"/>
    <mergeCell ref="A6:A7"/>
    <mergeCell ref="B6:D6"/>
    <mergeCell ref="E6:G6"/>
    <mergeCell ref="H6:J6"/>
    <mergeCell ref="K6:M6"/>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5">
    <tabColor rgb="FF92D050"/>
  </sheetPr>
  <dimension ref="A1:U35"/>
  <sheetViews>
    <sheetView showGridLines="0" view="pageBreakPreview" zoomScaleNormal="70" zoomScaleSheetLayoutView="100" workbookViewId="0">
      <selection activeCell="R40" sqref="R40"/>
    </sheetView>
  </sheetViews>
  <sheetFormatPr defaultColWidth="9.140625" defaultRowHeight="12"/>
  <cols>
    <col min="1" max="1" width="21.5703125" style="7" customWidth="1"/>
    <col min="2" max="4" width="8.28515625" style="7" customWidth="1"/>
    <col min="5" max="13" width="9.5703125" style="7" customWidth="1"/>
    <col min="14" max="14" width="10.42578125" style="7" customWidth="1"/>
    <col min="15" max="16384" width="9.140625" style="7"/>
  </cols>
  <sheetData>
    <row r="1" spans="1:21" ht="18">
      <c r="A1" s="193" t="s">
        <v>239</v>
      </c>
      <c r="N1" s="195" t="str">
        <f>'3'!N1</f>
        <v>2022</v>
      </c>
    </row>
    <row r="2" spans="1:21" ht="6" customHeight="1"/>
    <row r="3" spans="1:21">
      <c r="A3" s="270"/>
      <c r="B3" s="271" t="s">
        <v>198</v>
      </c>
      <c r="C3" s="272"/>
      <c r="D3" s="273"/>
      <c r="E3" s="271" t="s">
        <v>199</v>
      </c>
      <c r="F3" s="272"/>
      <c r="G3" s="273"/>
      <c r="H3" s="271" t="s">
        <v>200</v>
      </c>
      <c r="I3" s="272"/>
      <c r="J3" s="273"/>
      <c r="K3" s="271" t="s">
        <v>201</v>
      </c>
      <c r="L3" s="272"/>
      <c r="M3" s="273"/>
      <c r="N3" s="171" t="s">
        <v>214</v>
      </c>
    </row>
    <row r="4" spans="1:21">
      <c r="A4" s="270"/>
      <c r="B4" s="224" t="s">
        <v>202</v>
      </c>
      <c r="C4" s="154" t="s">
        <v>203</v>
      </c>
      <c r="D4" s="225" t="s">
        <v>204</v>
      </c>
      <c r="E4" s="224" t="s">
        <v>205</v>
      </c>
      <c r="F4" s="154" t="s">
        <v>206</v>
      </c>
      <c r="G4" s="225" t="s">
        <v>207</v>
      </c>
      <c r="H4" s="224" t="s">
        <v>208</v>
      </c>
      <c r="I4" s="154" t="s">
        <v>209</v>
      </c>
      <c r="J4" s="225" t="s">
        <v>210</v>
      </c>
      <c r="K4" s="224" t="s">
        <v>211</v>
      </c>
      <c r="L4" s="154" t="s">
        <v>212</v>
      </c>
      <c r="M4" s="225" t="s">
        <v>213</v>
      </c>
      <c r="N4" s="155"/>
    </row>
    <row r="5" spans="1:21">
      <c r="A5" s="275" t="s">
        <v>215</v>
      </c>
      <c r="B5" s="276">
        <f>SUM(B6:D6)</f>
        <v>44946.430122999998</v>
      </c>
      <c r="C5" s="265"/>
      <c r="D5" s="277"/>
      <c r="E5" s="276">
        <f t="shared" ref="E5" si="0">SUM(E6:G6)</f>
        <v>25432.945527</v>
      </c>
      <c r="F5" s="265"/>
      <c r="G5" s="277"/>
      <c r="H5" s="276">
        <f t="shared" ref="H5" si="1">SUM(H6:J6)</f>
        <v>20203.737184000001</v>
      </c>
      <c r="I5" s="265"/>
      <c r="J5" s="277"/>
      <c r="K5" s="276">
        <f t="shared" ref="K5" si="2">SUM(K6:M6)</f>
        <v>42253.749194000004</v>
      </c>
      <c r="L5" s="265"/>
      <c r="M5" s="277"/>
      <c r="N5" s="265">
        <f>SUM(N7:N20)</f>
        <v>132836.862028</v>
      </c>
    </row>
    <row r="6" spans="1:21">
      <c r="A6" s="275"/>
      <c r="B6" s="228">
        <f>SUM(B7:B20)</f>
        <v>18457.258576000004</v>
      </c>
      <c r="C6" s="153">
        <f t="shared" ref="C6:M6" si="3">SUM(C7:C20)</f>
        <v>13612.464885999998</v>
      </c>
      <c r="D6" s="229">
        <f t="shared" si="3"/>
        <v>12876.706660999998</v>
      </c>
      <c r="E6" s="228">
        <f t="shared" si="3"/>
        <v>10308.782688999998</v>
      </c>
      <c r="F6" s="153">
        <f t="shared" si="3"/>
        <v>8104.0154729999995</v>
      </c>
      <c r="G6" s="229">
        <f t="shared" si="3"/>
        <v>7020.1473649999998</v>
      </c>
      <c r="H6" s="228">
        <f t="shared" si="3"/>
        <v>6486.0417599999992</v>
      </c>
      <c r="I6" s="153">
        <f t="shared" si="3"/>
        <v>6271.9956180000017</v>
      </c>
      <c r="J6" s="229">
        <f t="shared" si="3"/>
        <v>7445.6998060000005</v>
      </c>
      <c r="K6" s="228">
        <f t="shared" si="3"/>
        <v>10568.480660000001</v>
      </c>
      <c r="L6" s="153">
        <f t="shared" si="3"/>
        <v>14913.232502000001</v>
      </c>
      <c r="M6" s="229">
        <f t="shared" si="3"/>
        <v>16772.036032</v>
      </c>
      <c r="N6" s="265"/>
      <c r="P6" s="61"/>
      <c r="Q6" s="61"/>
      <c r="R6" s="61"/>
      <c r="S6" s="61"/>
      <c r="T6" s="61"/>
    </row>
    <row r="7" spans="1:21">
      <c r="A7" s="123" t="s">
        <v>166</v>
      </c>
      <c r="B7" s="226">
        <f>'[1]Podklady RZ'!B47</f>
        <v>709.83696699999985</v>
      </c>
      <c r="C7" s="150">
        <f>'[1]Podklady RZ'!C47</f>
        <v>489.3691290000001</v>
      </c>
      <c r="D7" s="227">
        <f>'[1]Podklady RZ'!D47</f>
        <v>441.84842499999996</v>
      </c>
      <c r="E7" s="226">
        <f>'[1]Podklady RZ'!E47</f>
        <v>344.88409499999995</v>
      </c>
      <c r="F7" s="150">
        <f>'[1]Podklady RZ'!F47</f>
        <v>252.18253299999998</v>
      </c>
      <c r="G7" s="227">
        <f>'[1]Podklady RZ'!G47</f>
        <v>196.37544199999999</v>
      </c>
      <c r="H7" s="226">
        <f>'[1]Podklady RZ'!H47</f>
        <v>243.70063200000004</v>
      </c>
      <c r="I7" s="150">
        <f>'[1]Podklady RZ'!I47</f>
        <v>201.72032999999996</v>
      </c>
      <c r="J7" s="227">
        <f>'[1]Podklady RZ'!J47</f>
        <v>205.13895399999993</v>
      </c>
      <c r="K7" s="226">
        <f>'[1]Podklady RZ'!K47</f>
        <v>447.70486500000004</v>
      </c>
      <c r="L7" s="150">
        <f>'[1]Podklady RZ'!L47</f>
        <v>570.2993110000001</v>
      </c>
      <c r="M7" s="227">
        <f>'[1]Podklady RZ'!M47</f>
        <v>642.20258899999999</v>
      </c>
      <c r="N7" s="150">
        <f>SUM(B7:M7)</f>
        <v>4745.2632720000001</v>
      </c>
      <c r="P7" s="39"/>
      <c r="Q7" s="98"/>
      <c r="R7" s="98"/>
      <c r="S7" s="98"/>
      <c r="T7" s="98"/>
      <c r="U7" s="93"/>
    </row>
    <row r="8" spans="1:21">
      <c r="A8" s="123" t="s">
        <v>240</v>
      </c>
      <c r="B8" s="226">
        <f>'[1]Podklady RZ'!B48</f>
        <v>968.58602799999926</v>
      </c>
      <c r="C8" s="150">
        <f>'[1]Podklady RZ'!C48</f>
        <v>691.68114800000012</v>
      </c>
      <c r="D8" s="227">
        <f>'[1]Podklady RZ'!D48</f>
        <v>644.13819699999976</v>
      </c>
      <c r="E8" s="226">
        <f>'[1]Podklady RZ'!E48</f>
        <v>499.10301100000021</v>
      </c>
      <c r="F8" s="150">
        <f>'[1]Podklady RZ'!F48</f>
        <v>355.47183700000005</v>
      </c>
      <c r="G8" s="227">
        <f>'[1]Podklady RZ'!G48</f>
        <v>262.86066499999998</v>
      </c>
      <c r="H8" s="226">
        <f>'[1]Podklady RZ'!H48</f>
        <v>246.66564699999992</v>
      </c>
      <c r="I8" s="150">
        <f>'[1]Podklady RZ'!I48</f>
        <v>253.93849300000005</v>
      </c>
      <c r="J8" s="227">
        <f>'[1]Podklady RZ'!J48</f>
        <v>333.38459000000012</v>
      </c>
      <c r="K8" s="226">
        <f>'[1]Podklady RZ'!K48</f>
        <v>537.02471300000002</v>
      </c>
      <c r="L8" s="150">
        <f>'[1]Podklady RZ'!L48</f>
        <v>758.7670840000003</v>
      </c>
      <c r="M8" s="227">
        <f>'[1]Podklady RZ'!M48</f>
        <v>869.11883599999965</v>
      </c>
      <c r="N8" s="150">
        <f t="shared" ref="N8:N20" si="4">SUM(B8:M8)</f>
        <v>6420.7402489999986</v>
      </c>
      <c r="P8" s="39"/>
      <c r="Q8" s="98"/>
      <c r="R8" s="98"/>
      <c r="S8" s="98"/>
      <c r="T8" s="98"/>
      <c r="U8" s="93"/>
    </row>
    <row r="9" spans="1:21">
      <c r="A9" s="123" t="s">
        <v>241</v>
      </c>
      <c r="B9" s="226">
        <f>'[1]Podklady RZ'!B49</f>
        <v>1054.9490259999998</v>
      </c>
      <c r="C9" s="150">
        <f>'[1]Podklady RZ'!C49</f>
        <v>701.84169299999996</v>
      </c>
      <c r="D9" s="227">
        <f>'[1]Podklady RZ'!D49</f>
        <v>646.04975900000045</v>
      </c>
      <c r="E9" s="226">
        <f>'[1]Podklady RZ'!E49</f>
        <v>459.6152839999998</v>
      </c>
      <c r="F9" s="150">
        <f>'[1]Podklady RZ'!F49</f>
        <v>335.29356399999966</v>
      </c>
      <c r="G9" s="227">
        <f>'[1]Podklady RZ'!G49</f>
        <v>277.48238900000013</v>
      </c>
      <c r="H9" s="226">
        <f>'[1]Podklady RZ'!H49</f>
        <v>259.60013000000015</v>
      </c>
      <c r="I9" s="150">
        <f>'[1]Podklady RZ'!I49</f>
        <v>256.44718899999992</v>
      </c>
      <c r="J9" s="227">
        <f>'[1]Podklady RZ'!J49</f>
        <v>324.20441999999991</v>
      </c>
      <c r="K9" s="226">
        <f>'[1]Podklady RZ'!K49</f>
        <v>596.70037499999955</v>
      </c>
      <c r="L9" s="150">
        <f>'[1]Podklady RZ'!L49</f>
        <v>880.86294999999961</v>
      </c>
      <c r="M9" s="227">
        <f>'[1]Podklady RZ'!M49</f>
        <v>1022.1245539999996</v>
      </c>
      <c r="N9" s="150">
        <f t="shared" si="4"/>
        <v>6815.1713329999993</v>
      </c>
      <c r="P9" s="39"/>
      <c r="Q9" s="98"/>
      <c r="R9" s="98"/>
      <c r="S9" s="98"/>
      <c r="T9" s="98"/>
      <c r="U9" s="93"/>
    </row>
    <row r="10" spans="1:21">
      <c r="A10" s="123" t="s">
        <v>242</v>
      </c>
      <c r="B10" s="226">
        <f>'[1]Podklady RZ'!B50</f>
        <v>856.57304399999998</v>
      </c>
      <c r="C10" s="150">
        <f>'[1]Podklady RZ'!C50</f>
        <v>714.36007300000017</v>
      </c>
      <c r="D10" s="227">
        <f>'[1]Podklady RZ'!D50</f>
        <v>688.43884100000002</v>
      </c>
      <c r="E10" s="226">
        <f>'[1]Podklady RZ'!E50</f>
        <v>609.22500699999989</v>
      </c>
      <c r="F10" s="150">
        <f>'[1]Podklady RZ'!F50</f>
        <v>464.44853000000001</v>
      </c>
      <c r="G10" s="227">
        <f>'[1]Podklady RZ'!G50</f>
        <v>312.19961800000004</v>
      </c>
      <c r="H10" s="226">
        <f>'[1]Podklady RZ'!H50</f>
        <v>315.69650099999996</v>
      </c>
      <c r="I10" s="150">
        <f>'[1]Podklady RZ'!I50</f>
        <v>171.56165099999998</v>
      </c>
      <c r="J10" s="227">
        <f>'[1]Podklady RZ'!J50</f>
        <v>308.77924100000007</v>
      </c>
      <c r="K10" s="226">
        <f>'[1]Podklady RZ'!K50</f>
        <v>503.52574500000003</v>
      </c>
      <c r="L10" s="150">
        <f>'[1]Podklady RZ'!L50</f>
        <v>664.29413900000009</v>
      </c>
      <c r="M10" s="227">
        <f>'[1]Podklady RZ'!M50</f>
        <v>743.9230220000004</v>
      </c>
      <c r="N10" s="150">
        <f t="shared" si="4"/>
        <v>6353.0254120000009</v>
      </c>
      <c r="P10" s="39"/>
      <c r="Q10" s="98"/>
      <c r="R10" s="98"/>
      <c r="S10" s="98"/>
      <c r="T10" s="98"/>
      <c r="U10" s="93"/>
    </row>
    <row r="11" spans="1:21">
      <c r="A11" s="123" t="s">
        <v>170</v>
      </c>
      <c r="B11" s="226">
        <f>'[1]Podklady RZ'!B51</f>
        <v>490.56129800000014</v>
      </c>
      <c r="C11" s="150">
        <f>'[1]Podklady RZ'!C51</f>
        <v>365.21910999999994</v>
      </c>
      <c r="D11" s="227">
        <f>'[1]Podklady RZ'!D51</f>
        <v>353.43575800000008</v>
      </c>
      <c r="E11" s="226">
        <f>'[1]Podklady RZ'!E51</f>
        <v>285.72110199999997</v>
      </c>
      <c r="F11" s="150">
        <f>'[1]Podklady RZ'!F51</f>
        <v>214.44579300000004</v>
      </c>
      <c r="G11" s="227">
        <f>'[1]Podklady RZ'!G51</f>
        <v>172.24143899999999</v>
      </c>
      <c r="H11" s="226">
        <f>'[1]Podklady RZ'!H51</f>
        <v>126.72406899999997</v>
      </c>
      <c r="I11" s="150">
        <f>'[1]Podklady RZ'!I51</f>
        <v>157.06299399999995</v>
      </c>
      <c r="J11" s="227">
        <f>'[1]Podklady RZ'!J51</f>
        <v>206.44005100000004</v>
      </c>
      <c r="K11" s="226">
        <f>'[1]Podklady RZ'!K51</f>
        <v>297.81591900000006</v>
      </c>
      <c r="L11" s="150">
        <f>'[1]Podklady RZ'!L51</f>
        <v>408.27791400000007</v>
      </c>
      <c r="M11" s="227">
        <f>'[1]Podklady RZ'!M51</f>
        <v>453.65003699999994</v>
      </c>
      <c r="N11" s="150">
        <f t="shared" si="4"/>
        <v>3531.5954840000004</v>
      </c>
      <c r="P11" s="39"/>
      <c r="Q11" s="98"/>
      <c r="R11" s="98"/>
      <c r="S11" s="98"/>
      <c r="T11" s="98"/>
      <c r="U11" s="93"/>
    </row>
    <row r="12" spans="1:21">
      <c r="A12" s="123" t="s">
        <v>243</v>
      </c>
      <c r="B12" s="226">
        <f>'[1]Podklady RZ'!B52</f>
        <v>624.10397599999988</v>
      </c>
      <c r="C12" s="150">
        <f>'[1]Podklady RZ'!C52</f>
        <v>400.32144900000009</v>
      </c>
      <c r="D12" s="227">
        <f>'[1]Podklady RZ'!D52</f>
        <v>364.19347599999998</v>
      </c>
      <c r="E12" s="226">
        <f>'[1]Podklady RZ'!E52</f>
        <v>298.14970699999992</v>
      </c>
      <c r="F12" s="150">
        <f>'[1]Podklady RZ'!F52</f>
        <v>210.21280800000002</v>
      </c>
      <c r="G12" s="227">
        <f>'[1]Podklady RZ'!G52</f>
        <v>184.26495200000002</v>
      </c>
      <c r="H12" s="226">
        <f>'[1]Podklady RZ'!H52</f>
        <v>159.34067200000001</v>
      </c>
      <c r="I12" s="150">
        <f>'[1]Podklady RZ'!I52</f>
        <v>165.58306800000003</v>
      </c>
      <c r="J12" s="227">
        <f>'[1]Podklady RZ'!J52</f>
        <v>271.45912799999996</v>
      </c>
      <c r="K12" s="226">
        <f>'[1]Podklady RZ'!K52</f>
        <v>424.00305800000001</v>
      </c>
      <c r="L12" s="150">
        <f>'[1]Podklady RZ'!L52</f>
        <v>520.78634899999997</v>
      </c>
      <c r="M12" s="227">
        <f>'[1]Podklady RZ'!M52</f>
        <v>554.00368700000024</v>
      </c>
      <c r="N12" s="150">
        <f t="shared" si="4"/>
        <v>4176.4223300000003</v>
      </c>
      <c r="P12" s="39"/>
      <c r="Q12" s="98"/>
      <c r="R12" s="98"/>
      <c r="S12" s="98"/>
      <c r="T12" s="98"/>
      <c r="U12" s="93"/>
    </row>
    <row r="13" spans="1:21">
      <c r="A13" s="123" t="s">
        <v>244</v>
      </c>
      <c r="B13" s="226">
        <f>'[1]Podklady RZ'!B53</f>
        <v>336.69994299999985</v>
      </c>
      <c r="C13" s="150">
        <f>'[1]Podklady RZ'!C53</f>
        <v>241.64006899999998</v>
      </c>
      <c r="D13" s="227">
        <f>'[1]Podklady RZ'!D53</f>
        <v>222.05525599999996</v>
      </c>
      <c r="E13" s="226">
        <f>'[1]Podklady RZ'!E53</f>
        <v>176.52892300000002</v>
      </c>
      <c r="F13" s="150">
        <f>'[1]Podklady RZ'!F53</f>
        <v>104.03813300000003</v>
      </c>
      <c r="G13" s="227">
        <f>'[1]Podklady RZ'!G53</f>
        <v>93.603289999999944</v>
      </c>
      <c r="H13" s="226">
        <f>'[1]Podklady RZ'!H53</f>
        <v>107.61549300000001</v>
      </c>
      <c r="I13" s="150">
        <f>'[1]Podklady RZ'!I53</f>
        <v>107.62465600000002</v>
      </c>
      <c r="J13" s="227">
        <f>'[1]Podklady RZ'!J53</f>
        <v>124.13233500000004</v>
      </c>
      <c r="K13" s="226">
        <f>'[1]Podklady RZ'!K53</f>
        <v>186.40111000000002</v>
      </c>
      <c r="L13" s="150">
        <f>'[1]Podklady RZ'!L53</f>
        <v>253.41796700000006</v>
      </c>
      <c r="M13" s="227">
        <f>'[1]Podklady RZ'!M53</f>
        <v>299.07327600000013</v>
      </c>
      <c r="N13" s="150">
        <f t="shared" si="4"/>
        <v>2252.8304510000003</v>
      </c>
      <c r="P13" s="39"/>
      <c r="Q13" s="98"/>
      <c r="R13" s="98"/>
      <c r="S13" s="98"/>
      <c r="T13" s="98"/>
      <c r="U13" s="93"/>
    </row>
    <row r="14" spans="1:21">
      <c r="A14" s="123" t="s">
        <v>245</v>
      </c>
      <c r="B14" s="226">
        <f>'[1]Podklady RZ'!B54</f>
        <v>3074.3490919999999</v>
      </c>
      <c r="C14" s="150">
        <f>'[1]Podklady RZ'!C54</f>
        <v>2261.8771180000008</v>
      </c>
      <c r="D14" s="227">
        <f>'[1]Podklady RZ'!D54</f>
        <v>2225.5582199999999</v>
      </c>
      <c r="E14" s="226">
        <f>'[1]Podklady RZ'!E54</f>
        <v>1870.1665959999998</v>
      </c>
      <c r="F14" s="150">
        <f>'[1]Podklady RZ'!F54</f>
        <v>1496.1469239999997</v>
      </c>
      <c r="G14" s="227">
        <f>'[1]Podklady RZ'!G54</f>
        <v>1400.8250829999995</v>
      </c>
      <c r="H14" s="226">
        <f>'[1]Podklady RZ'!H54</f>
        <v>1321.0558309999994</v>
      </c>
      <c r="I14" s="150">
        <f>'[1]Podklady RZ'!I54</f>
        <v>1223.596038000001</v>
      </c>
      <c r="J14" s="227">
        <f>'[1]Podklady RZ'!J54</f>
        <v>1290.4322760000005</v>
      </c>
      <c r="K14" s="226">
        <f>'[1]Podklady RZ'!K54</f>
        <v>1675.5308000000007</v>
      </c>
      <c r="L14" s="150">
        <f>'[1]Podklady RZ'!L54</f>
        <v>2529.9786650000001</v>
      </c>
      <c r="M14" s="227">
        <f>'[1]Podklady RZ'!M54</f>
        <v>2862.4361590000003</v>
      </c>
      <c r="N14" s="150">
        <f t="shared" si="4"/>
        <v>23231.952802</v>
      </c>
      <c r="P14" s="39"/>
      <c r="Q14" s="98"/>
      <c r="R14" s="98"/>
      <c r="S14" s="98"/>
      <c r="T14" s="98"/>
      <c r="U14" s="107"/>
    </row>
    <row r="15" spans="1:21">
      <c r="A15" s="123" t="s">
        <v>246</v>
      </c>
      <c r="B15" s="226">
        <f>'[1]Podklady RZ'!B55</f>
        <v>895.62366999999983</v>
      </c>
      <c r="C15" s="150">
        <f>'[1]Podklady RZ'!C55</f>
        <v>568.33557499999995</v>
      </c>
      <c r="D15" s="227">
        <f>'[1]Podklady RZ'!D55</f>
        <v>534.1886079999997</v>
      </c>
      <c r="E15" s="226">
        <f>'[1]Podklady RZ'!E55</f>
        <v>433.95242900000011</v>
      </c>
      <c r="F15" s="150">
        <f>'[1]Podklady RZ'!F55</f>
        <v>338.14210199999997</v>
      </c>
      <c r="G15" s="227">
        <f>'[1]Podklady RZ'!G55</f>
        <v>285.647513</v>
      </c>
      <c r="H15" s="226">
        <f>'[1]Podklady RZ'!H55</f>
        <v>273.14855800000004</v>
      </c>
      <c r="I15" s="150">
        <f>'[1]Podklady RZ'!I55</f>
        <v>286.56148400000006</v>
      </c>
      <c r="J15" s="227">
        <f>'[1]Podklady RZ'!J55</f>
        <v>315.5800779999999</v>
      </c>
      <c r="K15" s="226">
        <f>'[1]Podklady RZ'!K55</f>
        <v>486.45006399999988</v>
      </c>
      <c r="L15" s="150">
        <f>'[1]Podklady RZ'!L55</f>
        <v>680.40449700000011</v>
      </c>
      <c r="M15" s="227">
        <f>'[1]Podklady RZ'!M55</f>
        <v>772.69207699999947</v>
      </c>
      <c r="N15" s="150">
        <f t="shared" si="4"/>
        <v>5870.7266549999986</v>
      </c>
      <c r="P15" s="39"/>
      <c r="Q15" s="98"/>
      <c r="R15" s="98"/>
      <c r="S15" s="98"/>
      <c r="T15" s="98"/>
      <c r="U15" s="93"/>
    </row>
    <row r="16" spans="1:21">
      <c r="A16" s="123" t="s">
        <v>247</v>
      </c>
      <c r="B16" s="226">
        <f>'[1]Podklady RZ'!B56</f>
        <v>905.22088800000006</v>
      </c>
      <c r="C16" s="150">
        <f>'[1]Podklady RZ'!C56</f>
        <v>651.79479099999992</v>
      </c>
      <c r="D16" s="227">
        <f>'[1]Podklady RZ'!D56</f>
        <v>589.41321800000003</v>
      </c>
      <c r="E16" s="226">
        <f>'[1]Podklady RZ'!E56</f>
        <v>445.46183599999995</v>
      </c>
      <c r="F16" s="150">
        <f>'[1]Podklady RZ'!F56</f>
        <v>283.20928900000007</v>
      </c>
      <c r="G16" s="227">
        <f>'[1]Podklady RZ'!G56</f>
        <v>235.89685800000001</v>
      </c>
      <c r="H16" s="226">
        <f>'[1]Podklady RZ'!H56</f>
        <v>214.47707399999999</v>
      </c>
      <c r="I16" s="150">
        <f>'[1]Podklady RZ'!I56</f>
        <v>201.551603</v>
      </c>
      <c r="J16" s="227">
        <f>'[1]Podklady RZ'!J56</f>
        <v>291.91575399999994</v>
      </c>
      <c r="K16" s="226">
        <f>'[1]Podklady RZ'!K56</f>
        <v>472.83269599999994</v>
      </c>
      <c r="L16" s="150">
        <f>'[1]Podklady RZ'!L56</f>
        <v>712.21909199999993</v>
      </c>
      <c r="M16" s="227">
        <f>'[1]Podklady RZ'!M56</f>
        <v>829.9915010000002</v>
      </c>
      <c r="N16" s="150">
        <f t="shared" si="4"/>
        <v>5833.9846000000007</v>
      </c>
      <c r="P16" s="39"/>
      <c r="Q16" s="98"/>
      <c r="R16" s="98"/>
      <c r="S16" s="98"/>
      <c r="T16" s="98"/>
      <c r="U16" s="93"/>
    </row>
    <row r="17" spans="1:21">
      <c r="A17" s="123" t="s">
        <v>248</v>
      </c>
      <c r="B17" s="226">
        <f>'[1]Podklady RZ'!B57</f>
        <v>840.97109000000023</v>
      </c>
      <c r="C17" s="150">
        <f>'[1]Podklady RZ'!C57</f>
        <v>597.7748959999999</v>
      </c>
      <c r="D17" s="227">
        <f>'[1]Podklady RZ'!D57</f>
        <v>542.97145500000011</v>
      </c>
      <c r="E17" s="226">
        <f>'[1]Podklady RZ'!E57</f>
        <v>420.50192100000004</v>
      </c>
      <c r="F17" s="150">
        <f>'[1]Podklady RZ'!F57</f>
        <v>280.21345299999996</v>
      </c>
      <c r="G17" s="227">
        <f>'[1]Podklady RZ'!G57</f>
        <v>217.58494100000004</v>
      </c>
      <c r="H17" s="226">
        <f>'[1]Podklady RZ'!H57</f>
        <v>216.39357299999986</v>
      </c>
      <c r="I17" s="150">
        <f>'[1]Podklady RZ'!I57</f>
        <v>191.89886999999999</v>
      </c>
      <c r="J17" s="227">
        <f>'[1]Podklady RZ'!J57</f>
        <v>260.03043799999989</v>
      </c>
      <c r="K17" s="226">
        <f>'[1]Podklady RZ'!K57</f>
        <v>439.64108300000015</v>
      </c>
      <c r="L17" s="150">
        <f>'[1]Podklady RZ'!L57</f>
        <v>635.22449800000015</v>
      </c>
      <c r="M17" s="227">
        <f>'[1]Podklady RZ'!M57</f>
        <v>749.85103699999991</v>
      </c>
      <c r="N17" s="150">
        <f t="shared" si="4"/>
        <v>5393.0572549999997</v>
      </c>
      <c r="P17" s="39"/>
      <c r="Q17" s="98"/>
      <c r="R17" s="98"/>
      <c r="S17" s="98"/>
      <c r="T17" s="98"/>
      <c r="U17" s="93"/>
    </row>
    <row r="18" spans="1:21">
      <c r="A18" s="123" t="s">
        <v>249</v>
      </c>
      <c r="B18" s="226">
        <f>'[1]Podklady RZ'!B58</f>
        <v>3290.4384120000022</v>
      </c>
      <c r="C18" s="150">
        <f>'[1]Podklady RZ'!C58</f>
        <v>2402.5155899999991</v>
      </c>
      <c r="D18" s="227">
        <f>'[1]Podklady RZ'!D58</f>
        <v>2155.742236</v>
      </c>
      <c r="E18" s="226">
        <f>'[1]Podklady RZ'!E58</f>
        <v>1690.0744230000003</v>
      </c>
      <c r="F18" s="150">
        <f>'[1]Podklady RZ'!F58</f>
        <v>1264.4528690000009</v>
      </c>
      <c r="G18" s="227">
        <f>'[1]Podklady RZ'!G58</f>
        <v>1046.2269850000005</v>
      </c>
      <c r="H18" s="226">
        <f>'[1]Podklady RZ'!H58</f>
        <v>908.6346480000002</v>
      </c>
      <c r="I18" s="150">
        <f>'[1]Podklady RZ'!I58</f>
        <v>1004.0835029999996</v>
      </c>
      <c r="J18" s="227">
        <f>'[1]Podklady RZ'!J58</f>
        <v>1241.3196539999999</v>
      </c>
      <c r="K18" s="226">
        <f>'[1]Podklady RZ'!K58</f>
        <v>1972.5464879999997</v>
      </c>
      <c r="L18" s="150">
        <f>'[1]Podklady RZ'!L58</f>
        <v>2760.4758240000001</v>
      </c>
      <c r="M18" s="227">
        <f>'[1]Podklady RZ'!M58</f>
        <v>3079.2009260000004</v>
      </c>
      <c r="N18" s="150">
        <f t="shared" si="4"/>
        <v>22815.711558000006</v>
      </c>
      <c r="P18" s="39"/>
      <c r="Q18" s="98"/>
      <c r="R18" s="98"/>
      <c r="S18" s="98"/>
      <c r="T18" s="98"/>
      <c r="U18" s="93"/>
    </row>
    <row r="19" spans="1:21">
      <c r="A19" s="123" t="s">
        <v>250</v>
      </c>
      <c r="B19" s="226">
        <f>'[1]Podklady RZ'!B59</f>
        <v>3521.1846450000007</v>
      </c>
      <c r="C19" s="150">
        <f>'[1]Podklady RZ'!C59</f>
        <v>2865.3322509999989</v>
      </c>
      <c r="D19" s="227">
        <f>'[1]Podklady RZ'!D59</f>
        <v>2877.9796899999997</v>
      </c>
      <c r="E19" s="226">
        <f>'[1]Podklady RZ'!E59</f>
        <v>2255.9370979999994</v>
      </c>
      <c r="F19" s="150">
        <f>'[1]Podklady RZ'!F59</f>
        <v>2080.3625899999997</v>
      </c>
      <c r="G19" s="227">
        <f>'[1]Podklady RZ'!G59</f>
        <v>1951.0249049999998</v>
      </c>
      <c r="H19" s="226">
        <f>'[1]Podklady RZ'!H59</f>
        <v>1801.6368239999997</v>
      </c>
      <c r="I19" s="150">
        <f>'[1]Podklady RZ'!I59</f>
        <v>1740.2477930000002</v>
      </c>
      <c r="J19" s="227">
        <f>'[1]Podklady RZ'!J59</f>
        <v>1869.8115040000005</v>
      </c>
      <c r="K19" s="226">
        <f>'[1]Podklady RZ'!K59</f>
        <v>2007.3067999999996</v>
      </c>
      <c r="L19" s="150">
        <f>'[1]Podklady RZ'!L59</f>
        <v>2877.3642089999989</v>
      </c>
      <c r="M19" s="227">
        <f>'[1]Podklady RZ'!M59</f>
        <v>3142.782404999999</v>
      </c>
      <c r="N19" s="150">
        <f t="shared" si="4"/>
        <v>28990.970713999995</v>
      </c>
      <c r="P19" s="39"/>
      <c r="Q19" s="98"/>
      <c r="R19" s="98"/>
      <c r="S19" s="98"/>
      <c r="T19" s="98"/>
      <c r="U19" s="107"/>
    </row>
    <row r="20" spans="1:21">
      <c r="A20" s="123" t="s">
        <v>251</v>
      </c>
      <c r="B20" s="226">
        <f>'[1]Podklady RZ'!B60</f>
        <v>888.16049699999985</v>
      </c>
      <c r="C20" s="150">
        <f>'[1]Podklady RZ'!C60</f>
        <v>660.40199399999972</v>
      </c>
      <c r="D20" s="227">
        <f>'[1]Podklady RZ'!D60</f>
        <v>590.69352200000014</v>
      </c>
      <c r="E20" s="226">
        <f>'[1]Podklady RZ'!E60</f>
        <v>519.46125699999982</v>
      </c>
      <c r="F20" s="150">
        <f>'[1]Podklady RZ'!F60</f>
        <v>425.39504800000003</v>
      </c>
      <c r="G20" s="227">
        <f>'[1]Podklady RZ'!G60</f>
        <v>383.91328499999997</v>
      </c>
      <c r="H20" s="226">
        <f>'[1]Podklady RZ'!H60</f>
        <v>291.35210799999999</v>
      </c>
      <c r="I20" s="150">
        <f>'[1]Podklady RZ'!I60</f>
        <v>310.11794600000013</v>
      </c>
      <c r="J20" s="227">
        <f>'[1]Podklady RZ'!J60</f>
        <v>403.07138299999997</v>
      </c>
      <c r="K20" s="226">
        <f>'[1]Podklady RZ'!K60</f>
        <v>520.99694399999998</v>
      </c>
      <c r="L20" s="150">
        <f>'[1]Podklady RZ'!L60</f>
        <v>660.86000299999989</v>
      </c>
      <c r="M20" s="227">
        <f>'[1]Podklady RZ'!M60</f>
        <v>750.98592599999984</v>
      </c>
      <c r="N20" s="150">
        <f t="shared" si="4"/>
        <v>6405.4099129999995</v>
      </c>
      <c r="P20" s="39"/>
      <c r="Q20" s="98"/>
      <c r="R20" s="98"/>
      <c r="S20" s="98"/>
      <c r="T20" s="98"/>
      <c r="U20" s="93"/>
    </row>
    <row r="21" spans="1:21">
      <c r="A21" s="4"/>
      <c r="N21" s="3"/>
      <c r="P21" s="101"/>
      <c r="Q21" s="101"/>
      <c r="R21" s="101"/>
      <c r="S21" s="101"/>
      <c r="T21" s="101"/>
      <c r="U21" s="106"/>
    </row>
    <row r="22" spans="1:21">
      <c r="A22" s="10" t="s">
        <v>72</v>
      </c>
      <c r="B22" s="24">
        <f>SUM(INDEX(B7:M7,,MONTH('[1]Podklady RZ'!$O$1)):INDEX(B7:M7,,MONTH('[1]Podklady RZ'!$Q$1)))</f>
        <v>4745.2632720000001</v>
      </c>
      <c r="Q22" s="98"/>
      <c r="R22" s="98"/>
      <c r="S22" s="98"/>
      <c r="U22" s="93"/>
    </row>
    <row r="23" spans="1:21">
      <c r="A23" s="10" t="s">
        <v>57</v>
      </c>
      <c r="B23" s="24">
        <f>SUM(INDEX(B8:M8,,MONTH('[1]Podklady RZ'!$O$1)):INDEX(B8:M8,,MONTH('[1]Podklady RZ'!$Q$1)))</f>
        <v>6420.7402489999986</v>
      </c>
      <c r="U23" s="105"/>
    </row>
    <row r="24" spans="1:21">
      <c r="A24" s="10" t="s">
        <v>58</v>
      </c>
      <c r="B24" s="24">
        <f>SUM(INDEX(B9:M9,,MONTH('[1]Podklady RZ'!$O$1)):INDEX(B9:M9,,MONTH('[1]Podklady RZ'!$Q$1)))</f>
        <v>6815.1713329999993</v>
      </c>
    </row>
    <row r="25" spans="1:21">
      <c r="A25" s="10" t="s">
        <v>59</v>
      </c>
      <c r="B25" s="24">
        <f>SUM(INDEX(B10:M10,,MONTH('[1]Podklady RZ'!$O$1)):INDEX(B10:M10,,MONTH('[1]Podklady RZ'!$Q$1)))</f>
        <v>6353.0254120000009</v>
      </c>
    </row>
    <row r="26" spans="1:21">
      <c r="A26" s="10" t="s">
        <v>71</v>
      </c>
      <c r="B26" s="24">
        <f>SUM(INDEX(B11:M11,,MONTH('[1]Podklady RZ'!$O$1)):INDEX(B11:M11,,MONTH('[1]Podklady RZ'!$Q$1)))</f>
        <v>3531.5954840000004</v>
      </c>
    </row>
    <row r="27" spans="1:21">
      <c r="A27" s="10" t="s">
        <v>60</v>
      </c>
      <c r="B27" s="24">
        <f>SUM(INDEX(B12:M12,,MONTH('[1]Podklady RZ'!$O$1)):INDEX(B12:M12,,MONTH('[1]Podklady RZ'!$Q$1)))</f>
        <v>4176.4223300000003</v>
      </c>
    </row>
    <row r="28" spans="1:21">
      <c r="A28" s="10" t="s">
        <v>61</v>
      </c>
      <c r="B28" s="24">
        <f>SUM(INDEX(B13:M13,,MONTH('[1]Podklady RZ'!$O$1)):INDEX(B13:M13,,MONTH('[1]Podklady RZ'!$Q$1)))</f>
        <v>2252.8304510000003</v>
      </c>
    </row>
    <row r="29" spans="1:21">
      <c r="A29" s="10" t="s">
        <v>62</v>
      </c>
      <c r="B29" s="24">
        <f>SUM(INDEX(B14:M14,,MONTH('[1]Podklady RZ'!$O$1)):INDEX(B14:M14,,MONTH('[1]Podklady RZ'!$Q$1)))</f>
        <v>23231.952802</v>
      </c>
    </row>
    <row r="30" spans="1:21">
      <c r="A30" s="10" t="s">
        <v>63</v>
      </c>
      <c r="B30" s="24">
        <f>SUM(INDEX(B15:M15,,MONTH('[1]Podklady RZ'!$O$1)):INDEX(B15:M15,,MONTH('[1]Podklady RZ'!$Q$1)))</f>
        <v>5870.7266549999986</v>
      </c>
    </row>
    <row r="31" spans="1:21">
      <c r="A31" s="10" t="s">
        <v>64</v>
      </c>
      <c r="B31" s="24">
        <f>SUM(INDEX(B16:M16,,MONTH('[1]Podklady RZ'!$O$1)):INDEX(B16:M16,,MONTH('[1]Podklady RZ'!$Q$1)))</f>
        <v>5833.9846000000007</v>
      </c>
    </row>
    <row r="32" spans="1:21">
      <c r="A32" s="10" t="s">
        <v>65</v>
      </c>
      <c r="B32" s="24">
        <f>SUM(INDEX(B17:M17,,MONTH('[1]Podklady RZ'!$O$1)):INDEX(B17:M17,,MONTH('[1]Podklady RZ'!$Q$1)))</f>
        <v>5393.0572549999997</v>
      </c>
    </row>
    <row r="33" spans="1:2">
      <c r="A33" s="10" t="s">
        <v>66</v>
      </c>
      <c r="B33" s="24">
        <f>SUM(INDEX(B18:M18,,MONTH('[1]Podklady RZ'!$O$1)):INDEX(B18:M18,,MONTH('[1]Podklady RZ'!$Q$1)))</f>
        <v>22815.711558000006</v>
      </c>
    </row>
    <row r="34" spans="1:2">
      <c r="A34" s="10" t="s">
        <v>67</v>
      </c>
      <c r="B34" s="24">
        <f>SUM(INDEX(B19:M19,,MONTH('[1]Podklady RZ'!$O$1)):INDEX(B19:M19,,MONTH('[1]Podklady RZ'!$Q$1)))</f>
        <v>28990.970713999995</v>
      </c>
    </row>
    <row r="35" spans="1:2">
      <c r="A35" s="10" t="s">
        <v>68</v>
      </c>
      <c r="B35" s="24">
        <f>SUM(INDEX(B20:M20,,MONTH('[1]Podklady RZ'!$O$1)):INDEX(B20:M20,,MONTH('[1]Podklady RZ'!$Q$1)))</f>
        <v>6405.4099129999995</v>
      </c>
    </row>
  </sheetData>
  <sortState ref="A7:N20">
    <sortCondition ref="A7"/>
  </sortState>
  <mergeCells count="11">
    <mergeCell ref="N5:N6"/>
    <mergeCell ref="A3:A4"/>
    <mergeCell ref="B3:D3"/>
    <mergeCell ref="E3:G3"/>
    <mergeCell ref="H3:J3"/>
    <mergeCell ref="K3:M3"/>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14">
    <tabColor rgb="FF92D050"/>
  </sheetPr>
  <dimension ref="A1:R42"/>
  <sheetViews>
    <sheetView showGridLines="0" view="pageBreakPreview" zoomScaleNormal="70" zoomScaleSheetLayoutView="100" workbookViewId="0">
      <selection activeCell="W34" sqref="W34"/>
    </sheetView>
  </sheetViews>
  <sheetFormatPr defaultColWidth="9.140625" defaultRowHeight="12.75"/>
  <cols>
    <col min="1" max="1" width="30.85546875" style="2" customWidth="1"/>
    <col min="2" max="8" width="7.28515625" style="2" customWidth="1"/>
    <col min="9" max="9" width="7.5703125" style="2" customWidth="1"/>
    <col min="10" max="12" width="7.28515625" style="2" customWidth="1"/>
    <col min="13" max="14" width="7.5703125" style="2" customWidth="1"/>
    <col min="15" max="15" width="7.28515625" style="2" customWidth="1"/>
    <col min="16" max="16" width="9.140625" style="2" customWidth="1"/>
    <col min="17" max="16384" width="9.140625" style="2"/>
  </cols>
  <sheetData>
    <row r="1" spans="1:18" s="61" customFormat="1" ht="18">
      <c r="A1" s="193" t="s">
        <v>252</v>
      </c>
      <c r="B1" s="22"/>
      <c r="C1" s="22"/>
      <c r="D1" s="22"/>
      <c r="E1" s="22"/>
      <c r="G1" s="22"/>
      <c r="H1" s="22"/>
      <c r="I1" s="22"/>
      <c r="J1" s="22"/>
      <c r="K1" s="22"/>
      <c r="L1" s="22"/>
      <c r="M1" s="22"/>
      <c r="N1" s="22"/>
      <c r="P1" s="195" t="str">
        <f>'3'!N1</f>
        <v>2022</v>
      </c>
    </row>
    <row r="2" spans="1:18" s="7" customFormat="1" ht="6" customHeight="1">
      <c r="B2" s="89"/>
      <c r="C2" s="89"/>
      <c r="D2" s="89"/>
      <c r="E2" s="89"/>
      <c r="F2" s="89"/>
      <c r="G2" s="89"/>
      <c r="H2" s="89"/>
      <c r="I2" s="89"/>
      <c r="J2" s="89"/>
      <c r="K2" s="89"/>
      <c r="L2" s="89"/>
      <c r="M2" s="89"/>
      <c r="N2" s="89"/>
      <c r="O2" s="89"/>
    </row>
    <row r="3" spans="1:18" s="7" customFormat="1" ht="12" customHeight="1">
      <c r="A3" s="122"/>
      <c r="B3" s="158" t="s">
        <v>51</v>
      </c>
      <c r="C3" s="158" t="s">
        <v>42</v>
      </c>
      <c r="D3" s="158" t="s">
        <v>43</v>
      </c>
      <c r="E3" s="158" t="s">
        <v>44</v>
      </c>
      <c r="F3" s="158" t="s">
        <v>54</v>
      </c>
      <c r="G3" s="158" t="s">
        <v>45</v>
      </c>
      <c r="H3" s="158" t="s">
        <v>46</v>
      </c>
      <c r="I3" s="158" t="s">
        <v>47</v>
      </c>
      <c r="J3" s="158" t="s">
        <v>48</v>
      </c>
      <c r="K3" s="158" t="s">
        <v>49</v>
      </c>
      <c r="L3" s="158" t="s">
        <v>50</v>
      </c>
      <c r="M3" s="158" t="s">
        <v>52</v>
      </c>
      <c r="N3" s="158" t="s">
        <v>53</v>
      </c>
      <c r="O3" s="158" t="s">
        <v>55</v>
      </c>
      <c r="P3" s="158" t="s">
        <v>214</v>
      </c>
    </row>
    <row r="4" spans="1:18" s="7" customFormat="1" ht="12" customHeight="1">
      <c r="A4" s="124" t="s">
        <v>215</v>
      </c>
      <c r="B4" s="156">
        <f>SUM(B5:B20)</f>
        <v>4745.2632719999974</v>
      </c>
      <c r="C4" s="156">
        <f>SUM(C5:C20)</f>
        <v>6420.7402489999995</v>
      </c>
      <c r="D4" s="156">
        <f t="shared" ref="D4:P4" si="0">SUM(D5:D20)</f>
        <v>6815.1713330000057</v>
      </c>
      <c r="E4" s="156">
        <f t="shared" si="0"/>
        <v>6353.025412</v>
      </c>
      <c r="F4" s="156">
        <f>SUM(F5:F20)</f>
        <v>3531.5954839999999</v>
      </c>
      <c r="G4" s="156">
        <f t="shared" si="0"/>
        <v>4176.4223300000012</v>
      </c>
      <c r="H4" s="156">
        <f t="shared" si="0"/>
        <v>2252.8304510000007</v>
      </c>
      <c r="I4" s="156">
        <f t="shared" si="0"/>
        <v>23231.952802000003</v>
      </c>
      <c r="J4" s="156">
        <f t="shared" si="0"/>
        <v>5870.7266549999986</v>
      </c>
      <c r="K4" s="156">
        <f t="shared" si="0"/>
        <v>5833.9846000000007</v>
      </c>
      <c r="L4" s="156">
        <f t="shared" si="0"/>
        <v>5393.0572549999997</v>
      </c>
      <c r="M4" s="156">
        <f t="shared" si="0"/>
        <v>22815.711557999995</v>
      </c>
      <c r="N4" s="156">
        <f t="shared" si="0"/>
        <v>28990.970713999988</v>
      </c>
      <c r="O4" s="156">
        <f t="shared" si="0"/>
        <v>6405.4099130000031</v>
      </c>
      <c r="P4" s="156">
        <f t="shared" si="0"/>
        <v>132836.86202799997</v>
      </c>
    </row>
    <row r="5" spans="1:18" s="7" customFormat="1" ht="12" customHeight="1">
      <c r="A5" s="123" t="s">
        <v>223</v>
      </c>
      <c r="B5" s="157">
        <f>'[1]Podklady RZ'!B66</f>
        <v>0</v>
      </c>
      <c r="C5" s="157">
        <f>'[1]Podklady RZ'!C66</f>
        <v>2260.9462830000007</v>
      </c>
      <c r="D5" s="157">
        <f>'[1]Podklady RZ'!D66</f>
        <v>461.73021</v>
      </c>
      <c r="E5" s="157">
        <f>'[1]Podklady RZ'!E66</f>
        <v>470.84171700000002</v>
      </c>
      <c r="F5" s="157">
        <f>'[1]Podklady RZ'!F66</f>
        <v>1432.1543229999997</v>
      </c>
      <c r="G5" s="157">
        <f>'[1]Podklady RZ'!G66</f>
        <v>787.91385400000036</v>
      </c>
      <c r="H5" s="157">
        <f>'[1]Podklady RZ'!H66</f>
        <v>3.147717000000001</v>
      </c>
      <c r="I5" s="157">
        <f>'[1]Podklady RZ'!I66</f>
        <v>6312.8553850000026</v>
      </c>
      <c r="J5" s="157">
        <f>'[1]Podklady RZ'!J66</f>
        <v>149.620316</v>
      </c>
      <c r="K5" s="157">
        <f>'[1]Podklady RZ'!K66</f>
        <v>133.58707499999994</v>
      </c>
      <c r="L5" s="157">
        <f>'[1]Podklady RZ'!L66</f>
        <v>1632.1289459999996</v>
      </c>
      <c r="M5" s="157">
        <f>'[1]Podklady RZ'!M66</f>
        <v>1902.2692770000008</v>
      </c>
      <c r="N5" s="157">
        <f>'[1]Podklady RZ'!N66</f>
        <v>9437.8108289999964</v>
      </c>
      <c r="O5" s="157">
        <f>'[1]Podklady RZ'!O66</f>
        <v>597.30575900000008</v>
      </c>
      <c r="P5" s="157">
        <f>SUM(B5:O5)</f>
        <v>25582.311690999999</v>
      </c>
    </row>
    <row r="6" spans="1:18" s="7" customFormat="1" ht="12" customHeight="1">
      <c r="A6" s="123" t="s">
        <v>224</v>
      </c>
      <c r="B6" s="157">
        <f>'[1]Podklady RZ'!B67</f>
        <v>144.84120000000001</v>
      </c>
      <c r="C6" s="157">
        <f>'[1]Podklady RZ'!C67</f>
        <v>401.93274400000058</v>
      </c>
      <c r="D6" s="157">
        <f>'[1]Podklady RZ'!D67</f>
        <v>288.77616200000006</v>
      </c>
      <c r="E6" s="157">
        <f>'[1]Podklady RZ'!E67</f>
        <v>55.783152000000008</v>
      </c>
      <c r="F6" s="157">
        <f>'[1]Podklady RZ'!F67</f>
        <v>617.26423199999999</v>
      </c>
      <c r="G6" s="157">
        <f>'[1]Podklady RZ'!G67</f>
        <v>391.02842300000015</v>
      </c>
      <c r="H6" s="157">
        <f>'[1]Podklady RZ'!H67</f>
        <v>39.877790000000012</v>
      </c>
      <c r="I6" s="157">
        <f>'[1]Podklady RZ'!I67</f>
        <v>334.73404900000008</v>
      </c>
      <c r="J6" s="157">
        <f>'[1]Podklady RZ'!J67</f>
        <v>330.73394399999984</v>
      </c>
      <c r="K6" s="157">
        <f>'[1]Podklady RZ'!K67</f>
        <v>414.0379829999996</v>
      </c>
      <c r="L6" s="157">
        <f>'[1]Podklady RZ'!L67</f>
        <v>357.14301499999988</v>
      </c>
      <c r="M6" s="157">
        <f>'[1]Podklady RZ'!M67</f>
        <v>436.0385169999999</v>
      </c>
      <c r="N6" s="157">
        <f>'[1]Podklady RZ'!N67</f>
        <v>85.966508999999974</v>
      </c>
      <c r="O6" s="157">
        <f>'[1]Podklady RZ'!O67</f>
        <v>143.09234500000002</v>
      </c>
      <c r="P6" s="157">
        <f t="shared" ref="P6:P20" si="1">SUM(B6:O6)</f>
        <v>4041.2500650000002</v>
      </c>
    </row>
    <row r="7" spans="1:18" s="7" customFormat="1" ht="12" customHeight="1">
      <c r="A7" s="123" t="s">
        <v>225</v>
      </c>
      <c r="B7" s="157">
        <f>'[1]Podklady RZ'!B68</f>
        <v>0</v>
      </c>
      <c r="C7" s="157">
        <f>'[1]Podklady RZ'!C68</f>
        <v>0</v>
      </c>
      <c r="D7" s="157">
        <f>'[1]Podklady RZ'!D68</f>
        <v>0.18758000000000002</v>
      </c>
      <c r="E7" s="157">
        <f>'[1]Podklady RZ'!E68</f>
        <v>0</v>
      </c>
      <c r="F7" s="157">
        <f>'[1]Podklady RZ'!F68</f>
        <v>0</v>
      </c>
      <c r="G7" s="157">
        <f>'[1]Podklady RZ'!G68</f>
        <v>2.6560600000000001</v>
      </c>
      <c r="H7" s="157">
        <f>'[1]Podklady RZ'!H68</f>
        <v>0.17066999999999999</v>
      </c>
      <c r="I7" s="157">
        <f>'[1]Podklady RZ'!I68</f>
        <v>7823.9158529999995</v>
      </c>
      <c r="J7" s="157">
        <f>'[1]Podklady RZ'!J68</f>
        <v>0.78632000000000002</v>
      </c>
      <c r="K7" s="157">
        <f>'[1]Podklady RZ'!K68</f>
        <v>0</v>
      </c>
      <c r="L7" s="157">
        <f>'[1]Podklady RZ'!L68</f>
        <v>0</v>
      </c>
      <c r="M7" s="157">
        <f>'[1]Podklady RZ'!M68</f>
        <v>0</v>
      </c>
      <c r="N7" s="157">
        <f>'[1]Podklady RZ'!N68</f>
        <v>2.6995</v>
      </c>
      <c r="O7" s="157">
        <f>'[1]Podklady RZ'!O68</f>
        <v>33.113259999999997</v>
      </c>
      <c r="P7" s="157">
        <f t="shared" si="1"/>
        <v>7863.529242999999</v>
      </c>
    </row>
    <row r="8" spans="1:18" s="7" customFormat="1" ht="12" customHeight="1">
      <c r="A8" s="123" t="s">
        <v>226</v>
      </c>
      <c r="B8" s="157">
        <f>'[1]Podklady RZ'!B69</f>
        <v>0</v>
      </c>
      <c r="C8" s="157">
        <f>'[1]Podklady RZ'!C69</f>
        <v>7.0499999999999993E-2</v>
      </c>
      <c r="D8" s="157">
        <f>'[1]Podklady RZ'!D69</f>
        <v>7.5039999999999996</v>
      </c>
      <c r="E8" s="157">
        <f>'[1]Podklady RZ'!E69</f>
        <v>0</v>
      </c>
      <c r="F8" s="157">
        <f>'[1]Podklady RZ'!F69</f>
        <v>1.57178</v>
      </c>
      <c r="G8" s="157">
        <f>'[1]Podklady RZ'!G69</f>
        <v>5.8966000000000003</v>
      </c>
      <c r="H8" s="157">
        <f>'[1]Podklady RZ'!H69</f>
        <v>0.85265999999999997</v>
      </c>
      <c r="I8" s="157">
        <f>'[1]Podklady RZ'!I69</f>
        <v>0.60499000000000003</v>
      </c>
      <c r="J8" s="157">
        <f>'[1]Podklady RZ'!J69</f>
        <v>0.169179</v>
      </c>
      <c r="K8" s="157">
        <f>'[1]Podklady RZ'!K69</f>
        <v>37.72645</v>
      </c>
      <c r="L8" s="157">
        <f>'[1]Podklady RZ'!L69</f>
        <v>5.6279799999999973</v>
      </c>
      <c r="M8" s="157">
        <f>'[1]Podklady RZ'!M69</f>
        <v>53.529320999999996</v>
      </c>
      <c r="N8" s="157">
        <f>'[1]Podklady RZ'!N69</f>
        <v>0.67103000000000002</v>
      </c>
      <c r="O8" s="157">
        <f>'[1]Podklady RZ'!O69</f>
        <v>0.21199999999999999</v>
      </c>
      <c r="P8" s="157">
        <f t="shared" si="1"/>
        <v>114.43648999999999</v>
      </c>
    </row>
    <row r="9" spans="1:18" s="7" customFormat="1" ht="12" customHeight="1">
      <c r="A9" s="123" t="s">
        <v>227</v>
      </c>
      <c r="B9" s="157">
        <f>'[1]Podklady RZ'!B70</f>
        <v>38.308129999999998</v>
      </c>
      <c r="C9" s="157">
        <f>'[1]Podklady RZ'!C70</f>
        <v>0</v>
      </c>
      <c r="D9" s="157">
        <f>'[1]Podklady RZ'!D70</f>
        <v>0.26641500000000001</v>
      </c>
      <c r="E9" s="157">
        <f>'[1]Podklady RZ'!E70</f>
        <v>4.0168699999999999</v>
      </c>
      <c r="F9" s="157">
        <f>'[1]Podklady RZ'!F70</f>
        <v>0.46822000000000003</v>
      </c>
      <c r="G9" s="157">
        <f>'[1]Podklady RZ'!G70</f>
        <v>0</v>
      </c>
      <c r="H9" s="157">
        <f>'[1]Podklady RZ'!H70</f>
        <v>1.3615200000000001</v>
      </c>
      <c r="I9" s="157">
        <f>'[1]Podklady RZ'!I70</f>
        <v>0</v>
      </c>
      <c r="J9" s="157">
        <f>'[1]Podklady RZ'!J70</f>
        <v>0</v>
      </c>
      <c r="K9" s="157">
        <f>'[1]Podklady RZ'!K70</f>
        <v>0</v>
      </c>
      <c r="L9" s="157">
        <f>'[1]Podklady RZ'!L70</f>
        <v>0.93600000000000005</v>
      </c>
      <c r="M9" s="157">
        <f>'[1]Podklady RZ'!M70</f>
        <v>0</v>
      </c>
      <c r="N9" s="157">
        <f>'[1]Podklady RZ'!N70</f>
        <v>53.737200000000001</v>
      </c>
      <c r="O9" s="157">
        <f>'[1]Podklady RZ'!O70</f>
        <v>2.04122</v>
      </c>
      <c r="P9" s="157">
        <f t="shared" si="1"/>
        <v>101.135575</v>
      </c>
    </row>
    <row r="10" spans="1:18" s="7" customFormat="1" ht="12" customHeight="1">
      <c r="A10" s="123" t="s">
        <v>228</v>
      </c>
      <c r="B10" s="157">
        <f>'[1]Podklady RZ'!B71</f>
        <v>0</v>
      </c>
      <c r="C10" s="157">
        <f>'[1]Podklady RZ'!C71</f>
        <v>0</v>
      </c>
      <c r="D10" s="157">
        <f>'[1]Podklady RZ'!D71</f>
        <v>0.21797900000000001</v>
      </c>
      <c r="E10" s="157">
        <f>'[1]Podklady RZ'!E71</f>
        <v>1.58701</v>
      </c>
      <c r="F10" s="157">
        <f>'[1]Podklady RZ'!F71</f>
        <v>0.15619999999999998</v>
      </c>
      <c r="G10" s="157">
        <f>'[1]Podklady RZ'!G71</f>
        <v>1.1099999999999997E-2</v>
      </c>
      <c r="H10" s="157">
        <f>'[1]Podklady RZ'!H71</f>
        <v>0</v>
      </c>
      <c r="I10" s="157">
        <f>'[1]Podklady RZ'!I71</f>
        <v>0</v>
      </c>
      <c r="J10" s="157">
        <f>'[1]Podklady RZ'!J71</f>
        <v>0</v>
      </c>
      <c r="K10" s="157">
        <f>'[1]Podklady RZ'!K71</f>
        <v>0</v>
      </c>
      <c r="L10" s="157">
        <f>'[1]Podklady RZ'!L71</f>
        <v>0</v>
      </c>
      <c r="M10" s="157">
        <f>'[1]Podklady RZ'!M71</f>
        <v>0</v>
      </c>
      <c r="N10" s="157">
        <f>'[1]Podklady RZ'!N71</f>
        <v>7.2999999999999995E-2</v>
      </c>
      <c r="O10" s="157">
        <f>'[1]Podklady RZ'!O71</f>
        <v>0</v>
      </c>
      <c r="P10" s="157">
        <f t="shared" si="1"/>
        <v>2.0452889999999999</v>
      </c>
      <c r="R10" s="8"/>
    </row>
    <row r="11" spans="1:18" s="7" customFormat="1" ht="12" customHeight="1">
      <c r="A11" s="123" t="s">
        <v>229</v>
      </c>
      <c r="B11" s="157">
        <f>'[1]Podklady RZ'!B72</f>
        <v>0</v>
      </c>
      <c r="C11" s="157">
        <f>'[1]Podklady RZ'!C72</f>
        <v>1780.2183580000001</v>
      </c>
      <c r="D11" s="157">
        <f>'[1]Podklady RZ'!D72</f>
        <v>14.84328</v>
      </c>
      <c r="E11" s="157">
        <f>'[1]Podklady RZ'!E72</f>
        <v>4323.0050590000001</v>
      </c>
      <c r="F11" s="157">
        <f>'[1]Podklady RZ'!F72</f>
        <v>326.34996100000001</v>
      </c>
      <c r="G11" s="157">
        <f>'[1]Podklady RZ'!G72</f>
        <v>1652.0047200000001</v>
      </c>
      <c r="H11" s="157">
        <f>'[1]Podklady RZ'!H72</f>
        <v>79.781709000000021</v>
      </c>
      <c r="I11" s="157">
        <f>'[1]Podklady RZ'!I72</f>
        <v>656.86595999999986</v>
      </c>
      <c r="J11" s="157">
        <f>'[1]Podklady RZ'!J72</f>
        <v>1811.8646250000002</v>
      </c>
      <c r="K11" s="157">
        <f>'[1]Podklady RZ'!K72</f>
        <v>4669.0617310000007</v>
      </c>
      <c r="L11" s="157">
        <f>'[1]Podklady RZ'!L72</f>
        <v>2183.2352189999997</v>
      </c>
      <c r="M11" s="157">
        <f>'[1]Podklady RZ'!M72</f>
        <v>11191.787936000002</v>
      </c>
      <c r="N11" s="157">
        <f>'[1]Podklady RZ'!N72</f>
        <v>16097.069710999995</v>
      </c>
      <c r="O11" s="157">
        <f>'[1]Podklady RZ'!O72</f>
        <v>2032.6049410000001</v>
      </c>
      <c r="P11" s="157">
        <f t="shared" si="1"/>
        <v>46818.693209999998</v>
      </c>
    </row>
    <row r="12" spans="1:18" s="7" customFormat="1" ht="12" customHeight="1">
      <c r="A12" s="123" t="s">
        <v>230</v>
      </c>
      <c r="B12" s="157">
        <f>'[1]Podklady RZ'!B73</f>
        <v>0</v>
      </c>
      <c r="C12" s="157">
        <f>'[1]Podklady RZ'!C73</f>
        <v>1206.79</v>
      </c>
      <c r="D12" s="157">
        <f>'[1]Podklady RZ'!D73</f>
        <v>0</v>
      </c>
      <c r="E12" s="157">
        <f>'[1]Podklady RZ'!E73</f>
        <v>0</v>
      </c>
      <c r="F12" s="157">
        <f>'[1]Podklady RZ'!F73</f>
        <v>378.85599999999999</v>
      </c>
      <c r="G12" s="157">
        <f>'[1]Podklady RZ'!G73</f>
        <v>0</v>
      </c>
      <c r="H12" s="157">
        <f>'[1]Podklady RZ'!H73</f>
        <v>0</v>
      </c>
      <c r="I12" s="157">
        <f>'[1]Podklady RZ'!I73</f>
        <v>0</v>
      </c>
      <c r="J12" s="157">
        <f>'[1]Podklady RZ'!J73</f>
        <v>0</v>
      </c>
      <c r="K12" s="157">
        <f>'[1]Podklady RZ'!K73</f>
        <v>0</v>
      </c>
      <c r="L12" s="157">
        <f>'[1]Podklady RZ'!L73</f>
        <v>0</v>
      </c>
      <c r="M12" s="157">
        <f>'[1]Podklady RZ'!M73</f>
        <v>0</v>
      </c>
      <c r="N12" s="157">
        <f>'[1]Podklady RZ'!N73</f>
        <v>0</v>
      </c>
      <c r="O12" s="157">
        <f>'[1]Podklady RZ'!O73</f>
        <v>0</v>
      </c>
      <c r="P12" s="157">
        <f t="shared" si="1"/>
        <v>1585.646</v>
      </c>
    </row>
    <row r="13" spans="1:18" s="7" customFormat="1" ht="12" customHeight="1">
      <c r="A13" s="123" t="s">
        <v>231</v>
      </c>
      <c r="B13" s="157">
        <f>'[1]Podklady RZ'!B74</f>
        <v>0</v>
      </c>
      <c r="C13" s="157">
        <f>'[1]Podklady RZ'!C74</f>
        <v>0</v>
      </c>
      <c r="D13" s="157">
        <f>'[1]Podklady RZ'!D74</f>
        <v>0</v>
      </c>
      <c r="E13" s="157">
        <f>'[1]Podklady RZ'!E74</f>
        <v>0</v>
      </c>
      <c r="F13" s="157">
        <f>'[1]Podklady RZ'!F74</f>
        <v>0</v>
      </c>
      <c r="G13" s="157">
        <f>'[1]Podklady RZ'!G74</f>
        <v>0</v>
      </c>
      <c r="H13" s="157">
        <f>'[1]Podklady RZ'!H74</f>
        <v>0</v>
      </c>
      <c r="I13" s="157">
        <f>'[1]Podklady RZ'!I74</f>
        <v>0</v>
      </c>
      <c r="J13" s="157">
        <f>'[1]Podklady RZ'!J74</f>
        <v>0</v>
      </c>
      <c r="K13" s="157">
        <f>'[1]Podklady RZ'!K74</f>
        <v>0</v>
      </c>
      <c r="L13" s="157">
        <f>'[1]Podklady RZ'!L74</f>
        <v>0</v>
      </c>
      <c r="M13" s="157">
        <f>'[1]Podklady RZ'!M74</f>
        <v>5.6000000000000001E-2</v>
      </c>
      <c r="N13" s="157">
        <f>'[1]Podklady RZ'!N74</f>
        <v>0</v>
      </c>
      <c r="O13" s="157">
        <f>'[1]Podklady RZ'!O74</f>
        <v>0</v>
      </c>
      <c r="P13" s="157">
        <f t="shared" si="1"/>
        <v>5.6000000000000001E-2</v>
      </c>
    </row>
    <row r="14" spans="1:18" s="7" customFormat="1" ht="12" customHeight="1">
      <c r="A14" s="123" t="s">
        <v>232</v>
      </c>
      <c r="B14" s="157">
        <f>'[1]Podklady RZ'!B75</f>
        <v>0</v>
      </c>
      <c r="C14" s="157">
        <f>'[1]Podklady RZ'!C75</f>
        <v>0</v>
      </c>
      <c r="D14" s="157">
        <f>'[1]Podklady RZ'!D75</f>
        <v>70.836970000000008</v>
      </c>
      <c r="E14" s="157">
        <f>'[1]Podklady RZ'!E75</f>
        <v>10.062100000000001</v>
      </c>
      <c r="F14" s="157">
        <f>'[1]Podklady RZ'!F75</f>
        <v>32.517000000000003</v>
      </c>
      <c r="G14" s="157">
        <f>'[1]Podklady RZ'!G75</f>
        <v>0</v>
      </c>
      <c r="H14" s="157">
        <f>'[1]Podklady RZ'!H75</f>
        <v>10.527040000000001</v>
      </c>
      <c r="I14" s="157">
        <f>'[1]Podklady RZ'!I75</f>
        <v>1547.8640399999997</v>
      </c>
      <c r="J14" s="157">
        <f>'[1]Podklady RZ'!J75</f>
        <v>656.05632100000003</v>
      </c>
      <c r="K14" s="157">
        <f>'[1]Podklady RZ'!K75</f>
        <v>111.929</v>
      </c>
      <c r="L14" s="157">
        <f>'[1]Podklady RZ'!L75</f>
        <v>0</v>
      </c>
      <c r="M14" s="157">
        <f>'[1]Podklady RZ'!M75</f>
        <v>2696.268</v>
      </c>
      <c r="N14" s="157">
        <f>'[1]Podklady RZ'!N75</f>
        <v>1183.52523</v>
      </c>
      <c r="O14" s="157">
        <f>'[1]Podklady RZ'!O75</f>
        <v>412.01299999999998</v>
      </c>
      <c r="P14" s="157">
        <f t="shared" si="1"/>
        <v>6731.5987009999999</v>
      </c>
    </row>
    <row r="15" spans="1:18" s="7" customFormat="1" ht="12" customHeight="1">
      <c r="A15" s="123" t="s">
        <v>233</v>
      </c>
      <c r="B15" s="157">
        <f>'[1]Podklady RZ'!B76</f>
        <v>0</v>
      </c>
      <c r="C15" s="157">
        <f>'[1]Podklady RZ'!C76</f>
        <v>0</v>
      </c>
      <c r="D15" s="157">
        <f>'[1]Podklady RZ'!D76</f>
        <v>0</v>
      </c>
      <c r="E15" s="157">
        <f>'[1]Podklady RZ'!E76</f>
        <v>0</v>
      </c>
      <c r="F15" s="157">
        <f>'[1]Podklady RZ'!F76</f>
        <v>0</v>
      </c>
      <c r="G15" s="157">
        <f>'[1]Podklady RZ'!G76</f>
        <v>0</v>
      </c>
      <c r="H15" s="157">
        <f>'[1]Podklady RZ'!H76</f>
        <v>0</v>
      </c>
      <c r="I15" s="157">
        <f>'[1]Podklady RZ'!I76</f>
        <v>0</v>
      </c>
      <c r="J15" s="157">
        <f>'[1]Podklady RZ'!J76</f>
        <v>0.34292999999999996</v>
      </c>
      <c r="K15" s="157">
        <f>'[1]Podklady RZ'!K76</f>
        <v>0</v>
      </c>
      <c r="L15" s="157">
        <f>'[1]Podklady RZ'!L76</f>
        <v>0</v>
      </c>
      <c r="M15" s="157">
        <f>'[1]Podklady RZ'!M76</f>
        <v>23.977400000000003</v>
      </c>
      <c r="N15" s="157">
        <f>'[1]Podklady RZ'!N76</f>
        <v>0</v>
      </c>
      <c r="O15" s="157">
        <f>'[1]Podklady RZ'!O76</f>
        <v>222.82900000000001</v>
      </c>
      <c r="P15" s="157">
        <f t="shared" si="1"/>
        <v>247.14933000000002</v>
      </c>
    </row>
    <row r="16" spans="1:18" s="7" customFormat="1" ht="12" customHeight="1">
      <c r="A16" s="123" t="s">
        <v>234</v>
      </c>
      <c r="B16" s="157">
        <f>'[1]Podklady RZ'!B77</f>
        <v>1174.42643</v>
      </c>
      <c r="C16" s="157">
        <f>'[1]Podklady RZ'!C77</f>
        <v>8.5290280000000003</v>
      </c>
      <c r="D16" s="157">
        <f>'[1]Podklady RZ'!D77</f>
        <v>1905.884996</v>
      </c>
      <c r="E16" s="157">
        <f>'[1]Podklady RZ'!E77</f>
        <v>2.7429320000000001</v>
      </c>
      <c r="F16" s="157">
        <f>'[1]Podklady RZ'!F77</f>
        <v>10.754507</v>
      </c>
      <c r="G16" s="157">
        <f>'[1]Podklady RZ'!G77</f>
        <v>0</v>
      </c>
      <c r="H16" s="157">
        <f>'[1]Podklady RZ'!H77</f>
        <v>768.36260000000004</v>
      </c>
      <c r="I16" s="157">
        <f>'[1]Podklady RZ'!I77</f>
        <v>127.322658</v>
      </c>
      <c r="J16" s="157">
        <f>'[1]Podklady RZ'!J77</f>
        <v>476.35979099999997</v>
      </c>
      <c r="K16" s="157">
        <f>'[1]Podklady RZ'!K77</f>
        <v>0</v>
      </c>
      <c r="L16" s="157">
        <f>'[1]Podklady RZ'!L77</f>
        <v>295.983836</v>
      </c>
      <c r="M16" s="157">
        <f>'[1]Podklady RZ'!M77</f>
        <v>88.850999999999999</v>
      </c>
      <c r="N16" s="157">
        <f>'[1]Podklady RZ'!N77</f>
        <v>19.648669999999999</v>
      </c>
      <c r="O16" s="157">
        <f>'[1]Podklady RZ'!O77</f>
        <v>82.595999999999989</v>
      </c>
      <c r="P16" s="157">
        <f t="shared" si="1"/>
        <v>4961.4624479999993</v>
      </c>
    </row>
    <row r="17" spans="1:18" s="7" customFormat="1" ht="12" customHeight="1">
      <c r="A17" s="123" t="s">
        <v>235</v>
      </c>
      <c r="B17" s="157">
        <f>'[1]Podklady RZ'!B78</f>
        <v>0</v>
      </c>
      <c r="C17" s="157">
        <f>'[1]Podklady RZ'!C78</f>
        <v>2.987959</v>
      </c>
      <c r="D17" s="157">
        <f>'[1]Podklady RZ'!D78</f>
        <v>0</v>
      </c>
      <c r="E17" s="157">
        <f>'[1]Podklady RZ'!E78</f>
        <v>83.772900000000007</v>
      </c>
      <c r="F17" s="157">
        <f>'[1]Podklady RZ'!F78</f>
        <v>0</v>
      </c>
      <c r="G17" s="157">
        <f>'[1]Podklady RZ'!G78</f>
        <v>0</v>
      </c>
      <c r="H17" s="157">
        <f>'[1]Podklady RZ'!H78</f>
        <v>0</v>
      </c>
      <c r="I17" s="157">
        <f>'[1]Podklady RZ'!I78</f>
        <v>3624.1372190000002</v>
      </c>
      <c r="J17" s="157">
        <f>'[1]Podklady RZ'!J78</f>
        <v>0.49497000000000002</v>
      </c>
      <c r="K17" s="157">
        <f>'[1]Podklady RZ'!K78</f>
        <v>0</v>
      </c>
      <c r="L17" s="157">
        <f>'[1]Podklady RZ'!L78</f>
        <v>2.3679999999999999</v>
      </c>
      <c r="M17" s="157">
        <f>'[1]Podklady RZ'!M78</f>
        <v>740.64406199999974</v>
      </c>
      <c r="N17" s="157">
        <f>'[1]Podklady RZ'!N78</f>
        <v>889.91499999999996</v>
      </c>
      <c r="O17" s="157">
        <f>'[1]Podklady RZ'!O78</f>
        <v>1335.2232100000001</v>
      </c>
      <c r="P17" s="157">
        <f t="shared" si="1"/>
        <v>6679.5433199999998</v>
      </c>
      <c r="R17" s="8"/>
    </row>
    <row r="18" spans="1:18" s="7" customFormat="1" ht="12" customHeight="1">
      <c r="A18" s="123" t="s">
        <v>236</v>
      </c>
      <c r="B18" s="157">
        <f>'[1]Podklady RZ'!B79</f>
        <v>0</v>
      </c>
      <c r="C18" s="157">
        <f>'[1]Podklady RZ'!C79</f>
        <v>0</v>
      </c>
      <c r="D18" s="157">
        <f>'[1]Podklady RZ'!D79</f>
        <v>0</v>
      </c>
      <c r="E18" s="157">
        <f>'[1]Podklady RZ'!E79</f>
        <v>0</v>
      </c>
      <c r="F18" s="157">
        <f>'[1]Podklady RZ'!F79</f>
        <v>0</v>
      </c>
      <c r="G18" s="157">
        <f>'[1]Podklady RZ'!G79</f>
        <v>0</v>
      </c>
      <c r="H18" s="157">
        <f>'[1]Podklady RZ'!H79</f>
        <v>0</v>
      </c>
      <c r="I18" s="157">
        <f>'[1]Podklady RZ'!I79</f>
        <v>0</v>
      </c>
      <c r="J18" s="157">
        <f>'[1]Podklady RZ'!J79</f>
        <v>0</v>
      </c>
      <c r="K18" s="157">
        <f>'[1]Podklady RZ'!K79</f>
        <v>0</v>
      </c>
      <c r="L18" s="157">
        <f>'[1]Podklady RZ'!L79</f>
        <v>0</v>
      </c>
      <c r="M18" s="157">
        <f>'[1]Podklady RZ'!M79</f>
        <v>0</v>
      </c>
      <c r="N18" s="157">
        <f>'[1]Podklady RZ'!N79</f>
        <v>0</v>
      </c>
      <c r="O18" s="157">
        <f>'[1]Podklady RZ'!O79</f>
        <v>0</v>
      </c>
      <c r="P18" s="157">
        <f t="shared" si="1"/>
        <v>0</v>
      </c>
    </row>
    <row r="19" spans="1:18" s="7" customFormat="1" ht="12" customHeight="1">
      <c r="A19" s="123" t="s">
        <v>237</v>
      </c>
      <c r="B19" s="157">
        <f>'[1]Podklady RZ'!B80</f>
        <v>4.5999999999999999E-2</v>
      </c>
      <c r="C19" s="157">
        <f>'[1]Podklady RZ'!C80</f>
        <v>32.415395000000011</v>
      </c>
      <c r="D19" s="157">
        <f>'[1]Podklady RZ'!D80</f>
        <v>10.527915999999998</v>
      </c>
      <c r="E19" s="157">
        <f>'[1]Podklady RZ'!E80</f>
        <v>0.67202700000000004</v>
      </c>
      <c r="F19" s="157">
        <f>'[1]Podklady RZ'!F80</f>
        <v>1.4142670000000006</v>
      </c>
      <c r="G19" s="157">
        <f>'[1]Podklady RZ'!G80</f>
        <v>4.0995580000000009</v>
      </c>
      <c r="H19" s="157">
        <f>'[1]Podklady RZ'!H80</f>
        <v>17.552900000000001</v>
      </c>
      <c r="I19" s="157">
        <f>'[1]Podklady RZ'!I80</f>
        <v>70.898881000000003</v>
      </c>
      <c r="J19" s="157">
        <f>'[1]Podklady RZ'!J80</f>
        <v>101.80052700000003</v>
      </c>
      <c r="K19" s="157">
        <f>'[1]Podklady RZ'!K80</f>
        <v>2.7976010000000016</v>
      </c>
      <c r="L19" s="157">
        <f>'[1]Podklady RZ'!L80</f>
        <v>8.8414359999999999</v>
      </c>
      <c r="M19" s="157">
        <f>'[1]Podklady RZ'!M80</f>
        <v>28.530646999999998</v>
      </c>
      <c r="N19" s="157">
        <f>'[1]Podklady RZ'!N80</f>
        <v>5.303852</v>
      </c>
      <c r="O19" s="157">
        <f>'[1]Podklady RZ'!O80</f>
        <v>2.2063290000000002</v>
      </c>
      <c r="P19" s="157">
        <f t="shared" si="1"/>
        <v>287.10733600000009</v>
      </c>
    </row>
    <row r="20" spans="1:18" s="7" customFormat="1" ht="12" customHeight="1">
      <c r="A20" s="123" t="s">
        <v>238</v>
      </c>
      <c r="B20" s="157">
        <f>'[1]Podklady RZ'!B81</f>
        <v>3387.6415119999974</v>
      </c>
      <c r="C20" s="157">
        <f>'[1]Podklady RZ'!C81</f>
        <v>726.84998199999905</v>
      </c>
      <c r="D20" s="157">
        <f>'[1]Podklady RZ'!D81</f>
        <v>4054.3958250000051</v>
      </c>
      <c r="E20" s="157">
        <f>'[1]Podklady RZ'!E81</f>
        <v>1400.541645</v>
      </c>
      <c r="F20" s="157">
        <f>'[1]Podklady RZ'!F81</f>
        <v>730.08899399999984</v>
      </c>
      <c r="G20" s="157">
        <f>'[1]Podklady RZ'!G81</f>
        <v>1332.8120150000004</v>
      </c>
      <c r="H20" s="157">
        <f>'[1]Podklady RZ'!H81</f>
        <v>1331.1958450000004</v>
      </c>
      <c r="I20" s="157">
        <f>'[1]Podklady RZ'!I81</f>
        <v>2732.7537670000006</v>
      </c>
      <c r="J20" s="157">
        <f>'[1]Podklady RZ'!J81</f>
        <v>2342.4977319999994</v>
      </c>
      <c r="K20" s="157">
        <f>'[1]Podklady RZ'!K81</f>
        <v>464.84476000000006</v>
      </c>
      <c r="L20" s="157">
        <f>'[1]Podklady RZ'!L81</f>
        <v>906.792823</v>
      </c>
      <c r="M20" s="157">
        <f>'[1]Podklady RZ'!M81</f>
        <v>5653.7593979999956</v>
      </c>
      <c r="N20" s="157">
        <f>'[1]Podklady RZ'!N81</f>
        <v>1214.5501829999989</v>
      </c>
      <c r="O20" s="157">
        <f>'[1]Podklady RZ'!O81</f>
        <v>1542.1728490000035</v>
      </c>
      <c r="P20" s="157">
        <f t="shared" si="1"/>
        <v>27820.897329999996</v>
      </c>
    </row>
    <row r="21" spans="1:18" s="4" customFormat="1" ht="11.25">
      <c r="P21" s="3"/>
    </row>
    <row r="22" spans="1:18" s="7" customFormat="1">
      <c r="A22" s="62"/>
      <c r="B22" s="63"/>
      <c r="C22" s="63"/>
      <c r="D22" s="63"/>
      <c r="E22" s="63"/>
      <c r="F22" s="63"/>
      <c r="G22" s="63"/>
      <c r="H22" s="63"/>
      <c r="I22" s="63"/>
      <c r="J22" s="63"/>
      <c r="K22" s="63"/>
      <c r="L22" s="63"/>
      <c r="M22" s="63"/>
      <c r="N22" s="63"/>
      <c r="O22" s="63"/>
      <c r="P22" s="62"/>
    </row>
    <row r="23" spans="1:18" s="7" customFormat="1">
      <c r="A23" s="62"/>
      <c r="B23" s="63"/>
      <c r="C23" s="63"/>
      <c r="D23" s="63"/>
      <c r="E23" s="63"/>
      <c r="F23" s="63"/>
      <c r="G23" s="63"/>
      <c r="H23" s="63"/>
      <c r="I23" s="63"/>
      <c r="J23" s="63"/>
      <c r="K23" s="63"/>
      <c r="L23" s="63"/>
      <c r="M23" s="63"/>
      <c r="N23" s="63"/>
      <c r="O23" s="63"/>
      <c r="P23" s="63"/>
    </row>
    <row r="24" spans="1:18" s="7" customFormat="1">
      <c r="A24" s="62"/>
      <c r="B24" s="63"/>
      <c r="C24" s="63"/>
      <c r="D24" s="63"/>
      <c r="E24" s="63"/>
      <c r="F24" s="63"/>
      <c r="G24" s="63"/>
      <c r="H24" s="63"/>
      <c r="I24" s="63"/>
      <c r="J24" s="63"/>
      <c r="K24" s="63"/>
      <c r="L24" s="63"/>
      <c r="M24" s="63"/>
      <c r="N24" s="63"/>
      <c r="O24" s="63"/>
      <c r="P24" s="63"/>
      <c r="Q24" s="64"/>
    </row>
    <row r="25" spans="1:18" s="7" customFormat="1">
      <c r="A25" s="62"/>
      <c r="B25" s="63"/>
      <c r="C25" s="63"/>
      <c r="D25" s="63"/>
      <c r="E25" s="63"/>
      <c r="F25" s="63"/>
      <c r="G25" s="63"/>
      <c r="H25" s="63"/>
      <c r="I25" s="63"/>
      <c r="J25" s="63"/>
      <c r="K25" s="63"/>
      <c r="L25" s="63"/>
      <c r="M25" s="63"/>
      <c r="N25" s="63"/>
      <c r="O25" s="63"/>
      <c r="P25" s="63"/>
      <c r="Q25" s="64"/>
    </row>
    <row r="26" spans="1:18" s="7" customFormat="1">
      <c r="A26" s="62"/>
      <c r="B26" s="63"/>
      <c r="C26" s="63"/>
      <c r="D26" s="63"/>
      <c r="E26" s="63"/>
      <c r="F26" s="63"/>
      <c r="G26" s="63"/>
      <c r="H26" s="63"/>
      <c r="I26" s="63"/>
      <c r="J26" s="63"/>
      <c r="K26" s="63"/>
      <c r="L26" s="63"/>
      <c r="M26" s="63"/>
      <c r="N26" s="63"/>
      <c r="O26" s="63"/>
      <c r="P26" s="63"/>
    </row>
    <row r="27" spans="1:18" s="7" customFormat="1">
      <c r="A27" s="62"/>
      <c r="B27" s="63"/>
      <c r="C27" s="63"/>
      <c r="D27" s="63"/>
      <c r="E27" s="63"/>
      <c r="F27" s="63"/>
      <c r="G27" s="63"/>
      <c r="H27" s="63"/>
      <c r="I27" s="63"/>
      <c r="J27" s="63"/>
      <c r="K27" s="63"/>
      <c r="L27" s="63"/>
      <c r="M27" s="63"/>
      <c r="N27" s="63"/>
      <c r="O27" s="63"/>
      <c r="P27" s="63"/>
    </row>
    <row r="28" spans="1:18" s="7" customFormat="1">
      <c r="A28" s="62"/>
      <c r="B28" s="63"/>
      <c r="C28" s="63"/>
      <c r="D28" s="63"/>
      <c r="E28" s="63"/>
      <c r="F28" s="63"/>
      <c r="G28" s="63"/>
      <c r="H28" s="63"/>
      <c r="I28" s="63"/>
      <c r="J28" s="63"/>
      <c r="K28" s="63"/>
      <c r="L28" s="63"/>
      <c r="M28" s="63"/>
      <c r="N28" s="63"/>
      <c r="O28" s="63"/>
      <c r="P28" s="63"/>
    </row>
    <row r="29" spans="1:18" s="7" customFormat="1">
      <c r="A29" s="62"/>
      <c r="B29" s="63"/>
      <c r="C29" s="63"/>
      <c r="D29" s="63"/>
      <c r="E29" s="63"/>
      <c r="F29" s="63"/>
      <c r="G29" s="63"/>
      <c r="H29" s="63"/>
      <c r="I29" s="63"/>
      <c r="J29" s="63"/>
      <c r="K29" s="63"/>
      <c r="L29" s="63"/>
      <c r="M29" s="63"/>
      <c r="N29" s="63"/>
      <c r="O29" s="63"/>
      <c r="P29" s="63"/>
    </row>
    <row r="30" spans="1:18" s="7" customFormat="1">
      <c r="A30" s="62"/>
      <c r="B30" s="63"/>
      <c r="C30" s="63"/>
      <c r="D30" s="63"/>
      <c r="E30" s="63"/>
      <c r="F30" s="63"/>
      <c r="G30" s="63"/>
      <c r="H30" s="63"/>
      <c r="I30" s="63"/>
      <c r="J30" s="63"/>
      <c r="K30" s="63"/>
      <c r="L30" s="63"/>
      <c r="M30" s="63"/>
      <c r="N30" s="63"/>
      <c r="O30" s="63"/>
      <c r="P30" s="63"/>
    </row>
    <row r="31" spans="1:18" s="7" customFormat="1">
      <c r="A31" s="62"/>
      <c r="B31" s="63"/>
      <c r="C31" s="63"/>
      <c r="D31" s="63"/>
      <c r="E31" s="63"/>
      <c r="F31" s="63"/>
      <c r="G31" s="63"/>
      <c r="H31" s="63"/>
      <c r="I31" s="63"/>
      <c r="J31" s="63"/>
      <c r="K31" s="63"/>
      <c r="L31" s="63"/>
      <c r="M31" s="63"/>
      <c r="N31" s="63"/>
      <c r="O31" s="63"/>
      <c r="P31" s="63"/>
    </row>
    <row r="32" spans="1:18" s="7" customFormat="1">
      <c r="A32" s="62"/>
      <c r="B32" s="63"/>
      <c r="C32" s="63"/>
      <c r="D32" s="63"/>
      <c r="E32" s="63"/>
      <c r="F32" s="63"/>
      <c r="G32" s="63"/>
      <c r="H32" s="63"/>
      <c r="I32" s="63"/>
      <c r="J32" s="63"/>
      <c r="K32" s="63"/>
      <c r="L32" s="63"/>
      <c r="M32" s="63"/>
      <c r="N32" s="63"/>
      <c r="O32" s="63"/>
      <c r="P32" s="63"/>
    </row>
    <row r="33" spans="1:16" s="7" customFormat="1">
      <c r="A33" s="62"/>
      <c r="B33" s="63"/>
      <c r="C33" s="63"/>
      <c r="D33" s="63"/>
      <c r="E33" s="63"/>
      <c r="F33" s="63"/>
      <c r="G33" s="63"/>
      <c r="H33" s="63"/>
      <c r="I33" s="63"/>
      <c r="J33" s="63"/>
      <c r="K33" s="63"/>
      <c r="L33" s="63"/>
      <c r="M33" s="63"/>
      <c r="N33" s="63"/>
      <c r="O33" s="63"/>
      <c r="P33" s="63"/>
    </row>
    <row r="34" spans="1:16" s="7" customFormat="1">
      <c r="A34" s="62"/>
      <c r="B34" s="63"/>
      <c r="C34" s="63"/>
      <c r="D34" s="63"/>
      <c r="E34" s="63"/>
      <c r="F34" s="63"/>
      <c r="G34" s="63"/>
      <c r="H34" s="63"/>
      <c r="I34" s="63"/>
      <c r="J34" s="63"/>
      <c r="K34" s="63"/>
      <c r="L34" s="63"/>
      <c r="M34" s="63"/>
      <c r="N34" s="63"/>
      <c r="O34" s="63"/>
      <c r="P34" s="63"/>
    </row>
    <row r="35" spans="1:16" s="7" customFormat="1">
      <c r="A35" s="62"/>
      <c r="B35" s="63"/>
      <c r="C35" s="63"/>
      <c r="D35" s="63"/>
      <c r="E35" s="63"/>
      <c r="F35" s="63"/>
      <c r="G35" s="63"/>
      <c r="H35" s="63"/>
      <c r="I35" s="63"/>
      <c r="J35" s="63"/>
      <c r="K35" s="63"/>
      <c r="L35" s="63"/>
      <c r="M35" s="63"/>
      <c r="N35" s="63"/>
      <c r="O35" s="63"/>
      <c r="P35" s="63"/>
    </row>
    <row r="36" spans="1:16" s="7" customFormat="1">
      <c r="A36" s="62"/>
      <c r="B36" s="63"/>
      <c r="C36" s="63"/>
      <c r="D36" s="63"/>
      <c r="E36" s="63"/>
      <c r="F36" s="63"/>
      <c r="G36" s="63"/>
      <c r="H36" s="63"/>
      <c r="I36" s="63"/>
      <c r="J36" s="63"/>
      <c r="K36" s="63"/>
      <c r="L36" s="63"/>
      <c r="M36" s="63"/>
      <c r="N36" s="63"/>
      <c r="O36" s="63"/>
      <c r="P36" s="63"/>
    </row>
    <row r="37" spans="1:16" s="7" customFormat="1">
      <c r="A37" s="62"/>
      <c r="B37" s="63"/>
      <c r="C37" s="63"/>
      <c r="D37" s="63"/>
      <c r="E37" s="63"/>
      <c r="F37" s="63"/>
      <c r="G37" s="63"/>
      <c r="H37" s="63"/>
      <c r="I37" s="63"/>
      <c r="J37" s="63"/>
      <c r="K37" s="63"/>
      <c r="L37" s="63"/>
      <c r="M37" s="63"/>
      <c r="N37" s="63"/>
      <c r="O37" s="63"/>
      <c r="P37" s="63"/>
    </row>
    <row r="38" spans="1:16" s="7" customFormat="1">
      <c r="A38" s="62"/>
      <c r="B38" s="63"/>
      <c r="C38" s="63"/>
      <c r="D38" s="63"/>
      <c r="E38" s="63"/>
      <c r="F38" s="63"/>
      <c r="G38" s="63"/>
      <c r="H38" s="63"/>
      <c r="I38" s="63"/>
      <c r="J38" s="63"/>
      <c r="K38" s="63"/>
      <c r="L38" s="63"/>
      <c r="M38" s="63"/>
      <c r="N38" s="63"/>
      <c r="O38" s="63"/>
      <c r="P38" s="63"/>
    </row>
    <row r="39" spans="1:16" s="7" customFormat="1">
      <c r="A39" s="62"/>
      <c r="B39" s="63"/>
      <c r="C39" s="63"/>
      <c r="D39" s="63"/>
      <c r="E39" s="63"/>
      <c r="F39" s="63"/>
      <c r="G39" s="63"/>
      <c r="H39" s="63"/>
      <c r="I39" s="63"/>
      <c r="J39" s="63"/>
      <c r="K39" s="63"/>
      <c r="L39" s="63"/>
      <c r="M39" s="63"/>
      <c r="N39" s="63"/>
      <c r="O39" s="63"/>
      <c r="P39" s="63"/>
    </row>
    <row r="40" spans="1:16" s="7" customFormat="1">
      <c r="A40" s="62"/>
      <c r="B40" s="63"/>
      <c r="C40" s="63"/>
      <c r="D40" s="63"/>
      <c r="E40" s="63"/>
      <c r="F40" s="63"/>
      <c r="G40" s="63"/>
      <c r="H40" s="63"/>
      <c r="I40" s="63"/>
      <c r="J40" s="63"/>
      <c r="K40" s="63"/>
      <c r="L40" s="63"/>
      <c r="M40" s="63"/>
      <c r="N40" s="63"/>
      <c r="O40" s="63"/>
      <c r="P40" s="63"/>
    </row>
    <row r="41" spans="1:16" s="7" customFormat="1">
      <c r="A41" s="62"/>
      <c r="B41" s="63"/>
      <c r="C41" s="63"/>
      <c r="D41" s="63"/>
      <c r="E41" s="63"/>
      <c r="F41" s="63"/>
      <c r="G41" s="63"/>
      <c r="H41" s="63"/>
      <c r="I41" s="63"/>
      <c r="J41" s="63"/>
      <c r="K41" s="63"/>
      <c r="L41" s="63"/>
      <c r="M41" s="63"/>
      <c r="N41" s="63"/>
      <c r="O41" s="63"/>
      <c r="P41" s="63"/>
    </row>
    <row r="42" spans="1:16" s="7" customFormat="1">
      <c r="A42" s="2"/>
      <c r="B42" s="2"/>
      <c r="C42" s="2"/>
      <c r="D42" s="2"/>
      <c r="E42" s="2"/>
      <c r="F42" s="2"/>
      <c r="G42" s="2"/>
      <c r="H42" s="2"/>
      <c r="I42" s="2"/>
      <c r="J42" s="2"/>
      <c r="K42" s="2"/>
      <c r="L42" s="2"/>
      <c r="M42" s="2"/>
      <c r="N42" s="2"/>
      <c r="O42" s="2"/>
      <c r="P42" s="2"/>
    </row>
  </sheetData>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6E30910C169A742B2EA2F6857C7D85D" ma:contentTypeVersion="13" ma:contentTypeDescription="Create a new document." ma:contentTypeScope="" ma:versionID="348c13282ee6afdfb781e834b7895c38">
  <xsd:schema xmlns:xsd="http://www.w3.org/2001/XMLSchema" xmlns:xs="http://www.w3.org/2001/XMLSchema" xmlns:p="http://schemas.microsoft.com/office/2006/metadata/properties" xmlns:ns2="14dc2d1e-e557-46df-b43d-86cdda3daf61" xmlns:ns3="5bf3f6dc-e993-4359-8647-cf971b7e723e" targetNamespace="http://schemas.microsoft.com/office/2006/metadata/properties" ma:root="true" ma:fieldsID="13208d426c497f9b3965c1401757bb05" ns2:_="" ns3:_="">
    <xsd:import namespace="14dc2d1e-e557-46df-b43d-86cdda3daf61"/>
    <xsd:import namespace="5bf3f6dc-e993-4359-8647-cf971b7e723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dc2d1e-e557-46df-b43d-86cdda3daf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633881d7-4c0e-47fb-8323-9fb0d5f480f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f3f6dc-e993-4359-8647-cf971b7e72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4dc2d1e-e557-46df-b43d-86cdda3daf6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82DD05D-22E0-4019-BE77-DF1C16FC999B}">
  <ds:schemaRefs>
    <ds:schemaRef ds:uri="http://schemas.microsoft.com/sharepoint/v3/contenttype/forms"/>
  </ds:schemaRefs>
</ds:datastoreItem>
</file>

<file path=customXml/itemProps2.xml><?xml version="1.0" encoding="utf-8"?>
<ds:datastoreItem xmlns:ds="http://schemas.openxmlformats.org/officeDocument/2006/customXml" ds:itemID="{C40EE897-94AE-4486-8AC8-0ABA38AD11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dc2d1e-e557-46df-b43d-86cdda3daf61"/>
    <ds:schemaRef ds:uri="5bf3f6dc-e993-4359-8647-cf971b7e7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8C148F3-6171-44C0-BAD6-807D14DBBAAE}">
  <ds:schemaRefs>
    <ds:schemaRef ds:uri="http://schemas.microsoft.com/office/2006/documentManagement/types"/>
    <ds:schemaRef ds:uri="http://schemas.openxmlformats.org/package/2006/metadata/core-properties"/>
    <ds:schemaRef ds:uri="14dc2d1e-e557-46df-b43d-86cdda3daf61"/>
    <ds:schemaRef ds:uri="http://purl.org/dc/elements/1.1/"/>
    <ds:schemaRef ds:uri="http://schemas.microsoft.com/office/2006/metadata/properties"/>
    <ds:schemaRef ds:uri="http://purl.org/dc/terms/"/>
    <ds:schemaRef ds:uri="http://schemas.microsoft.com/office/infopath/2007/PartnerControls"/>
    <ds:schemaRef ds:uri="5bf3f6dc-e993-4359-8647-cf971b7e723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53</vt:i4>
      </vt:variant>
      <vt:variant>
        <vt:lpstr>Pojmenované oblasti</vt:lpstr>
      </vt:variant>
      <vt:variant>
        <vt:i4>1</vt:i4>
      </vt:variant>
    </vt:vector>
  </HeadingPairs>
  <TitlesOfParts>
    <vt:vector size="54" baseType="lpstr">
      <vt:lpstr>COVER_PAGE</vt:lpstr>
      <vt:lpstr>CONTENTS</vt:lpstr>
      <vt:lpstr>INTRODUCTION</vt:lpstr>
      <vt:lpstr>1</vt:lpstr>
      <vt:lpstr>2</vt:lpstr>
      <vt:lpstr>3</vt:lpstr>
      <vt:lpstr>4.1</vt:lpstr>
      <vt:lpstr>4.2</vt:lpstr>
      <vt:lpstr>4.3</vt:lpstr>
      <vt:lpstr>5.1</vt:lpstr>
      <vt:lpstr>5.2</vt:lpstr>
      <vt:lpstr>5.3</vt:lpstr>
      <vt:lpstr>5.4</vt:lpstr>
      <vt:lpstr>6</vt:lpstr>
      <vt:lpstr>7.1</vt:lpstr>
      <vt:lpstr>7.2</vt:lpstr>
      <vt:lpstr>8.1</vt:lpstr>
      <vt:lpstr>8.2</vt:lpstr>
      <vt:lpstr>14.2</vt:lpstr>
      <vt:lpstr>14.3</vt:lpstr>
      <vt:lpstr>14.4</vt:lpstr>
      <vt:lpstr>14.5</vt:lpstr>
      <vt:lpstr>14.6</vt:lpstr>
      <vt:lpstr>14.7</vt:lpstr>
      <vt:lpstr>14.8</vt:lpstr>
      <vt:lpstr>14.9</vt:lpstr>
      <vt:lpstr>14.10</vt:lpstr>
      <vt:lpstr>14.11</vt:lpstr>
      <vt:lpstr>14.12</vt:lpstr>
      <vt:lpstr>14.13</vt:lpstr>
      <vt:lpstr>14.14</vt:lpstr>
      <vt:lpstr>8.3</vt:lpstr>
      <vt:lpstr>8.4</vt:lpstr>
      <vt:lpstr>8.5</vt:lpstr>
      <vt:lpstr>8.6</vt:lpstr>
      <vt:lpstr>8.7</vt:lpstr>
      <vt:lpstr>8.8</vt:lpstr>
      <vt:lpstr>8.9</vt:lpstr>
      <vt:lpstr>8.10</vt:lpstr>
      <vt:lpstr>8.11</vt:lpstr>
      <vt:lpstr>8.12</vt:lpstr>
      <vt:lpstr>8.13</vt:lpstr>
      <vt:lpstr>8.14</vt:lpstr>
      <vt:lpstr>9</vt:lpstr>
      <vt:lpstr>10.1</vt:lpstr>
      <vt:lpstr>10.2</vt:lpstr>
      <vt:lpstr>10.3</vt:lpstr>
      <vt:lpstr>10.4</vt:lpstr>
      <vt:lpstr>10.5</vt:lpstr>
      <vt:lpstr>10.6</vt:lpstr>
      <vt:lpstr>11.1</vt:lpstr>
      <vt:lpstr>11.2</vt:lpstr>
      <vt:lpstr>CLOSING_PAGE</vt:lpstr>
      <vt:lpstr>COVER_PAGE!Oblast_tisku</vt:lpstr>
    </vt:vector>
  </TitlesOfParts>
  <Company>Energetický regulační úřad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jan.sefranek@eru.cz</dc:creator>
  <cp:lastModifiedBy>Rosecký Daniel Ing.</cp:lastModifiedBy>
  <cp:lastPrinted>2025-07-28T08:03:58Z</cp:lastPrinted>
  <dcterms:created xsi:type="dcterms:W3CDTF">2006-03-02T11:20:40Z</dcterms:created>
  <dcterms:modified xsi:type="dcterms:W3CDTF">2025-07-28T08:04:45Z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0x01010016E30910C169A742B2EA2F6857C7D85D</vt:lpwstr>
  </property>
</Properties>
</file>