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kumenty\OSSK\Datovy-portal\testování\vzory-vykazu\finalni-vykazy\"/>
    </mc:Choice>
  </mc:AlternateContent>
  <xr:revisionPtr revIDLastSave="0" documentId="13_ncr:1_{6AB01184-E0A9-402F-9C00-581AAB7BF325}" xr6:coauthVersionLast="36" xr6:coauthVersionMax="36" xr10:uidLastSave="{00000000-0000-0000-0000-000000000000}"/>
  <workbookProtection workbookAlgorithmName="SHA-512" workbookHashValue="o/xBGq3EXBcRCX5UPF8WF+oShQHLBJmCDNxPvAl1LZrIQNmlNy5L0RhPB8mEQJsBOwJoXdTEiRd7Wxf8QtXklw==" workbookSaltValue="ISJ749O9mxxprwVgEw9Nxw==" workbookSpinCount="100000" lockStructure="1"/>
  <bookViews>
    <workbookView xWindow="0" yWindow="0" windowWidth="57600" windowHeight="11760" xr2:uid="{02CE814D-7BF3-49E4-9478-1AD905B56441}"/>
  </bookViews>
  <sheets>
    <sheet name="ERÚ-P10" sheetId="1" r:id="rId1"/>
    <sheet name="vyrobce-M" sheetId="18" state="hidden" r:id="rId2"/>
    <sheet name="provozovny-M" sheetId="20" state="hidden" r:id="rId3"/>
  </sheets>
  <externalReferences>
    <externalReference r:id="rId4"/>
  </externalReferences>
  <definedNames>
    <definedName name="_211935770">'vyrobce-M'!$F$2:$F$3</definedName>
    <definedName name="_212238096">'vyrobce-M'!$G$2</definedName>
    <definedName name="_212238978">'vyrobce-M'!$H$2</definedName>
    <definedName name="_212339713">'vyrobce-M'!$I$2</definedName>
    <definedName name="_212339938">'vyrobce-M'!$J$2</definedName>
    <definedName name="_212340103">'vyrobce-M'!$K$2</definedName>
    <definedName name="_212340110">'vyrobce-M'!$L$2</definedName>
    <definedName name="_212340453">'vyrobce-M'!$M$2</definedName>
    <definedName name="_212441236">'vyrobce-M'!$N$2</definedName>
    <definedName name="_212442233">'vyrobce-M'!$O$2</definedName>
    <definedName name="_212442689">'vyrobce-M'!$P$2</definedName>
    <definedName name="Zpusob_prokazovani">[1]Vzor!$I$7:$I$13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" l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33" i="1"/>
  <c r="X33" i="1"/>
  <c r="W33" i="1"/>
  <c r="V33" i="1"/>
  <c r="U33" i="1"/>
  <c r="T33" i="1"/>
  <c r="S33" i="1"/>
  <c r="R33" i="1"/>
  <c r="Y32" i="1"/>
  <c r="X32" i="1"/>
  <c r="W32" i="1"/>
  <c r="V32" i="1"/>
  <c r="U32" i="1"/>
  <c r="T32" i="1"/>
  <c r="S32" i="1"/>
  <c r="R32" i="1"/>
  <c r="Y31" i="1"/>
  <c r="X31" i="1"/>
  <c r="W31" i="1"/>
  <c r="V31" i="1"/>
  <c r="U31" i="1"/>
  <c r="T31" i="1"/>
  <c r="S31" i="1"/>
  <c r="R31" i="1"/>
  <c r="Y30" i="1"/>
  <c r="X30" i="1"/>
  <c r="W30" i="1"/>
  <c r="V30" i="1"/>
  <c r="U30" i="1"/>
  <c r="T30" i="1"/>
  <c r="S30" i="1"/>
  <c r="R30" i="1"/>
  <c r="Y29" i="1"/>
  <c r="X29" i="1"/>
  <c r="W29" i="1"/>
  <c r="V29" i="1"/>
  <c r="U29" i="1"/>
  <c r="T29" i="1"/>
  <c r="S29" i="1"/>
  <c r="R29" i="1"/>
  <c r="Y28" i="1"/>
  <c r="X28" i="1"/>
  <c r="W28" i="1"/>
  <c r="V28" i="1"/>
  <c r="U28" i="1"/>
  <c r="T28" i="1"/>
  <c r="S28" i="1"/>
  <c r="R28" i="1"/>
  <c r="Y27" i="1"/>
  <c r="X27" i="1"/>
  <c r="W27" i="1"/>
  <c r="V27" i="1"/>
  <c r="U27" i="1"/>
  <c r="T27" i="1"/>
  <c r="S27" i="1"/>
  <c r="R27" i="1"/>
  <c r="Y26" i="1"/>
  <c r="X26" i="1"/>
  <c r="W26" i="1"/>
  <c r="V26" i="1"/>
  <c r="U26" i="1"/>
  <c r="T26" i="1"/>
  <c r="S26" i="1"/>
  <c r="R26" i="1"/>
  <c r="Y25" i="1"/>
  <c r="X25" i="1"/>
  <c r="W25" i="1"/>
  <c r="V25" i="1"/>
  <c r="U25" i="1"/>
  <c r="T25" i="1"/>
  <c r="S25" i="1"/>
  <c r="R25" i="1"/>
  <c r="Y24" i="1"/>
  <c r="X24" i="1"/>
  <c r="W24" i="1"/>
  <c r="V24" i="1"/>
  <c r="U24" i="1"/>
  <c r="T24" i="1"/>
  <c r="S24" i="1"/>
  <c r="R24" i="1"/>
  <c r="Y23" i="1"/>
  <c r="X23" i="1"/>
  <c r="W23" i="1"/>
  <c r="V23" i="1"/>
  <c r="U23" i="1"/>
  <c r="T23" i="1"/>
  <c r="S23" i="1"/>
  <c r="R23" i="1"/>
  <c r="Y22" i="1"/>
  <c r="X22" i="1"/>
  <c r="W22" i="1"/>
  <c r="V22" i="1"/>
  <c r="U22" i="1"/>
  <c r="T22" i="1"/>
  <c r="S22" i="1"/>
  <c r="R22" i="1"/>
  <c r="B10" i="1"/>
  <c r="C15" i="1" s="1"/>
  <c r="B6" i="1"/>
  <c r="K6" i="1" s="1"/>
</calcChain>
</file>

<file path=xl/sharedStrings.xml><?xml version="1.0" encoding="utf-8"?>
<sst xmlns="http://schemas.openxmlformats.org/spreadsheetml/2006/main" count="168" uniqueCount="121">
  <si>
    <t>ERÚ-P10: Výkaz držitele licence na výrobu plynu (biometan)</t>
  </si>
  <si>
    <t>název výrobce plynu</t>
  </si>
  <si>
    <t>licence na výrobu plynu</t>
  </si>
  <si>
    <t>druh plynu</t>
  </si>
  <si>
    <t xml:space="preserve">identifikace výrobny </t>
  </si>
  <si>
    <t>rok</t>
  </si>
  <si>
    <r>
      <t>Instalovaná kapacita výrobny (Nm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/rok)</t>
    </r>
  </si>
  <si>
    <t xml:space="preserve">Specifikace </t>
  </si>
  <si>
    <t>Vykazující podle jiného právního předpisu do IS OTE</t>
  </si>
  <si>
    <t xml:space="preserve">Celkové množství dodaného plynu naměřené stanoveným měřidlem </t>
  </si>
  <si>
    <t>Množství vstřikovaných vyšších uhlovodíků do biometanu</t>
  </si>
  <si>
    <t>Celkové množství  biometanu dodaného z výrobny zákazníkům připojeným přímo na výrobnu plynu vyjma čerpacích stanic nebo výdejních jednotek</t>
  </si>
  <si>
    <t>Celkové množství biometanu dodaného přímo do distribuční soustavy nebo přepravní soustavy nebo prostřednictvím vlastního těžebního plynovodu nebo do plynárenského zařízení jiné výrobny plynu</t>
  </si>
  <si>
    <t>Celkové množství biometanu dodaného přímo do čerpací stanice nebo výdejní jednotky</t>
  </si>
  <si>
    <t>Množství pokročilého biometanu dodaného zákazníkům připojeným přímo na výrobnu plynu* vyjma čerpacích stanic nebo výdejních jednotek</t>
  </si>
  <si>
    <t>Množství pokročilého biometanu dodaného přímo do distribuční soustavy nebo přepravní soustavy nebo prostřednictvím vlastního těžebního plynovodu nebo do plynárenského zařízení jiné výrobny plynu*</t>
  </si>
  <si>
    <t>Množství pokročilého biometanu dodaného přímo do čerpací stanice nebo výdejní jednotky*</t>
  </si>
  <si>
    <t>Množství ostatního biometanu dodaného zákazníkům připojeným přímo na výrobnu plynu* vyjma čerpacích stanic nebo výdejních jednotek</t>
  </si>
  <si>
    <t>Množství ostatního biometanu dodaného přímo do distribuční soustavy nebo přepravní soustavy nebo prostřednictvím vlastního těžebního plynovodu nebo do  plynárenského zařízení jiné výrobny plynu*</t>
  </si>
  <si>
    <t>Množství ostatního biometanu dodaného přímo do čerpací stanice nebo výdejní jednotky*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</si>
  <si>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</si>
  <si>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</si>
  <si>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</si>
  <si>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</si>
  <si>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</si>
  <si>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</si>
  <si>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</si>
  <si>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</si>
  <si>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</si>
  <si>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</si>
  <si>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</si>
  <si>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</si>
  <si>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</si>
  <si>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</si>
  <si>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Vypracoval:</t>
  </si>
  <si>
    <t>Telefon:</t>
  </si>
  <si>
    <t>E-mail:</t>
  </si>
  <si>
    <t>Datum:</t>
  </si>
  <si>
    <t>Biometan</t>
  </si>
  <si>
    <t>Subjekt</t>
  </si>
  <si>
    <t>Licence</t>
  </si>
  <si>
    <t>Verze_Licence</t>
  </si>
  <si>
    <t>ICO</t>
  </si>
  <si>
    <t>ID_Provozovny</t>
  </si>
  <si>
    <t>Provozovna</t>
  </si>
  <si>
    <t>EFG Green gas s.r.o.</t>
  </si>
  <si>
    <t>211935770</t>
  </si>
  <si>
    <t>07956193</t>
  </si>
  <si>
    <t>00072_T21</t>
  </si>
  <si>
    <t>Zemědělské družstvo chovatelů a pěstitelů Litomyšl</t>
  </si>
  <si>
    <t>212238096</t>
  </si>
  <si>
    <t>48154814</t>
  </si>
  <si>
    <t>00077_T21</t>
  </si>
  <si>
    <t>Bioplyn Litomyšl</t>
  </si>
  <si>
    <t>COMPAG MLADÁ BOLESLAV s.r.o.</t>
  </si>
  <si>
    <t>212238978</t>
  </si>
  <si>
    <t>47551984</t>
  </si>
  <si>
    <t>00078_T21</t>
  </si>
  <si>
    <t>BPS - AREÁL MLADÁ BOLESLAV</t>
  </si>
  <si>
    <t>Organic technology s.r.o.</t>
  </si>
  <si>
    <t>212339713</t>
  </si>
  <si>
    <t>29384648</t>
  </si>
  <si>
    <t>00079_T21</t>
  </si>
  <si>
    <t>Organic technology - Horní Suchá - B</t>
  </si>
  <si>
    <t>GASEA, s.r.o.</t>
  </si>
  <si>
    <t>212339938</t>
  </si>
  <si>
    <t>28829085</t>
  </si>
  <si>
    <t>00080_T21</t>
  </si>
  <si>
    <t>Biometan Herálec</t>
  </si>
  <si>
    <t>Pražské vodovody a kanalizace, a.s.</t>
  </si>
  <si>
    <t>212340103</t>
  </si>
  <si>
    <t>25656635</t>
  </si>
  <si>
    <t>00081_T21</t>
  </si>
  <si>
    <t>ÚČOV Praha</t>
  </si>
  <si>
    <t>Vodovody a kanalizace Havlíčkův Brod, a. s.</t>
  </si>
  <si>
    <t>212340110</t>
  </si>
  <si>
    <t>48173002</t>
  </si>
  <si>
    <t>00082_T21</t>
  </si>
  <si>
    <t>ČOV Havlíčkův Brod</t>
  </si>
  <si>
    <t>KOMPOSTÁRNA JAROŠOVICE, s.r.o.</t>
  </si>
  <si>
    <t>212340453</t>
  </si>
  <si>
    <t>28105508</t>
  </si>
  <si>
    <t>00083_T21</t>
  </si>
  <si>
    <t>BioMetan - Jarošovice</t>
  </si>
  <si>
    <t xml:space="preserve">Kontrolní vzorec: 
sl.1 - (sl.2+sl.3+sl.4+sl.5) = 0 </t>
  </si>
  <si>
    <t>BMS Rakvice</t>
  </si>
  <si>
    <t>00084_T21</t>
  </si>
  <si>
    <t>BPS Dobruška</t>
  </si>
  <si>
    <t>00085_T21</t>
  </si>
  <si>
    <t>mezera</t>
  </si>
  <si>
    <t>_211935770</t>
  </si>
  <si>
    <t>_212238096</t>
  </si>
  <si>
    <t>_212238978</t>
  </si>
  <si>
    <t>_212339713</t>
  </si>
  <si>
    <t>_212339938</t>
  </si>
  <si>
    <t>_212340103</t>
  </si>
  <si>
    <t>_212340110</t>
  </si>
  <si>
    <t>_212340453</t>
  </si>
  <si>
    <t>_212441236</t>
  </si>
  <si>
    <t>_212442233</t>
  </si>
  <si>
    <t>BPS Rakvice s.r.o.</t>
  </si>
  <si>
    <t>212441236</t>
  </si>
  <si>
    <t>01445154</t>
  </si>
  <si>
    <t/>
  </si>
  <si>
    <t>ZD Dobruška a.s.</t>
  </si>
  <si>
    <t>212442233</t>
  </si>
  <si>
    <t>00128112</t>
  </si>
  <si>
    <t>Verze_Provozovny</t>
  </si>
  <si>
    <t>Kapacita provozovny M3</t>
  </si>
  <si>
    <t>Kapacita provozovny T</t>
  </si>
  <si>
    <t>Typ provozovny</t>
  </si>
  <si>
    <t>M</t>
  </si>
  <si>
    <t>_212442689</t>
  </si>
  <si>
    <t>BMS Rapotín</t>
  </si>
  <si>
    <t>BMS Krakořice</t>
  </si>
  <si>
    <t>BMS Vyškov</t>
  </si>
  <si>
    <t>Paseka, zemědělská a.s.</t>
  </si>
  <si>
    <t>212442689</t>
  </si>
  <si>
    <t>25356411</t>
  </si>
  <si>
    <t>00086_T21</t>
  </si>
  <si>
    <t>00087_T21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</si>
</sst>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_ ;[Red]\-#,##0.000\ 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color rgb="FF0000FF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u/>
      <sz val="10"/>
      <color theme="10"/>
      <name val="Arial CE"/>
      <charset val="238"/>
    </font>
    <font>
      <b/>
      <i/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strike/>
      <sz val="8"/>
      <color rgb="FF0000FF"/>
      <name val="Arial Narrow"/>
      <family val="2"/>
      <charset val="238"/>
    </font>
    <font>
      <strike/>
      <sz val="8"/>
      <name val="Arial Narrow"/>
      <family val="2"/>
      <charset val="238"/>
    </font>
    <font>
      <sz val="8"/>
      <color theme="0" tint="-0.1499984740745262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0" xfId="1" applyFont="1" applyFill="1"/>
    <xf numFmtId="2" fontId="5" fillId="0" borderId="1" xfId="1" applyNumberFormat="1" applyFont="1" applyFill="1" applyBorder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17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17" fontId="3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0" xfId="1" applyFont="1" applyFill="1" applyBorder="1"/>
    <xf numFmtId="0" fontId="3" fillId="2" borderId="0" xfId="1" applyFont="1" applyFill="1" applyAlignment="1">
      <alignment horizontal="left"/>
    </xf>
    <xf numFmtId="0" fontId="3" fillId="2" borderId="0" xfId="1" applyFont="1" applyFill="1" applyBorder="1" applyAlignment="1"/>
    <xf numFmtId="0" fontId="3" fillId="2" borderId="0" xfId="1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9" fillId="2" borderId="0" xfId="1" applyFont="1" applyFill="1"/>
    <xf numFmtId="0" fontId="10" fillId="2" borderId="0" xfId="1" applyFont="1" applyFill="1"/>
    <xf numFmtId="0" fontId="11" fillId="2" borderId="0" xfId="0" applyFont="1" applyFill="1"/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164" fontId="3" fillId="2" borderId="12" xfId="1" applyNumberFormat="1" applyFont="1" applyFill="1" applyBorder="1" applyProtection="1">
      <protection hidden="1"/>
    </xf>
    <xf numFmtId="166" fontId="5" fillId="0" borderId="9" xfId="1" applyNumberFormat="1" applyFont="1" applyFill="1" applyBorder="1" applyProtection="1">
      <protection locked="0" hidden="1"/>
    </xf>
    <xf numFmtId="166" fontId="5" fillId="0" borderId="6" xfId="1" applyNumberFormat="1" applyFont="1" applyFill="1" applyBorder="1" applyProtection="1">
      <protection locked="0" hidden="1"/>
    </xf>
    <xf numFmtId="165" fontId="5" fillId="3" borderId="9" xfId="1" applyNumberFormat="1" applyFont="1" applyFill="1" applyBorder="1" applyProtection="1"/>
    <xf numFmtId="165" fontId="5" fillId="3" borderId="11" xfId="1" applyNumberFormat="1" applyFont="1" applyFill="1" applyBorder="1" applyProtection="1"/>
    <xf numFmtId="165" fontId="5" fillId="3" borderId="6" xfId="1" applyNumberFormat="1" applyFont="1" applyFill="1" applyBorder="1" applyProtection="1"/>
    <xf numFmtId="165" fontId="5" fillId="3" borderId="1" xfId="1" applyNumberFormat="1" applyFont="1" applyFill="1" applyBorder="1" applyProtection="1"/>
    <xf numFmtId="0" fontId="3" fillId="4" borderId="1" xfId="1" applyFont="1" applyFill="1" applyBorder="1" applyAlignment="1" applyProtection="1">
      <alignment horizontal="center" vertical="center"/>
      <protection hidden="1"/>
    </xf>
    <xf numFmtId="0" fontId="13" fillId="2" borderId="0" xfId="1" applyFont="1" applyFill="1"/>
    <xf numFmtId="0" fontId="13" fillId="2" borderId="0" xfId="1" applyFont="1" applyFill="1" applyBorder="1" applyAlignment="1">
      <alignment horizontal="right" vertical="center"/>
    </xf>
    <xf numFmtId="1" fontId="12" fillId="2" borderId="0" xfId="1" applyNumberFormat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14" fillId="2" borderId="0" xfId="1" applyFont="1" applyFill="1" applyBorder="1" applyAlignment="1" applyProtection="1">
      <alignment vertical="center"/>
      <protection hidden="1"/>
    </xf>
    <xf numFmtId="3" fontId="5" fillId="3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9" xfId="1" applyNumberFormat="1" applyFont="1" applyFill="1" applyBorder="1" applyProtection="1">
      <protection locked="0" hidden="1"/>
    </xf>
    <xf numFmtId="165" fontId="5" fillId="0" borderId="6" xfId="1" applyNumberFormat="1" applyFont="1" applyFill="1" applyBorder="1" applyProtection="1">
      <protection locked="0" hidden="1"/>
    </xf>
    <xf numFmtId="3" fontId="3" fillId="2" borderId="2" xfId="1" applyNumberFormat="1" applyFont="1" applyFill="1" applyBorder="1" applyAlignment="1" applyProtection="1">
      <alignment horizontal="center"/>
      <protection hidden="1"/>
    </xf>
    <xf numFmtId="3" fontId="3" fillId="2" borderId="4" xfId="1" applyNumberFormat="1" applyFont="1" applyFill="1" applyBorder="1" applyAlignment="1" applyProtection="1">
      <alignment horizontal="center"/>
      <protection hidden="1"/>
    </xf>
    <xf numFmtId="0" fontId="3" fillId="4" borderId="6" xfId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3" xfId="1" applyNumberFormat="1" applyFont="1" applyFill="1" applyBorder="1" applyAlignment="1" applyProtection="1">
      <alignment horizontal="center" vertical="center"/>
      <protection locked="0" hidden="1"/>
    </xf>
    <xf numFmtId="49" fontId="5" fillId="0" borderId="4" xfId="1" applyNumberFormat="1" applyFont="1" applyFill="1" applyBorder="1" applyAlignment="1" applyProtection="1">
      <alignment horizontal="center" vertical="center"/>
      <protection locked="0" hidden="1"/>
    </xf>
    <xf numFmtId="3" fontId="5" fillId="0" borderId="2" xfId="1" applyNumberFormat="1" applyFont="1" applyFill="1" applyBorder="1" applyAlignment="1" applyProtection="1">
      <alignment horizontal="center" vertical="center"/>
      <protection locked="0" hidden="1"/>
    </xf>
    <xf numFmtId="3" fontId="5" fillId="0" borderId="3" xfId="1" applyNumberFormat="1" applyFont="1" applyFill="1" applyBorder="1" applyAlignment="1" applyProtection="1">
      <alignment horizontal="center" vertical="center"/>
      <protection locked="0" hidden="1"/>
    </xf>
    <xf numFmtId="3" fontId="5" fillId="0" borderId="4" xfId="1" applyNumberFormat="1" applyFont="1" applyFill="1" applyBorder="1" applyAlignment="1" applyProtection="1">
      <alignment horizontal="center" vertical="center"/>
      <protection locked="0" hidden="1"/>
    </xf>
    <xf numFmtId="49" fontId="8" fillId="0" borderId="2" xfId="4" applyNumberFormat="1" applyFill="1" applyBorder="1" applyAlignment="1" applyProtection="1">
      <alignment horizontal="center" vertical="center"/>
      <protection locked="0" hidden="1"/>
    </xf>
    <xf numFmtId="0" fontId="3" fillId="2" borderId="6" xfId="1" applyFont="1" applyFill="1" applyBorder="1" applyAlignment="1" applyProtection="1">
      <alignment horizontal="center" vertical="center" wrapText="1"/>
      <protection hidden="1"/>
    </xf>
    <xf numFmtId="14" fontId="5" fillId="0" borderId="2" xfId="1" applyNumberFormat="1" applyFont="1" applyFill="1" applyBorder="1" applyAlignment="1" applyProtection="1">
      <alignment horizontal="center" vertical="center"/>
      <protection locked="0" hidden="1"/>
    </xf>
    <xf numFmtId="14" fontId="5" fillId="0" borderId="4" xfId="1" applyNumberFormat="1" applyFont="1" applyFill="1" applyBorder="1" applyAlignment="1" applyProtection="1">
      <alignment horizontal="center" vertical="center"/>
      <protection locked="0" hidden="1"/>
    </xf>
    <xf numFmtId="0" fontId="3" fillId="2" borderId="1" xfId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3" fillId="2" borderId="7" xfId="1" applyFont="1" applyFill="1" applyBorder="1" applyAlignment="1" applyProtection="1">
      <alignment horizontal="center" vertical="center" wrapText="1"/>
      <protection hidden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3" fillId="2" borderId="0" xfId="1" applyFont="1" applyFill="1" applyAlignment="1">
      <alignment horizontal="right" vertical="center" wrapText="1"/>
    </xf>
    <xf numFmtId="0" fontId="3" fillId="2" borderId="5" xfId="1" applyFont="1" applyFill="1" applyBorder="1" applyAlignment="1">
      <alignment horizontal="right" vertical="center" wrapText="1"/>
    </xf>
    <xf numFmtId="17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 hidden="1"/>
    </xf>
    <xf numFmtId="0" fontId="5" fillId="0" borderId="3" xfId="1" applyFont="1" applyFill="1" applyBorder="1" applyAlignment="1" applyProtection="1">
      <alignment horizontal="center" vertical="center"/>
      <protection locked="0" hidden="1"/>
    </xf>
    <xf numFmtId="0" fontId="5" fillId="0" borderId="4" xfId="1" applyFont="1" applyFill="1" applyBorder="1" applyAlignment="1" applyProtection="1">
      <alignment horizontal="center" vertical="center"/>
      <protection locked="0" hidden="1"/>
    </xf>
    <xf numFmtId="0" fontId="2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5" fillId="0" borderId="1" xfId="1" applyFont="1" applyFill="1" applyBorder="1" applyAlignment="1" applyProtection="1">
      <alignment horizontal="center" vertical="center"/>
      <protection locked="0"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5" fillId="3" borderId="4" xfId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</cellXfs>
  <cellStyles count="5">
    <cellStyle name="Hypertextový odkaz" xfId="4" builtinId="8"/>
    <cellStyle name="Normální" xfId="0" builtinId="0"/>
    <cellStyle name="Normální 4" xfId="2" xr:uid="{9AC89344-7C50-4AD1-97B9-DA299A09E035}"/>
    <cellStyle name="normální_Vyhlaska_priloha_3" xfId="1" xr:uid="{1B722E0B-0082-4467-8C89-86B79752F4B6}"/>
    <cellStyle name="normální_Vyhlaska_priloha_7" xfId="3" xr:uid="{0E361F2D-9D82-4255-9EE6-D65326564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4B9C-CD81-4144-8BDB-EB193D25A899}">
  <sheetPr codeName="List1">
    <pageSetUpPr fitToPage="1"/>
  </sheetPr>
  <dimension ref="A1:Z48"/>
  <sheetViews>
    <sheetView showGridLines="0" tabSelected="1" zoomScale="140" zoomScaleNormal="140" workbookViewId="0">
      <selection activeCell="B4" sqref="B4:J4"/>
    </sheetView>
  </sheetViews>
  <sheetFormatPr defaultColWidth="9.140625" defaultRowHeight="12.75" x14ac:dyDescent="0.25"/>
  <cols>
    <col min="1" max="1" width="17.5703125" style="1" customWidth="1"/>
    <col min="2" max="2" width="9.7109375" style="1" customWidth="1"/>
    <col min="3" max="4" width="8.7109375" style="1" bestFit="1" customWidth="1"/>
    <col min="5" max="5" width="6.7109375" style="1" customWidth="1"/>
    <col min="6" max="6" width="8.7109375" style="1" bestFit="1" customWidth="1"/>
    <col min="7" max="7" width="11.28515625" style="1" bestFit="1" customWidth="1"/>
    <col min="8" max="8" width="11.42578125" style="1" bestFit="1" customWidth="1"/>
    <col min="9" max="11" width="6.7109375" style="1" customWidth="1"/>
    <col min="12" max="13" width="9" style="1" bestFit="1" customWidth="1"/>
    <col min="14" max="14" width="6.7109375" style="1" customWidth="1"/>
    <col min="15" max="15" width="8" style="1" bestFit="1" customWidth="1"/>
    <col min="16" max="16" width="8.140625" style="1" bestFit="1" customWidth="1"/>
    <col min="17" max="24" width="6.7109375" style="1" customWidth="1"/>
    <col min="25" max="25" width="6.85546875" style="1" customWidth="1"/>
    <col min="26" max="16384" width="9.140625" style="1"/>
  </cols>
  <sheetData>
    <row r="1" spans="1:26" ht="1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3"/>
      <c r="Y1" s="3"/>
      <c r="Z1" s="3"/>
    </row>
    <row r="2" spans="1:26" ht="15.75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3"/>
      <c r="Y2" s="3"/>
      <c r="Z2" s="3"/>
    </row>
    <row r="3" spans="1:26" ht="14.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1" customHeight="1" x14ac:dyDescent="0.25">
      <c r="A4" s="4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5.0999999999999996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1" customHeight="1" x14ac:dyDescent="0.25">
      <c r="A6" s="4" t="s">
        <v>2</v>
      </c>
      <c r="B6" s="69" t="str">
        <f>IFERROR(VLOOKUP($B$4,'vyrobce-M'!$A$2:$H$11,2,0),"")</f>
        <v/>
      </c>
      <c r="C6" s="70"/>
      <c r="D6" s="70"/>
      <c r="E6" s="70"/>
      <c r="F6" s="70"/>
      <c r="G6" s="70"/>
      <c r="H6" s="70"/>
      <c r="I6" s="70"/>
      <c r="J6" s="71"/>
      <c r="K6" s="38" t="str">
        <f>CONCATENATE("_",B6)</f>
        <v>_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.0999999999999996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1" customHeight="1" x14ac:dyDescent="0.25">
      <c r="A8" s="4" t="s">
        <v>3</v>
      </c>
      <c r="B8" s="72" t="s">
        <v>38</v>
      </c>
      <c r="C8" s="72"/>
      <c r="D8" s="72"/>
      <c r="E8" s="72"/>
      <c r="F8" s="72"/>
      <c r="G8" s="72"/>
      <c r="H8" s="72"/>
      <c r="I8" s="72"/>
      <c r="J8" s="72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.0999999999999996" customHeight="1" x14ac:dyDescent="0.25">
      <c r="A9" s="61"/>
      <c r="B9" s="62"/>
      <c r="C9" s="5"/>
      <c r="D9" s="5"/>
      <c r="E9" s="5"/>
      <c r="F9" s="5"/>
      <c r="G9" s="5"/>
      <c r="H9" s="5"/>
      <c r="I9" s="5"/>
      <c r="J9" s="62"/>
      <c r="K9" s="6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6" t="s">
        <v>4</v>
      </c>
      <c r="B10" s="37" t="str">
        <f>IFERROR(VLOOKUP($C$10,'provozovny-M'!A:C,2,0),"")</f>
        <v/>
      </c>
      <c r="C10" s="63"/>
      <c r="D10" s="64"/>
      <c r="E10" s="64"/>
      <c r="F10" s="64"/>
      <c r="G10" s="64"/>
      <c r="H10" s="64"/>
      <c r="I10" s="64"/>
      <c r="J10" s="65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5.0999999999999996" customHeight="1" x14ac:dyDescent="0.25">
      <c r="A12" s="3"/>
      <c r="B12" s="8"/>
      <c r="C12" s="7"/>
      <c r="D12" s="3"/>
      <c r="E12" s="3"/>
      <c r="F12" s="7"/>
      <c r="G12" s="7"/>
      <c r="H12" s="3"/>
      <c r="I12" s="5"/>
      <c r="J12" s="7"/>
      <c r="K12" s="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1" customHeight="1" x14ac:dyDescent="0.25">
      <c r="A13" s="34"/>
      <c r="B13" s="35"/>
      <c r="C13" s="36"/>
      <c r="D13" s="3"/>
      <c r="E13" s="3"/>
      <c r="F13" s="5"/>
      <c r="G13" s="5"/>
      <c r="H13" s="3"/>
      <c r="I13" s="4" t="s">
        <v>5</v>
      </c>
      <c r="J13" s="25"/>
      <c r="K13" s="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5.0999999999999996" customHeight="1" x14ac:dyDescent="0.25">
      <c r="A14" s="4"/>
      <c r="B14" s="9"/>
      <c r="C14" s="3"/>
      <c r="D14" s="3"/>
      <c r="E14" s="3"/>
      <c r="F14" s="3"/>
      <c r="G14" s="3"/>
      <c r="H14" s="3"/>
      <c r="I14" s="4"/>
      <c r="J14" s="9"/>
      <c r="K14" s="5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1" customHeight="1" x14ac:dyDescent="0.25">
      <c r="A15" s="8"/>
      <c r="B15" s="4" t="s">
        <v>6</v>
      </c>
      <c r="C15" s="39" t="str">
        <f>IFERROR(VLOOKUP($B$10,'provozovny-M'!B:D,3,0),"")</f>
        <v/>
      </c>
      <c r="D15" s="3"/>
      <c r="E15" s="3"/>
      <c r="F15" s="3"/>
      <c r="G15" s="3"/>
      <c r="H15" s="3"/>
      <c r="I15" s="4"/>
      <c r="J15" s="10"/>
      <c r="K15" s="5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" customHeight="1" x14ac:dyDescent="0.25">
      <c r="A16" s="8"/>
      <c r="B16" s="4"/>
      <c r="C16" s="3"/>
      <c r="D16" s="3"/>
      <c r="E16" s="3"/>
      <c r="F16" s="3"/>
      <c r="G16" s="3"/>
      <c r="H16" s="3"/>
      <c r="I16" s="4"/>
      <c r="J16" s="3"/>
      <c r="K16" s="5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3"/>
      <c r="B17" s="4" t="s">
        <v>7</v>
      </c>
      <c r="C17" s="2"/>
      <c r="D17" s="3"/>
      <c r="E17" s="59" t="s">
        <v>8</v>
      </c>
      <c r="F17" s="59"/>
      <c r="G17" s="59"/>
      <c r="H17" s="59"/>
      <c r="I17" s="60"/>
      <c r="J17" s="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1" customHeight="1" x14ac:dyDescent="0.25">
      <c r="A18" s="3"/>
      <c r="B18" s="3"/>
      <c r="C18" s="3"/>
      <c r="D18" s="3"/>
      <c r="E18" s="3"/>
      <c r="F18" s="5"/>
      <c r="G18" s="5"/>
      <c r="H18" s="5"/>
      <c r="I18" s="5"/>
      <c r="J18" s="7"/>
      <c r="K18" s="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1" customHeight="1" x14ac:dyDescent="0.25">
      <c r="A19" s="23"/>
      <c r="B19" s="42">
        <v>1</v>
      </c>
      <c r="C19" s="43"/>
      <c r="D19" s="42">
        <v>2</v>
      </c>
      <c r="E19" s="43"/>
      <c r="F19" s="42">
        <v>3</v>
      </c>
      <c r="G19" s="43"/>
      <c r="H19" s="42">
        <v>4</v>
      </c>
      <c r="I19" s="43"/>
      <c r="J19" s="42">
        <v>5</v>
      </c>
      <c r="K19" s="43"/>
      <c r="L19" s="42">
        <v>6</v>
      </c>
      <c r="M19" s="43"/>
      <c r="N19" s="42">
        <v>7</v>
      </c>
      <c r="O19" s="43"/>
      <c r="P19" s="42">
        <v>8</v>
      </c>
      <c r="Q19" s="43"/>
      <c r="R19" s="42">
        <v>9</v>
      </c>
      <c r="S19" s="43"/>
      <c r="T19" s="42">
        <v>10</v>
      </c>
      <c r="U19" s="43"/>
      <c r="V19" s="42">
        <v>11</v>
      </c>
      <c r="W19" s="43"/>
      <c r="X19" s="42">
        <v>12</v>
      </c>
      <c r="Y19" s="43"/>
      <c r="Z19" s="3"/>
    </row>
    <row r="20" spans="1:26" ht="180.75" customHeight="1" x14ac:dyDescent="0.25">
      <c r="A20" s="55"/>
      <c r="B20" s="52" t="s">
        <v>9</v>
      </c>
      <c r="C20" s="52"/>
      <c r="D20" s="52" t="s">
        <v>10</v>
      </c>
      <c r="E20" s="52"/>
      <c r="F20" s="57" t="s">
        <v>11</v>
      </c>
      <c r="G20" s="58"/>
      <c r="H20" s="52" t="s">
        <v>12</v>
      </c>
      <c r="I20" s="52"/>
      <c r="J20" s="52" t="s">
        <v>13</v>
      </c>
      <c r="K20" s="52"/>
      <c r="L20" s="52" t="s">
        <v>14</v>
      </c>
      <c r="M20" s="52"/>
      <c r="N20" s="52" t="s">
        <v>15</v>
      </c>
      <c r="O20" s="52"/>
      <c r="P20" s="52" t="s">
        <v>16</v>
      </c>
      <c r="Q20" s="52"/>
      <c r="R20" s="52" t="s">
        <v>17</v>
      </c>
      <c r="S20" s="52"/>
      <c r="T20" s="52" t="s">
        <v>18</v>
      </c>
      <c r="U20" s="52"/>
      <c r="V20" s="52" t="s">
        <v>19</v>
      </c>
      <c r="W20" s="52"/>
      <c r="X20" s="44" t="s">
        <v>84</v>
      </c>
      <c r="Y20" s="44"/>
      <c r="Z20" s="3"/>
    </row>
    <row r="21" spans="1:26" ht="13.5" customHeight="1" x14ac:dyDescent="0.25">
      <c r="A21" s="56"/>
      <c r="B21" s="24" t="s">
        <v>20</v>
      </c>
      <c r="C21" s="24" t="s">
        <v>21</v>
      </c>
      <c r="D21" s="24" t="s">
        <v>20</v>
      </c>
      <c r="E21" s="24" t="s">
        <v>21</v>
      </c>
      <c r="F21" s="24" t="s">
        <v>20</v>
      </c>
      <c r="G21" s="24" t="s">
        <v>21</v>
      </c>
      <c r="H21" s="24" t="s">
        <v>20</v>
      </c>
      <c r="I21" s="24" t="s">
        <v>21</v>
      </c>
      <c r="J21" s="24" t="s">
        <v>20</v>
      </c>
      <c r="K21" s="24" t="s">
        <v>21</v>
      </c>
      <c r="L21" s="24" t="s">
        <v>20</v>
      </c>
      <c r="M21" s="24" t="s">
        <v>21</v>
      </c>
      <c r="N21" s="24" t="s">
        <v>20</v>
      </c>
      <c r="O21" s="24" t="s">
        <v>21</v>
      </c>
      <c r="P21" s="24" t="s">
        <v>20</v>
      </c>
      <c r="Q21" s="24" t="s">
        <v>21</v>
      </c>
      <c r="R21" s="24" t="s">
        <v>20</v>
      </c>
      <c r="S21" s="24" t="s">
        <v>21</v>
      </c>
      <c r="T21" s="24" t="s">
        <v>20</v>
      </c>
      <c r="U21" s="24" t="s">
        <v>21</v>
      </c>
      <c r="V21" s="24" t="s">
        <v>20</v>
      </c>
      <c r="W21" s="24" t="s">
        <v>21</v>
      </c>
      <c r="X21" s="33" t="s">
        <v>20</v>
      </c>
      <c r="Y21" s="33" t="s">
        <v>21</v>
      </c>
      <c r="Z21" s="3"/>
    </row>
    <row r="22" spans="1:26" ht="14.1" customHeight="1" x14ac:dyDescent="0.25">
      <c r="A22" s="11" t="s">
        <v>22</v>
      </c>
      <c r="B22" s="40"/>
      <c r="C22" s="40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9">
        <f t="shared" ref="R22:W22" si="0">F22-L22</f>
        <v>0</v>
      </c>
      <c r="S22" s="29">
        <f t="shared" si="0"/>
        <v>0</v>
      </c>
      <c r="T22" s="29">
        <f t="shared" si="0"/>
        <v>0</v>
      </c>
      <c r="U22" s="29">
        <f t="shared" si="0"/>
        <v>0</v>
      </c>
      <c r="V22" s="29">
        <f t="shared" si="0"/>
        <v>0</v>
      </c>
      <c r="W22" s="29">
        <f t="shared" si="0"/>
        <v>0</v>
      </c>
      <c r="X22" s="29">
        <f>B22-(D22+F22+H22+J22)</f>
        <v>0</v>
      </c>
      <c r="Y22" s="29">
        <f>C22-(E22+G22+I22+K22)</f>
        <v>0</v>
      </c>
      <c r="Z22" s="3"/>
    </row>
    <row r="23" spans="1:26" ht="14.1" customHeight="1" x14ac:dyDescent="0.25">
      <c r="A23" s="11" t="s">
        <v>23</v>
      </c>
      <c r="B23" s="40"/>
      <c r="C23" s="40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9">
        <f t="shared" ref="R23:R33" si="1">F23-L23</f>
        <v>0</v>
      </c>
      <c r="S23" s="29">
        <f t="shared" ref="S23:S33" si="2">G23-M23</f>
        <v>0</v>
      </c>
      <c r="T23" s="29">
        <f t="shared" ref="T23:T33" si="3">H23-N23</f>
        <v>0</v>
      </c>
      <c r="U23" s="29">
        <f t="shared" ref="U23:U33" si="4">I23-O23</f>
        <v>0</v>
      </c>
      <c r="V23" s="29">
        <f t="shared" ref="V23:V33" si="5">J23-P23</f>
        <v>0</v>
      </c>
      <c r="W23" s="29">
        <f t="shared" ref="W23:W33" si="6">K23-Q23</f>
        <v>0</v>
      </c>
      <c r="X23" s="29">
        <f t="shared" ref="X23:X33" si="7">B23-(D23+F23+H23+J23)</f>
        <v>0</v>
      </c>
      <c r="Y23" s="29">
        <f t="shared" ref="Y23:Y33" si="8">C23-(E23+G23+I23+K23)</f>
        <v>0</v>
      </c>
      <c r="Z23" s="3"/>
    </row>
    <row r="24" spans="1:26" ht="14.1" customHeight="1" x14ac:dyDescent="0.25">
      <c r="A24" s="11" t="s">
        <v>24</v>
      </c>
      <c r="B24" s="40"/>
      <c r="C24" s="40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9">
        <f t="shared" si="1"/>
        <v>0</v>
      </c>
      <c r="S24" s="29">
        <f t="shared" si="2"/>
        <v>0</v>
      </c>
      <c r="T24" s="29">
        <f t="shared" si="3"/>
        <v>0</v>
      </c>
      <c r="U24" s="29">
        <f t="shared" si="4"/>
        <v>0</v>
      </c>
      <c r="V24" s="29">
        <f t="shared" si="5"/>
        <v>0</v>
      </c>
      <c r="W24" s="29">
        <f t="shared" si="6"/>
        <v>0</v>
      </c>
      <c r="X24" s="29">
        <f t="shared" si="7"/>
        <v>0</v>
      </c>
      <c r="Y24" s="29">
        <f t="shared" si="8"/>
        <v>0</v>
      </c>
      <c r="Z24" s="3"/>
    </row>
    <row r="25" spans="1:26" ht="14.1" customHeight="1" x14ac:dyDescent="0.25">
      <c r="A25" s="11" t="s">
        <v>25</v>
      </c>
      <c r="B25" s="40"/>
      <c r="C25" s="40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9">
        <f t="shared" si="1"/>
        <v>0</v>
      </c>
      <c r="S25" s="29">
        <f t="shared" si="2"/>
        <v>0</v>
      </c>
      <c r="T25" s="29">
        <f t="shared" si="3"/>
        <v>0</v>
      </c>
      <c r="U25" s="29">
        <f t="shared" si="4"/>
        <v>0</v>
      </c>
      <c r="V25" s="29">
        <f t="shared" si="5"/>
        <v>0</v>
      </c>
      <c r="W25" s="29">
        <f t="shared" si="6"/>
        <v>0</v>
      </c>
      <c r="X25" s="29">
        <f t="shared" si="7"/>
        <v>0</v>
      </c>
      <c r="Y25" s="29">
        <f t="shared" si="8"/>
        <v>0</v>
      </c>
      <c r="Z25" s="3"/>
    </row>
    <row r="26" spans="1:26" ht="14.1" customHeight="1" x14ac:dyDescent="0.25">
      <c r="A26" s="11" t="s">
        <v>26</v>
      </c>
      <c r="B26" s="40"/>
      <c r="C26" s="40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9">
        <f t="shared" si="1"/>
        <v>0</v>
      </c>
      <c r="S26" s="29">
        <f t="shared" si="2"/>
        <v>0</v>
      </c>
      <c r="T26" s="29">
        <f t="shared" si="3"/>
        <v>0</v>
      </c>
      <c r="U26" s="29">
        <f t="shared" si="4"/>
        <v>0</v>
      </c>
      <c r="V26" s="29">
        <f t="shared" si="5"/>
        <v>0</v>
      </c>
      <c r="W26" s="29">
        <f t="shared" si="6"/>
        <v>0</v>
      </c>
      <c r="X26" s="29">
        <f t="shared" si="7"/>
        <v>0</v>
      </c>
      <c r="Y26" s="29">
        <f t="shared" si="8"/>
        <v>0</v>
      </c>
      <c r="Z26" s="3"/>
    </row>
    <row r="27" spans="1:26" ht="14.1" customHeight="1" x14ac:dyDescent="0.25">
      <c r="A27" s="11" t="s">
        <v>27</v>
      </c>
      <c r="B27" s="40"/>
      <c r="C27" s="4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>
        <f t="shared" si="1"/>
        <v>0</v>
      </c>
      <c r="S27" s="29">
        <f t="shared" si="2"/>
        <v>0</v>
      </c>
      <c r="T27" s="29">
        <f t="shared" si="3"/>
        <v>0</v>
      </c>
      <c r="U27" s="29">
        <f t="shared" si="4"/>
        <v>0</v>
      </c>
      <c r="V27" s="29">
        <f t="shared" si="5"/>
        <v>0</v>
      </c>
      <c r="W27" s="29">
        <f t="shared" si="6"/>
        <v>0</v>
      </c>
      <c r="X27" s="29">
        <f t="shared" si="7"/>
        <v>0</v>
      </c>
      <c r="Y27" s="29">
        <f t="shared" si="8"/>
        <v>0</v>
      </c>
      <c r="Z27" s="3"/>
    </row>
    <row r="28" spans="1:26" ht="14.1" customHeight="1" x14ac:dyDescent="0.25">
      <c r="A28" s="11" t="s">
        <v>28</v>
      </c>
      <c r="B28" s="40"/>
      <c r="C28" s="40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>
        <f t="shared" si="1"/>
        <v>0</v>
      </c>
      <c r="S28" s="29">
        <f t="shared" si="2"/>
        <v>0</v>
      </c>
      <c r="T28" s="29">
        <f t="shared" si="3"/>
        <v>0</v>
      </c>
      <c r="U28" s="29">
        <f t="shared" si="4"/>
        <v>0</v>
      </c>
      <c r="V28" s="29">
        <f t="shared" si="5"/>
        <v>0</v>
      </c>
      <c r="W28" s="29">
        <f t="shared" si="6"/>
        <v>0</v>
      </c>
      <c r="X28" s="29">
        <f t="shared" si="7"/>
        <v>0</v>
      </c>
      <c r="Y28" s="29">
        <f t="shared" si="8"/>
        <v>0</v>
      </c>
      <c r="Z28" s="3"/>
    </row>
    <row r="29" spans="1:26" ht="14.1" customHeight="1" x14ac:dyDescent="0.25">
      <c r="A29" s="11" t="s">
        <v>29</v>
      </c>
      <c r="B29" s="40"/>
      <c r="C29" s="40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9">
        <f t="shared" si="1"/>
        <v>0</v>
      </c>
      <c r="S29" s="29">
        <f t="shared" si="2"/>
        <v>0</v>
      </c>
      <c r="T29" s="29">
        <f t="shared" si="3"/>
        <v>0</v>
      </c>
      <c r="U29" s="29">
        <f t="shared" si="4"/>
        <v>0</v>
      </c>
      <c r="V29" s="29">
        <f t="shared" si="5"/>
        <v>0</v>
      </c>
      <c r="W29" s="29">
        <f t="shared" si="6"/>
        <v>0</v>
      </c>
      <c r="X29" s="29">
        <f t="shared" si="7"/>
        <v>0</v>
      </c>
      <c r="Y29" s="29">
        <f t="shared" si="8"/>
        <v>0</v>
      </c>
      <c r="Z29" s="3"/>
    </row>
    <row r="30" spans="1:26" ht="14.1" customHeight="1" x14ac:dyDescent="0.25">
      <c r="A30" s="11" t="s">
        <v>30</v>
      </c>
      <c r="B30" s="40"/>
      <c r="C30" s="40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9">
        <f t="shared" si="1"/>
        <v>0</v>
      </c>
      <c r="S30" s="29">
        <f t="shared" si="2"/>
        <v>0</v>
      </c>
      <c r="T30" s="29">
        <f t="shared" si="3"/>
        <v>0</v>
      </c>
      <c r="U30" s="29">
        <f t="shared" si="4"/>
        <v>0</v>
      </c>
      <c r="V30" s="29">
        <f t="shared" si="5"/>
        <v>0</v>
      </c>
      <c r="W30" s="29">
        <f t="shared" si="6"/>
        <v>0</v>
      </c>
      <c r="X30" s="29">
        <f t="shared" si="7"/>
        <v>0</v>
      </c>
      <c r="Y30" s="29">
        <f t="shared" si="8"/>
        <v>0</v>
      </c>
      <c r="Z30" s="3"/>
    </row>
    <row r="31" spans="1:26" ht="14.1" customHeight="1" x14ac:dyDescent="0.25">
      <c r="A31" s="11" t="s">
        <v>31</v>
      </c>
      <c r="B31" s="40"/>
      <c r="C31" s="40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9">
        <f t="shared" si="1"/>
        <v>0</v>
      </c>
      <c r="S31" s="29">
        <f t="shared" si="2"/>
        <v>0</v>
      </c>
      <c r="T31" s="29">
        <f t="shared" si="3"/>
        <v>0</v>
      </c>
      <c r="U31" s="29">
        <f t="shared" si="4"/>
        <v>0</v>
      </c>
      <c r="V31" s="29">
        <f t="shared" si="5"/>
        <v>0</v>
      </c>
      <c r="W31" s="29">
        <f t="shared" si="6"/>
        <v>0</v>
      </c>
      <c r="X31" s="29">
        <f t="shared" si="7"/>
        <v>0</v>
      </c>
      <c r="Y31" s="29">
        <f t="shared" si="8"/>
        <v>0</v>
      </c>
      <c r="Z31" s="3"/>
    </row>
    <row r="32" spans="1:26" ht="14.1" customHeight="1" x14ac:dyDescent="0.25">
      <c r="A32" s="11" t="s">
        <v>32</v>
      </c>
      <c r="B32" s="40"/>
      <c r="C32" s="40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9">
        <f t="shared" si="1"/>
        <v>0</v>
      </c>
      <c r="S32" s="29">
        <f t="shared" si="2"/>
        <v>0</v>
      </c>
      <c r="T32" s="29">
        <f t="shared" si="3"/>
        <v>0</v>
      </c>
      <c r="U32" s="29">
        <f t="shared" si="4"/>
        <v>0</v>
      </c>
      <c r="V32" s="29">
        <f t="shared" si="5"/>
        <v>0</v>
      </c>
      <c r="W32" s="29">
        <f t="shared" si="6"/>
        <v>0</v>
      </c>
      <c r="X32" s="29">
        <f t="shared" si="7"/>
        <v>0</v>
      </c>
      <c r="Y32" s="29">
        <f t="shared" si="8"/>
        <v>0</v>
      </c>
      <c r="Z32" s="3"/>
    </row>
    <row r="33" spans="1:26" ht="14.1" customHeight="1" thickBot="1" x14ac:dyDescent="0.3">
      <c r="A33" s="12" t="s">
        <v>33</v>
      </c>
      <c r="B33" s="41"/>
      <c r="C33" s="41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30">
        <f t="shared" si="1"/>
        <v>0</v>
      </c>
      <c r="S33" s="30">
        <f t="shared" si="2"/>
        <v>0</v>
      </c>
      <c r="T33" s="31">
        <f t="shared" si="3"/>
        <v>0</v>
      </c>
      <c r="U33" s="31">
        <f t="shared" si="4"/>
        <v>0</v>
      </c>
      <c r="V33" s="31">
        <f t="shared" si="5"/>
        <v>0</v>
      </c>
      <c r="W33" s="31">
        <f t="shared" si="6"/>
        <v>0</v>
      </c>
      <c r="X33" s="32">
        <f t="shared" si="7"/>
        <v>0</v>
      </c>
      <c r="Y33" s="32">
        <f t="shared" si="8"/>
        <v>0</v>
      </c>
      <c r="Z33" s="3"/>
    </row>
    <row r="34" spans="1:26" ht="14.1" customHeight="1" thickTop="1" x14ac:dyDescent="0.25">
      <c r="A34" s="11" t="s">
        <v>5</v>
      </c>
      <c r="B34" s="26">
        <f>SUM(B22:B33)</f>
        <v>0</v>
      </c>
      <c r="C34" s="26">
        <f t="shared" ref="C34:Y34" si="9">SUM(C22:C33)</f>
        <v>0</v>
      </c>
      <c r="D34" s="26">
        <f t="shared" si="9"/>
        <v>0</v>
      </c>
      <c r="E34" s="26">
        <f t="shared" si="9"/>
        <v>0</v>
      </c>
      <c r="F34" s="26">
        <f t="shared" si="9"/>
        <v>0</v>
      </c>
      <c r="G34" s="26">
        <f t="shared" si="9"/>
        <v>0</v>
      </c>
      <c r="H34" s="26">
        <f t="shared" si="9"/>
        <v>0</v>
      </c>
      <c r="I34" s="26">
        <f t="shared" si="9"/>
        <v>0</v>
      </c>
      <c r="J34" s="26">
        <f t="shared" si="9"/>
        <v>0</v>
      </c>
      <c r="K34" s="26">
        <f t="shared" si="9"/>
        <v>0</v>
      </c>
      <c r="L34" s="26">
        <f t="shared" si="9"/>
        <v>0</v>
      </c>
      <c r="M34" s="26">
        <f t="shared" si="9"/>
        <v>0</v>
      </c>
      <c r="N34" s="26">
        <f t="shared" si="9"/>
        <v>0</v>
      </c>
      <c r="O34" s="26">
        <f t="shared" si="9"/>
        <v>0</v>
      </c>
      <c r="P34" s="26">
        <f t="shared" si="9"/>
        <v>0</v>
      </c>
      <c r="Q34" s="26">
        <f t="shared" si="9"/>
        <v>0</v>
      </c>
      <c r="R34" s="26">
        <f t="shared" si="9"/>
        <v>0</v>
      </c>
      <c r="S34" s="26">
        <f t="shared" si="9"/>
        <v>0</v>
      </c>
      <c r="T34" s="26">
        <f t="shared" si="9"/>
        <v>0</v>
      </c>
      <c r="U34" s="26">
        <f t="shared" si="9"/>
        <v>0</v>
      </c>
      <c r="V34" s="26">
        <f t="shared" si="9"/>
        <v>0</v>
      </c>
      <c r="W34" s="26">
        <f t="shared" si="9"/>
        <v>0</v>
      </c>
      <c r="X34" s="26">
        <f t="shared" si="9"/>
        <v>0</v>
      </c>
      <c r="Y34" s="26">
        <f t="shared" si="9"/>
        <v>0</v>
      </c>
      <c r="Z34" s="3"/>
    </row>
    <row r="35" spans="1:26" ht="14.1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1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3"/>
      <c r="X36" s="3"/>
      <c r="Y36" s="3"/>
      <c r="Z36" s="3"/>
    </row>
    <row r="37" spans="1:26" ht="14.1" customHeight="1" x14ac:dyDescent="0.25">
      <c r="A37" s="15"/>
      <c r="B37" s="3"/>
      <c r="C37" s="4" t="s">
        <v>34</v>
      </c>
      <c r="D37" s="4"/>
      <c r="E37" s="4"/>
      <c r="F37" s="45"/>
      <c r="G37" s="46"/>
      <c r="H37" s="46"/>
      <c r="I37" s="4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5.0999999999999996" customHeight="1" x14ac:dyDescent="0.25">
      <c r="A38" s="15"/>
      <c r="B38" s="3"/>
      <c r="C38" s="4"/>
      <c r="D38" s="4"/>
      <c r="E38" s="4"/>
      <c r="F38" s="16"/>
      <c r="G38" s="16"/>
      <c r="H38" s="17"/>
      <c r="I38" s="1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1" customHeight="1" x14ac:dyDescent="0.25">
      <c r="A39" s="13"/>
      <c r="B39" s="3"/>
      <c r="C39" s="18" t="s">
        <v>35</v>
      </c>
      <c r="D39" s="18"/>
      <c r="E39" s="18"/>
      <c r="F39" s="48"/>
      <c r="G39" s="49"/>
      <c r="H39" s="49"/>
      <c r="I39" s="50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.0999999999999996" customHeight="1" x14ac:dyDescent="0.25">
      <c r="A40" s="15"/>
      <c r="B40" s="3"/>
      <c r="C40" s="18"/>
      <c r="D40" s="18"/>
      <c r="E40" s="18"/>
      <c r="F40" s="16"/>
      <c r="G40" s="16"/>
      <c r="H40" s="17"/>
      <c r="I40" s="17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1" customHeight="1" x14ac:dyDescent="0.25">
      <c r="A41" s="15"/>
      <c r="B41" s="3"/>
      <c r="C41" s="18" t="s">
        <v>36</v>
      </c>
      <c r="D41" s="18"/>
      <c r="E41" s="18"/>
      <c r="F41" s="51"/>
      <c r="G41" s="46"/>
      <c r="H41" s="46"/>
      <c r="I41" s="47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5.0999999999999996" customHeight="1" x14ac:dyDescent="0.25">
      <c r="A42" s="3"/>
      <c r="B42" s="3"/>
      <c r="C42" s="16"/>
      <c r="D42" s="16"/>
      <c r="E42" s="16"/>
      <c r="F42" s="16"/>
      <c r="G42" s="16"/>
      <c r="H42" s="19"/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1" customHeight="1" x14ac:dyDescent="0.25">
      <c r="A43" s="20"/>
      <c r="B43" s="3"/>
      <c r="C43" s="4" t="s">
        <v>37</v>
      </c>
      <c r="D43" s="4"/>
      <c r="E43" s="4"/>
      <c r="F43" s="53"/>
      <c r="G43" s="54"/>
      <c r="H43" s="17"/>
      <c r="I43" s="1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1" customHeight="1" x14ac:dyDescent="0.25">
      <c r="A44" s="21"/>
      <c r="B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x14ac:dyDescent="0.25">
      <c r="A45" s="2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</sheetData>
  <sheetProtection algorithmName="SHA-512" hashValue="deLZyfHk7Kw0hNaGzlGqbjlFEr/R3xc0/4nNNupmDPS39cYBIs+MjpVfMoD6/HZHr75IQwp7AeBYmgAaiSyaAw==" saltValue="LSglIz8uB4dTH/OOGQ4B9w==" spinCount="100000" sheet="1" objects="1" scenarios="1"/>
  <dataConsolidate/>
  <mergeCells count="38">
    <mergeCell ref="A9:B9"/>
    <mergeCell ref="J9:K9"/>
    <mergeCell ref="C10:J10"/>
    <mergeCell ref="A1:W1"/>
    <mergeCell ref="A2:W2"/>
    <mergeCell ref="B4:J4"/>
    <mergeCell ref="B6:J6"/>
    <mergeCell ref="B8:J8"/>
    <mergeCell ref="E17:I17"/>
    <mergeCell ref="B19:C19"/>
    <mergeCell ref="D19:E19"/>
    <mergeCell ref="F19:G19"/>
    <mergeCell ref="H19:I19"/>
    <mergeCell ref="A20:A21"/>
    <mergeCell ref="B20:C20"/>
    <mergeCell ref="D20:E20"/>
    <mergeCell ref="F20:G20"/>
    <mergeCell ref="H20:I20"/>
    <mergeCell ref="F43:G43"/>
    <mergeCell ref="L20:M20"/>
    <mergeCell ref="J20:K20"/>
    <mergeCell ref="N20:O20"/>
    <mergeCell ref="P20:Q20"/>
    <mergeCell ref="X19:Y19"/>
    <mergeCell ref="X20:Y20"/>
    <mergeCell ref="F37:I37"/>
    <mergeCell ref="F39:I39"/>
    <mergeCell ref="F41:I41"/>
    <mergeCell ref="R20:S20"/>
    <mergeCell ref="T20:U20"/>
    <mergeCell ref="V20:W20"/>
    <mergeCell ref="V19:W19"/>
    <mergeCell ref="J19:K19"/>
    <mergeCell ref="L19:M19"/>
    <mergeCell ref="N19:O19"/>
    <mergeCell ref="P19:Q19"/>
    <mergeCell ref="R19:S19"/>
    <mergeCell ref="T19:U19"/>
  </mergeCells>
  <dataValidations xWindow="712" yWindow="351" count="4">
    <dataValidation type="list" allowBlank="1" showInputMessage="1" showErrorMessage="1" errorTitle="Specifikace" error="Je nutné vybrat položku ze seznamu!" promptTitle="Specifikace" prompt="Vyberte hodnotu ze seznamu" sqref="C17" xr:uid="{4C538950-A742-41AD-A245-E54ABAF4B229}">
      <formula1>"Bioplyn, Kalový plyn, Skládkový plyn"</formula1>
    </dataValidation>
    <dataValidation type="list" allowBlank="1" showInputMessage="1" showErrorMessage="1" promptTitle="Vykazování do IS OTE" prompt="Vyberte hodnotu ze seznamu" sqref="J17" xr:uid="{DDBFC1D9-C7FF-48E0-821B-1DEA5CA30E04}">
      <formula1>"ANO, NE"</formula1>
    </dataValidation>
    <dataValidation type="date" operator="greaterThan" allowBlank="1" showInputMessage="1" showErrorMessage="1" errorTitle="Datum" error="Zadejte datum vyšší než 1.1.2024" sqref="F43:G43" xr:uid="{D2322E89-112C-4F2B-A6CC-91A6898F3598}">
      <formula1>31047</formula1>
    </dataValidation>
    <dataValidation type="list" allowBlank="1" showInputMessage="1" showErrorMessage="1" errorTitle="Identifikace výrobny" promptTitle="Identifikace výrobny" prompt="Před výběrem výrobny, vyberte prosím Název výrobce plynu." sqref="C10:J10" xr:uid="{1165948D-AE98-4BBE-AD79-536857AE766D}">
      <formula1>INDIRECT($K$6)</formula1>
    </dataValidation>
  </dataValidations>
  <pageMargins left="0.39370078740157483" right="0.39370078740157483" top="0.39370078740157483" bottom="0.39370078740157483" header="0.23622047244094491" footer="0.23622047244094491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12" yWindow="351" count="1">
        <x14:dataValidation type="list" allowBlank="1" showInputMessage="1" showErrorMessage="1" errorTitle="Název výrobce plynu" error="Chybná hodnota! Vyberte hodnotu ze seznamu." prompt="Vyberte položku ze seznamu!" xr:uid="{A5EEE475-4C77-4740-BCB1-9CE26226B566}">
          <x14:formula1>
            <xm:f>'vyrobce-M'!$A$2:$A$21</xm:f>
          </x14:formula1>
          <xm:sqref>B4:J4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topLeftCell="C1" workbookViewId="0">
      <selection activeCell="P1" sqref="P1:P2"/>
    </sheetView>
  </sheetViews>
  <sheetFormatPr defaultRowHeight="15" x14ac:dyDescent="0.25"/>
  <cols>
    <col min="1" max="1" width="42.140625" customWidth="1"/>
    <col min="2" max="2" width="10" customWidth="1"/>
    <col min="3" max="3" width="12.42578125" customWidth="1"/>
    <col min="4" max="4" width="9" customWidth="1"/>
    <col min="5" max="5" width="6.85546875" customWidth="1"/>
    <col min="6" max="6" width="12" bestFit="1" customWidth="1"/>
    <col min="7" max="7" width="14" customWidth="1"/>
    <col min="8" max="8" width="25.7109375" customWidth="1"/>
    <col min="9" max="9" width="30.140625" customWidth="1"/>
    <col min="10" max="10" width="15.28515625" customWidth="1"/>
    <col min="11" max="11" width="10.85546875" customWidth="1"/>
    <col min="12" max="12" width="16.7109375" customWidth="1"/>
    <col min="13" max="13" width="18.5703125" customWidth="1"/>
    <col min="14" max="14" width="11.140625" customWidth="1"/>
    <col min="15" max="15" width="12" customWidth="1"/>
    <col min="16" max="16" width="12.5703125" customWidth="1"/>
  </cols>
  <sheetData>
    <row r="1" spans="1:16" x14ac:dyDescent="0.25">
      <c r="A1" t="s">
        <v>39</v>
      </c>
      <c r="B1" t="s">
        <v>40</v>
      </c>
      <c r="C1" t="s">
        <v>41</v>
      </c>
      <c r="D1" t="s">
        <v>42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  <c r="J1" t="s">
        <v>94</v>
      </c>
      <c r="K1" t="s">
        <v>95</v>
      </c>
      <c r="L1" t="s">
        <v>96</v>
      </c>
      <c r="M1" t="s">
        <v>97</v>
      </c>
      <c r="N1" t="s">
        <v>98</v>
      </c>
      <c r="O1" t="s">
        <v>99</v>
      </c>
      <c r="P1" t="s">
        <v>112</v>
      </c>
    </row>
    <row r="2" spans="1:16" x14ac:dyDescent="0.25">
      <c r="A2" t="s">
        <v>100</v>
      </c>
      <c r="B2" t="s">
        <v>101</v>
      </c>
      <c r="C2">
        <v>1</v>
      </c>
      <c r="D2" t="s">
        <v>102</v>
      </c>
      <c r="E2" t="s">
        <v>103</v>
      </c>
      <c r="F2" t="s">
        <v>113</v>
      </c>
      <c r="G2" t="s">
        <v>53</v>
      </c>
      <c r="H2" t="s">
        <v>58</v>
      </c>
      <c r="I2" t="s">
        <v>63</v>
      </c>
      <c r="J2" t="s">
        <v>68</v>
      </c>
      <c r="K2" t="s">
        <v>73</v>
      </c>
      <c r="L2" t="s">
        <v>78</v>
      </c>
      <c r="M2" t="s">
        <v>83</v>
      </c>
      <c r="N2" t="s">
        <v>85</v>
      </c>
      <c r="O2" t="s">
        <v>87</v>
      </c>
      <c r="P2" t="s">
        <v>114</v>
      </c>
    </row>
    <row r="3" spans="1:16" x14ac:dyDescent="0.25">
      <c r="A3" t="s">
        <v>54</v>
      </c>
      <c r="B3" t="s">
        <v>55</v>
      </c>
      <c r="C3">
        <v>0</v>
      </c>
      <c r="D3" t="s">
        <v>56</v>
      </c>
      <c r="E3" t="s">
        <v>103</v>
      </c>
      <c r="F3" t="s">
        <v>115</v>
      </c>
    </row>
    <row r="4" spans="1:16" x14ac:dyDescent="0.25">
      <c r="A4" t="s">
        <v>45</v>
      </c>
      <c r="B4" t="s">
        <v>46</v>
      </c>
      <c r="C4">
        <v>1</v>
      </c>
      <c r="D4" t="s">
        <v>47</v>
      </c>
    </row>
    <row r="5" spans="1:16" x14ac:dyDescent="0.25">
      <c r="A5" t="s">
        <v>64</v>
      </c>
      <c r="B5" t="s">
        <v>65</v>
      </c>
      <c r="C5">
        <v>0</v>
      </c>
      <c r="D5" t="s">
        <v>66</v>
      </c>
    </row>
    <row r="6" spans="1:16" x14ac:dyDescent="0.25">
      <c r="A6" t="s">
        <v>79</v>
      </c>
      <c r="B6" t="s">
        <v>80</v>
      </c>
      <c r="C6">
        <v>0</v>
      </c>
      <c r="D6" t="s">
        <v>81</v>
      </c>
    </row>
    <row r="7" spans="1:16" x14ac:dyDescent="0.25">
      <c r="A7" t="s">
        <v>59</v>
      </c>
      <c r="B7" t="s">
        <v>60</v>
      </c>
      <c r="C7">
        <v>0</v>
      </c>
      <c r="D7" t="s">
        <v>61</v>
      </c>
    </row>
    <row r="8" spans="1:16" x14ac:dyDescent="0.25">
      <c r="A8" t="s">
        <v>116</v>
      </c>
      <c r="B8" t="s">
        <v>117</v>
      </c>
      <c r="C8">
        <v>0</v>
      </c>
      <c r="D8" t="s">
        <v>118</v>
      </c>
    </row>
    <row r="9" spans="1:16" x14ac:dyDescent="0.25">
      <c r="A9" t="s">
        <v>69</v>
      </c>
      <c r="B9" t="s">
        <v>70</v>
      </c>
      <c r="C9">
        <v>0</v>
      </c>
      <c r="D9" t="s">
        <v>71</v>
      </c>
    </row>
    <row r="10" spans="1:16" x14ac:dyDescent="0.25">
      <c r="A10" t="s">
        <v>74</v>
      </c>
      <c r="B10" t="s">
        <v>75</v>
      </c>
      <c r="C10">
        <v>0</v>
      </c>
      <c r="D10" t="s">
        <v>76</v>
      </c>
    </row>
    <row r="11" spans="1:16" x14ac:dyDescent="0.25">
      <c r="A11" t="s">
        <v>104</v>
      </c>
      <c r="B11" t="s">
        <v>105</v>
      </c>
      <c r="C11">
        <v>0</v>
      </c>
      <c r="D11" t="s">
        <v>106</v>
      </c>
    </row>
    <row r="12" spans="1:16" x14ac:dyDescent="0.25">
      <c r="A12" t="s">
        <v>49</v>
      </c>
      <c r="B12" t="s">
        <v>50</v>
      </c>
      <c r="C12">
        <v>0</v>
      </c>
      <c r="D12" t="s">
        <v>51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/>
  </sheetViews>
  <sheetFormatPr defaultRowHeight="15" x14ac:dyDescent="0.25"/>
  <cols>
    <col min="1" max="1" width="30.140625" customWidth="1"/>
    <col min="2" max="2" width="13" customWidth="1"/>
    <col min="3" max="3" width="15.7109375" customWidth="1"/>
    <col min="4" max="4" width="20.7109375" customWidth="1"/>
    <col min="5" max="5" width="19" customWidth="1"/>
    <col min="6" max="6" width="13.5703125" customWidth="1"/>
  </cols>
  <sheetData>
    <row r="1" spans="1:6" x14ac:dyDescent="0.25">
      <c r="A1" t="s">
        <v>44</v>
      </c>
      <c r="B1" t="s">
        <v>43</v>
      </c>
      <c r="C1" t="s">
        <v>107</v>
      </c>
      <c r="D1" t="s">
        <v>108</v>
      </c>
      <c r="E1" t="s">
        <v>109</v>
      </c>
      <c r="F1" t="s">
        <v>110</v>
      </c>
    </row>
    <row r="2" spans="1:6" x14ac:dyDescent="0.25">
      <c r="A2" t="s">
        <v>114</v>
      </c>
      <c r="B2" t="s">
        <v>119</v>
      </c>
      <c r="C2">
        <v>0</v>
      </c>
      <c r="D2">
        <v>2600000</v>
      </c>
      <c r="E2">
        <v>0</v>
      </c>
      <c r="F2" t="s">
        <v>111</v>
      </c>
    </row>
    <row r="3" spans="1:6" x14ac:dyDescent="0.25">
      <c r="A3" t="s">
        <v>85</v>
      </c>
      <c r="B3" t="s">
        <v>86</v>
      </c>
      <c r="C3">
        <v>1</v>
      </c>
      <c r="D3">
        <v>1250000</v>
      </c>
      <c r="E3">
        <v>0</v>
      </c>
      <c r="F3" t="s">
        <v>111</v>
      </c>
    </row>
    <row r="4" spans="1:6" x14ac:dyDescent="0.25">
      <c r="A4" t="s">
        <v>113</v>
      </c>
      <c r="B4" t="s">
        <v>48</v>
      </c>
      <c r="C4">
        <v>1</v>
      </c>
      <c r="D4">
        <v>4000000</v>
      </c>
      <c r="E4">
        <v>0</v>
      </c>
      <c r="F4" t="s">
        <v>111</v>
      </c>
    </row>
    <row r="5" spans="1:6" x14ac:dyDescent="0.25">
      <c r="A5" t="s">
        <v>115</v>
      </c>
      <c r="B5" t="s">
        <v>120</v>
      </c>
      <c r="C5">
        <v>0</v>
      </c>
      <c r="D5">
        <v>3500000</v>
      </c>
      <c r="E5">
        <v>0</v>
      </c>
      <c r="F5" t="s">
        <v>111</v>
      </c>
    </row>
    <row r="6" spans="1:6" x14ac:dyDescent="0.25">
      <c r="A6" t="s">
        <v>58</v>
      </c>
      <c r="B6" t="s">
        <v>57</v>
      </c>
      <c r="C6">
        <v>0</v>
      </c>
      <c r="D6">
        <v>1275000</v>
      </c>
      <c r="E6">
        <v>0</v>
      </c>
      <c r="F6" t="s">
        <v>111</v>
      </c>
    </row>
    <row r="7" spans="1:6" x14ac:dyDescent="0.25">
      <c r="A7" t="s">
        <v>87</v>
      </c>
      <c r="B7" t="s">
        <v>88</v>
      </c>
      <c r="C7">
        <v>0</v>
      </c>
      <c r="D7">
        <v>3882000</v>
      </c>
      <c r="E7">
        <v>0</v>
      </c>
      <c r="F7" t="s">
        <v>111</v>
      </c>
    </row>
    <row r="8" spans="1:6" x14ac:dyDescent="0.25">
      <c r="A8" t="s">
        <v>83</v>
      </c>
      <c r="B8" t="s">
        <v>82</v>
      </c>
      <c r="C8">
        <v>0</v>
      </c>
      <c r="D8">
        <v>3500000</v>
      </c>
      <c r="E8">
        <v>0</v>
      </c>
      <c r="F8" t="s">
        <v>111</v>
      </c>
    </row>
    <row r="9" spans="1:6" x14ac:dyDescent="0.25">
      <c r="A9" t="s">
        <v>68</v>
      </c>
      <c r="B9" t="s">
        <v>67</v>
      </c>
      <c r="C9">
        <v>0</v>
      </c>
      <c r="D9">
        <v>1200000</v>
      </c>
      <c r="E9">
        <v>0</v>
      </c>
      <c r="F9" t="s">
        <v>111</v>
      </c>
    </row>
    <row r="10" spans="1:6" x14ac:dyDescent="0.25">
      <c r="A10" t="s">
        <v>53</v>
      </c>
      <c r="B10" t="s">
        <v>52</v>
      </c>
      <c r="C10">
        <v>0</v>
      </c>
      <c r="D10">
        <v>1716960</v>
      </c>
      <c r="E10">
        <v>0</v>
      </c>
      <c r="F10" t="s">
        <v>111</v>
      </c>
    </row>
    <row r="11" spans="1:6" x14ac:dyDescent="0.25">
      <c r="A11" t="s">
        <v>63</v>
      </c>
      <c r="B11" t="s">
        <v>62</v>
      </c>
      <c r="C11">
        <v>0</v>
      </c>
      <c r="D11">
        <v>2890000</v>
      </c>
      <c r="E11">
        <v>0</v>
      </c>
      <c r="F11" t="s">
        <v>111</v>
      </c>
    </row>
    <row r="12" spans="1:6" x14ac:dyDescent="0.25">
      <c r="A12" t="s">
        <v>73</v>
      </c>
      <c r="B12" t="s">
        <v>72</v>
      </c>
      <c r="C12">
        <v>0</v>
      </c>
      <c r="D12">
        <v>1220000</v>
      </c>
      <c r="E12">
        <v>0</v>
      </c>
      <c r="F12" t="s">
        <v>111</v>
      </c>
    </row>
    <row r="13" spans="1:6" x14ac:dyDescent="0.25">
      <c r="A13" t="s">
        <v>78</v>
      </c>
      <c r="B13" t="s">
        <v>77</v>
      </c>
      <c r="C13">
        <v>0</v>
      </c>
      <c r="D13">
        <v>756500</v>
      </c>
      <c r="E13">
        <v>0</v>
      </c>
      <c r="F13" t="s">
        <v>111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ERÚ-P10</vt:lpstr>
      <vt:lpstr>vyrobce-M</vt:lpstr>
      <vt:lpstr>provozovny-M</vt:lpstr>
      <vt:lpstr>_211935770</vt:lpstr>
      <vt:lpstr>_212238096</vt:lpstr>
      <vt:lpstr>_212238978</vt:lpstr>
      <vt:lpstr>_212339713</vt:lpstr>
      <vt:lpstr>_212339938</vt:lpstr>
      <vt:lpstr>_212340103</vt:lpstr>
      <vt:lpstr>_212340110</vt:lpstr>
      <vt:lpstr>_212340453</vt:lpstr>
      <vt:lpstr>_212441236</vt:lpstr>
      <vt:lpstr>_212442233</vt:lpstr>
      <vt:lpstr>_212442689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Březina Lukáš Bc.</dc:creator>
  <cp:lastModifiedBy>Březina Lukáš Bc.</cp:lastModifiedBy>
  <dcterms:created xsi:type="dcterms:W3CDTF">2024-01-17T15:43:53Z</dcterms:created>
  <dcterms:modified xsi:type="dcterms:W3CDTF">2025-05-13T07:45:19Z</dcterms:modified>
</cp:coreProperties>
</file>